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ora Krunic\Desktop\"/>
    </mc:Choice>
  </mc:AlternateContent>
  <bookViews>
    <workbookView xWindow="0" yWindow="0" windowWidth="21600" windowHeight="9300" tabRatio="731" activeTab="1"/>
  </bookViews>
  <sheets>
    <sheet name="Pocetni" sheetId="4" r:id="rId1"/>
    <sheet name="FP2021" sheetId="76" r:id="rId2"/>
    <sheet name="Obaveze2021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'FP2021'!#REF!</definedName>
    <definedName name="MaticniBroj">Pocetni!$C$12</definedName>
    <definedName name="NazivKorisnika">Pocetni!$C$10</definedName>
    <definedName name="PIB">Pocetni!#REF!</definedName>
    <definedName name="_xlnm.Print_Area" localSheetId="1">'FP2021'!$A$1:$J$542</definedName>
    <definedName name="_xlnm.Print_Area" localSheetId="2">Obaveze2021!$A$1:$I$34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62913"/>
</workbook>
</file>

<file path=xl/calcChain.xml><?xml version="1.0" encoding="utf-8"?>
<calcChain xmlns="http://schemas.openxmlformats.org/spreadsheetml/2006/main">
  <c r="I29" i="78" l="1"/>
  <c r="H29" i="78"/>
  <c r="I28" i="78"/>
  <c r="H28" i="78"/>
  <c r="I27" i="78"/>
  <c r="H27" i="78"/>
  <c r="I16" i="78"/>
  <c r="H16" i="78"/>
  <c r="A8" i="78"/>
  <c r="A7" i="78"/>
  <c r="E174" i="76"/>
  <c r="F211" i="76"/>
  <c r="E211" i="76"/>
  <c r="D6" i="76"/>
  <c r="A6" i="76"/>
  <c r="B6" i="76"/>
  <c r="C6" i="76"/>
  <c r="B29" i="4"/>
  <c r="E29" i="4"/>
  <c r="E178" i="76"/>
  <c r="E177" i="76"/>
  <c r="E176" i="76"/>
  <c r="K178" i="76"/>
  <c r="K177" i="76"/>
  <c r="K176" i="76"/>
  <c r="J178" i="76"/>
  <c r="I178" i="76"/>
  <c r="I177" i="76"/>
  <c r="H178" i="76"/>
  <c r="G178" i="76"/>
  <c r="F178" i="76"/>
  <c r="F177" i="76"/>
  <c r="J188" i="76"/>
  <c r="J177" i="76"/>
  <c r="J176" i="76"/>
  <c r="I188" i="76"/>
  <c r="H188" i="76"/>
  <c r="H177" i="76"/>
  <c r="G188" i="76"/>
  <c r="D188" i="76"/>
  <c r="F188" i="76"/>
  <c r="E188" i="76"/>
  <c r="E25" i="76"/>
  <c r="F25" i="76"/>
  <c r="G25" i="76"/>
  <c r="H25" i="76"/>
  <c r="I25" i="76"/>
  <c r="I24" i="76"/>
  <c r="J25" i="76"/>
  <c r="D26" i="76"/>
  <c r="D31" i="76"/>
  <c r="D32" i="76"/>
  <c r="E33" i="76"/>
  <c r="E24" i="76"/>
  <c r="F33" i="76"/>
  <c r="G33" i="76"/>
  <c r="H33" i="76"/>
  <c r="H24" i="76"/>
  <c r="I33" i="76"/>
  <c r="J33" i="76"/>
  <c r="D34" i="76"/>
  <c r="E35" i="76"/>
  <c r="D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D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D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E76" i="76"/>
  <c r="F77" i="76"/>
  <c r="F76" i="76"/>
  <c r="D76" i="76"/>
  <c r="G77" i="76"/>
  <c r="H77" i="76"/>
  <c r="I77" i="76"/>
  <c r="J77" i="76"/>
  <c r="J76" i="76"/>
  <c r="D78" i="76"/>
  <c r="D79" i="76"/>
  <c r="D80" i="76"/>
  <c r="D81" i="76"/>
  <c r="E82" i="76"/>
  <c r="F82" i="76"/>
  <c r="G82" i="76"/>
  <c r="G76" i="76"/>
  <c r="H82" i="76"/>
  <c r="I82" i="76"/>
  <c r="I76" i="76"/>
  <c r="J82" i="76"/>
  <c r="D83" i="76"/>
  <c r="D84" i="76"/>
  <c r="D85" i="76"/>
  <c r="E91" i="76"/>
  <c r="D91" i="76"/>
  <c r="F91" i="76"/>
  <c r="G91" i="76"/>
  <c r="H91" i="76"/>
  <c r="H90" i="76"/>
  <c r="I91" i="76"/>
  <c r="J91" i="76"/>
  <c r="D92" i="76"/>
  <c r="D93" i="76"/>
  <c r="E94" i="76"/>
  <c r="F94" i="76"/>
  <c r="F90" i="76"/>
  <c r="G94" i="76"/>
  <c r="H94" i="76"/>
  <c r="I94" i="76"/>
  <c r="I90" i="76"/>
  <c r="J94" i="76"/>
  <c r="J90" i="76"/>
  <c r="D95" i="76"/>
  <c r="D96" i="76"/>
  <c r="D97" i="76"/>
  <c r="D98" i="76"/>
  <c r="E99" i="76"/>
  <c r="F99" i="76"/>
  <c r="G99" i="76"/>
  <c r="G90" i="76"/>
  <c r="H99" i="76"/>
  <c r="I99" i="76"/>
  <c r="J99" i="76"/>
  <c r="D100" i="76"/>
  <c r="D101" i="76"/>
  <c r="E103" i="76"/>
  <c r="F103" i="76"/>
  <c r="G103" i="76"/>
  <c r="G102" i="76"/>
  <c r="H103" i="76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0" i="76"/>
  <c r="D111" i="76"/>
  <c r="D112" i="76"/>
  <c r="D113" i="76"/>
  <c r="D114" i="76"/>
  <c r="E115" i="76"/>
  <c r="F115" i="76"/>
  <c r="G115" i="76"/>
  <c r="H115" i="76"/>
  <c r="I115" i="76"/>
  <c r="J115" i="76"/>
  <c r="D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F129" i="76"/>
  <c r="G129" i="76"/>
  <c r="H129" i="76"/>
  <c r="I129" i="76"/>
  <c r="J129" i="76"/>
  <c r="D129" i="76"/>
  <c r="D130" i="76"/>
  <c r="E132" i="76"/>
  <c r="F132" i="76"/>
  <c r="D132" i="76"/>
  <c r="G132" i="76"/>
  <c r="G131" i="76"/>
  <c r="H132" i="76"/>
  <c r="H131" i="76"/>
  <c r="D131" i="76"/>
  <c r="I132" i="76"/>
  <c r="I131" i="76"/>
  <c r="J132" i="76"/>
  <c r="D133" i="76"/>
  <c r="E134" i="76"/>
  <c r="F134" i="76"/>
  <c r="F131" i="76"/>
  <c r="G134" i="76"/>
  <c r="H134" i="76"/>
  <c r="I134" i="76"/>
  <c r="J134" i="76"/>
  <c r="J131" i="76"/>
  <c r="D135" i="76"/>
  <c r="E137" i="76"/>
  <c r="F137" i="76"/>
  <c r="F136" i="76"/>
  <c r="G137" i="76"/>
  <c r="H137" i="76"/>
  <c r="H136" i="76"/>
  <c r="D136" i="76"/>
  <c r="I137" i="76"/>
  <c r="I136" i="76"/>
  <c r="J137" i="76"/>
  <c r="J136" i="76"/>
  <c r="D138" i="76"/>
  <c r="D139" i="76"/>
  <c r="E141" i="76"/>
  <c r="F141" i="76"/>
  <c r="F140" i="76"/>
  <c r="G141" i="76"/>
  <c r="G140" i="76"/>
  <c r="H141" i="76"/>
  <c r="H140" i="76"/>
  <c r="I141" i="76"/>
  <c r="I140" i="76"/>
  <c r="J141" i="76"/>
  <c r="J140" i="76"/>
  <c r="D146" i="76"/>
  <c r="E149" i="76"/>
  <c r="F149" i="76"/>
  <c r="F148" i="76"/>
  <c r="G149" i="76"/>
  <c r="H149" i="76"/>
  <c r="I149" i="76"/>
  <c r="J149" i="76"/>
  <c r="J148" i="76"/>
  <c r="J147" i="76"/>
  <c r="D147" i="76"/>
  <c r="D150" i="76"/>
  <c r="E151" i="76"/>
  <c r="F151" i="76"/>
  <c r="G151" i="76"/>
  <c r="H151" i="76"/>
  <c r="I151" i="76"/>
  <c r="J151" i="76"/>
  <c r="D151" i="76"/>
  <c r="D152" i="76"/>
  <c r="E153" i="76"/>
  <c r="F153" i="76"/>
  <c r="G153" i="76"/>
  <c r="H153" i="76"/>
  <c r="I153" i="76"/>
  <c r="I148" i="76"/>
  <c r="J153" i="76"/>
  <c r="D154" i="76"/>
  <c r="E156" i="76"/>
  <c r="F156" i="76"/>
  <c r="F155" i="76"/>
  <c r="G156" i="76"/>
  <c r="H156" i="76"/>
  <c r="I156" i="76"/>
  <c r="I155" i="76"/>
  <c r="I147" i="76"/>
  <c r="J156" i="76"/>
  <c r="D157" i="76"/>
  <c r="E158" i="76"/>
  <c r="F158" i="76"/>
  <c r="G158" i="76"/>
  <c r="H158" i="76"/>
  <c r="H155" i="76"/>
  <c r="I158" i="76"/>
  <c r="J158" i="76"/>
  <c r="D159" i="76"/>
  <c r="E160" i="76"/>
  <c r="F160" i="76"/>
  <c r="G160" i="76"/>
  <c r="H160" i="76"/>
  <c r="I160" i="76"/>
  <c r="J160" i="76"/>
  <c r="J155" i="76"/>
  <c r="D161" i="76"/>
  <c r="E163" i="76"/>
  <c r="E162" i="76"/>
  <c r="F163" i="76"/>
  <c r="D163" i="76"/>
  <c r="G163" i="76"/>
  <c r="G162" i="76"/>
  <c r="D162" i="76"/>
  <c r="H163" i="76"/>
  <c r="H162" i="76"/>
  <c r="I163" i="76"/>
  <c r="I162" i="76"/>
  <c r="J163" i="76"/>
  <c r="J162" i="76"/>
  <c r="D164" i="76"/>
  <c r="E166" i="76"/>
  <c r="F166" i="76"/>
  <c r="G166" i="76"/>
  <c r="H166" i="76"/>
  <c r="I166" i="76"/>
  <c r="J166" i="76"/>
  <c r="D167" i="76"/>
  <c r="E168" i="76"/>
  <c r="F168" i="76"/>
  <c r="G168" i="76"/>
  <c r="D168" i="76"/>
  <c r="H168" i="76"/>
  <c r="I168" i="76"/>
  <c r="J168" i="76"/>
  <c r="J165" i="76"/>
  <c r="D173" i="76"/>
  <c r="F174" i="76"/>
  <c r="G174" i="76"/>
  <c r="H174" i="76"/>
  <c r="H165" i="76"/>
  <c r="I174" i="76"/>
  <c r="I165" i="76"/>
  <c r="J174" i="76"/>
  <c r="D175" i="76"/>
  <c r="D179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E200" i="76"/>
  <c r="F201" i="76"/>
  <c r="G201" i="76"/>
  <c r="H201" i="76"/>
  <c r="I201" i="76"/>
  <c r="J201" i="76"/>
  <c r="D202" i="76"/>
  <c r="D203" i="76"/>
  <c r="D204" i="76"/>
  <c r="D205" i="76"/>
  <c r="D206" i="76"/>
  <c r="D207" i="76"/>
  <c r="D208" i="76"/>
  <c r="D209" i="76"/>
  <c r="D210" i="76"/>
  <c r="G211" i="76"/>
  <c r="G200" i="76"/>
  <c r="H211" i="76"/>
  <c r="H200" i="76"/>
  <c r="H176" i="76"/>
  <c r="I211" i="76"/>
  <c r="J211" i="76"/>
  <c r="J200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I236" i="76"/>
  <c r="J236" i="76"/>
  <c r="D237" i="76"/>
  <c r="E238" i="76"/>
  <c r="F238" i="76"/>
  <c r="G238" i="76"/>
  <c r="H238" i="76"/>
  <c r="I238" i="76"/>
  <c r="I235" i="76"/>
  <c r="J238" i="76"/>
  <c r="D239" i="76"/>
  <c r="D240" i="76"/>
  <c r="D241" i="76"/>
  <c r="E242" i="76"/>
  <c r="F242" i="76"/>
  <c r="G242" i="76"/>
  <c r="G235" i="76"/>
  <c r="H242" i="76"/>
  <c r="I242" i="76"/>
  <c r="J242" i="76"/>
  <c r="D243" i="76"/>
  <c r="E244" i="76"/>
  <c r="F244" i="76"/>
  <c r="G244" i="76"/>
  <c r="H244" i="76"/>
  <c r="D244" i="76"/>
  <c r="I244" i="76"/>
  <c r="J244" i="76"/>
  <c r="D245" i="76"/>
  <c r="D246" i="76"/>
  <c r="D247" i="76"/>
  <c r="D252" i="76"/>
  <c r="E253" i="76"/>
  <c r="F253" i="76"/>
  <c r="G253" i="76"/>
  <c r="H253" i="76"/>
  <c r="D253" i="76" s="1"/>
  <c r="I253" i="76"/>
  <c r="J253" i="76"/>
  <c r="D254" i="76"/>
  <c r="E255" i="76"/>
  <c r="F255" i="76"/>
  <c r="F235" i="76"/>
  <c r="G255" i="76"/>
  <c r="H255" i="76"/>
  <c r="D255" i="76"/>
  <c r="I255" i="76"/>
  <c r="J255" i="76"/>
  <c r="D256" i="76"/>
  <c r="E257" i="76"/>
  <c r="F257" i="76"/>
  <c r="G257" i="76"/>
  <c r="H257" i="76"/>
  <c r="I257" i="76"/>
  <c r="D257" i="76"/>
  <c r="J257" i="76"/>
  <c r="D258" i="76"/>
  <c r="E259" i="76"/>
  <c r="F259" i="76"/>
  <c r="G259" i="76"/>
  <c r="H259" i="76"/>
  <c r="I259" i="76"/>
  <c r="J259" i="76"/>
  <c r="D260" i="76"/>
  <c r="E262" i="76"/>
  <c r="F262" i="76"/>
  <c r="G262" i="76"/>
  <c r="G261" i="76"/>
  <c r="H262" i="76"/>
  <c r="D262" i="76"/>
  <c r="I262" i="76"/>
  <c r="J262" i="76"/>
  <c r="D263" i="76"/>
  <c r="D264" i="76"/>
  <c r="D265" i="76"/>
  <c r="D266" i="76"/>
  <c r="D267" i="76"/>
  <c r="D268" i="76"/>
  <c r="D269" i="76"/>
  <c r="E270" i="76"/>
  <c r="F270" i="76"/>
  <c r="G270" i="76"/>
  <c r="H270" i="76"/>
  <c r="I270" i="76"/>
  <c r="J270" i="76"/>
  <c r="D271" i="76"/>
  <c r="D272" i="76"/>
  <c r="D273" i="76"/>
  <c r="D274" i="76"/>
  <c r="D275" i="76"/>
  <c r="E276" i="76"/>
  <c r="F276" i="76"/>
  <c r="G276" i="76"/>
  <c r="H276" i="76"/>
  <c r="I276" i="76"/>
  <c r="I261" i="76"/>
  <c r="I234" i="76"/>
  <c r="I233" i="76"/>
  <c r="I536" i="76"/>
  <c r="J276" i="76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D290" i="76"/>
  <c r="D291" i="76"/>
  <c r="D292" i="76"/>
  <c r="D293" i="76"/>
  <c r="D294" i="76"/>
  <c r="D295" i="76"/>
  <c r="D296" i="76"/>
  <c r="E297" i="76"/>
  <c r="D297" i="76"/>
  <c r="F297" i="76"/>
  <c r="G297" i="76"/>
  <c r="H297" i="76"/>
  <c r="I297" i="76"/>
  <c r="J297" i="76"/>
  <c r="D298" i="76"/>
  <c r="D299" i="76"/>
  <c r="E300" i="76"/>
  <c r="F300" i="76"/>
  <c r="G300" i="76"/>
  <c r="H300" i="76"/>
  <c r="I300" i="76"/>
  <c r="J300" i="76"/>
  <c r="D301" i="76"/>
  <c r="D302" i="76"/>
  <c r="D303" i="76"/>
  <c r="D304" i="76"/>
  <c r="D305" i="76"/>
  <c r="D306" i="76"/>
  <c r="D307" i="76"/>
  <c r="D308" i="76"/>
  <c r="D309" i="76"/>
  <c r="E311" i="76"/>
  <c r="F311" i="76"/>
  <c r="G311" i="76"/>
  <c r="H311" i="76"/>
  <c r="I311" i="76"/>
  <c r="I310" i="76"/>
  <c r="J311" i="76"/>
  <c r="D312" i="76"/>
  <c r="D313" i="76"/>
  <c r="D314" i="76"/>
  <c r="E319" i="76"/>
  <c r="F319" i="76"/>
  <c r="G319" i="76"/>
  <c r="H319" i="76"/>
  <c r="I319" i="76"/>
  <c r="J319" i="76"/>
  <c r="D320" i="76"/>
  <c r="E321" i="76"/>
  <c r="F321" i="76"/>
  <c r="F310" i="76"/>
  <c r="G321" i="76"/>
  <c r="H321" i="76"/>
  <c r="I321" i="76"/>
  <c r="J321" i="76"/>
  <c r="D322" i="76"/>
  <c r="E323" i="76"/>
  <c r="F323" i="76"/>
  <c r="G323" i="76"/>
  <c r="H323" i="76"/>
  <c r="I323" i="76"/>
  <c r="J323" i="76"/>
  <c r="D324" i="76"/>
  <c r="D325" i="76"/>
  <c r="D326" i="76"/>
  <c r="E327" i="76"/>
  <c r="E310" i="76"/>
  <c r="D327" i="76"/>
  <c r="F327" i="76"/>
  <c r="G327" i="76"/>
  <c r="H327" i="76"/>
  <c r="H310" i="76"/>
  <c r="I327" i="76"/>
  <c r="J327" i="76"/>
  <c r="D328" i="76"/>
  <c r="E330" i="76"/>
  <c r="F330" i="76"/>
  <c r="G330" i="76"/>
  <c r="G329" i="76"/>
  <c r="H330" i="76"/>
  <c r="I330" i="76"/>
  <c r="J330" i="76"/>
  <c r="D331" i="76"/>
  <c r="D332" i="76"/>
  <c r="D333" i="76"/>
  <c r="D334" i="76"/>
  <c r="D335" i="76"/>
  <c r="D336" i="76"/>
  <c r="D337" i="76"/>
  <c r="D338" i="76"/>
  <c r="D339" i="76"/>
  <c r="E340" i="76"/>
  <c r="D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I329" i="76"/>
  <c r="J351" i="76"/>
  <c r="D352" i="76"/>
  <c r="E353" i="76"/>
  <c r="F353" i="76"/>
  <c r="G353" i="76"/>
  <c r="H353" i="76"/>
  <c r="I353" i="76"/>
  <c r="J353" i="76"/>
  <c r="D354" i="76"/>
  <c r="D355" i="76"/>
  <c r="D356" i="76"/>
  <c r="E358" i="76"/>
  <c r="F358" i="76"/>
  <c r="G358" i="76"/>
  <c r="G357" i="76"/>
  <c r="H358" i="76"/>
  <c r="I358" i="76"/>
  <c r="J358" i="76"/>
  <c r="J357" i="76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F367" i="76"/>
  <c r="G367" i="76"/>
  <c r="H367" i="76"/>
  <c r="I367" i="76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F387" i="76"/>
  <c r="G387" i="76"/>
  <c r="G370" i="76"/>
  <c r="H387" i="76"/>
  <c r="I387" i="76"/>
  <c r="J387" i="76"/>
  <c r="D388" i="76"/>
  <c r="D389" i="76"/>
  <c r="E391" i="76"/>
  <c r="E390" i="76"/>
  <c r="F391" i="76"/>
  <c r="F390" i="76"/>
  <c r="D390" i="76"/>
  <c r="G391" i="76"/>
  <c r="H391" i="76"/>
  <c r="H390" i="76"/>
  <c r="I391" i="76"/>
  <c r="I390" i="76"/>
  <c r="J391" i="76"/>
  <c r="D392" i="76"/>
  <c r="D393" i="76"/>
  <c r="D394" i="76"/>
  <c r="E395" i="76"/>
  <c r="F395" i="76"/>
  <c r="G395" i="76"/>
  <c r="D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F409" i="76"/>
  <c r="G410" i="76"/>
  <c r="G409" i="76"/>
  <c r="H410" i="76"/>
  <c r="I410" i="76"/>
  <c r="J410" i="76"/>
  <c r="D411" i="76"/>
  <c r="D412" i="76"/>
  <c r="E413" i="76"/>
  <c r="F413" i="76"/>
  <c r="G413" i="76"/>
  <c r="H413" i="76"/>
  <c r="I413" i="76"/>
  <c r="J413" i="76"/>
  <c r="D413" i="76"/>
  <c r="D414" i="76"/>
  <c r="D415" i="76"/>
  <c r="D416" i="76"/>
  <c r="E417" i="76"/>
  <c r="E409" i="76"/>
  <c r="F417" i="76"/>
  <c r="G417" i="76"/>
  <c r="H417" i="76"/>
  <c r="D417" i="76"/>
  <c r="I417" i="76"/>
  <c r="J417" i="76"/>
  <c r="D418" i="76"/>
  <c r="E419" i="76"/>
  <c r="F419" i="76"/>
  <c r="G419" i="76"/>
  <c r="H419" i="76"/>
  <c r="D419" i="76"/>
  <c r="I419" i="76"/>
  <c r="J419" i="76"/>
  <c r="D420" i="76"/>
  <c r="D421" i="76"/>
  <c r="E422" i="76"/>
  <c r="F422" i="76"/>
  <c r="G422" i="76"/>
  <c r="H422" i="76"/>
  <c r="D422" i="76"/>
  <c r="I422" i="76"/>
  <c r="J422" i="76"/>
  <c r="D423" i="76"/>
  <c r="E428" i="76"/>
  <c r="F428" i="76"/>
  <c r="G428" i="76"/>
  <c r="H428" i="76"/>
  <c r="D428" i="76"/>
  <c r="I428" i="76"/>
  <c r="J428" i="76"/>
  <c r="D429" i="76"/>
  <c r="E432" i="76"/>
  <c r="F432" i="76"/>
  <c r="G432" i="76"/>
  <c r="G431" i="76"/>
  <c r="G430" i="76"/>
  <c r="G233" i="76"/>
  <c r="G536" i="76"/>
  <c r="H432" i="76"/>
  <c r="I432" i="76"/>
  <c r="J432" i="76"/>
  <c r="D433" i="76"/>
  <c r="D434" i="76"/>
  <c r="D435" i="76"/>
  <c r="D436" i="76"/>
  <c r="E437" i="76"/>
  <c r="E431" i="76"/>
  <c r="E430" i="76"/>
  <c r="F437" i="76"/>
  <c r="G437" i="76"/>
  <c r="H437" i="76"/>
  <c r="I437" i="76"/>
  <c r="I431" i="76"/>
  <c r="I430" i="76"/>
  <c r="J437" i="76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D449" i="76"/>
  <c r="I449" i="76"/>
  <c r="J449" i="76"/>
  <c r="D450" i="76"/>
  <c r="E451" i="76"/>
  <c r="F451" i="76"/>
  <c r="G451" i="76"/>
  <c r="H451" i="76"/>
  <c r="I451" i="76"/>
  <c r="J451" i="76"/>
  <c r="D452" i="76"/>
  <c r="E454" i="76"/>
  <c r="F454" i="76"/>
  <c r="F453" i="76"/>
  <c r="G454" i="76"/>
  <c r="H454" i="76"/>
  <c r="I454" i="76"/>
  <c r="J454" i="76"/>
  <c r="D455" i="76"/>
  <c r="E456" i="76"/>
  <c r="F456" i="76"/>
  <c r="G456" i="76"/>
  <c r="H456" i="76"/>
  <c r="I456" i="76"/>
  <c r="I453" i="76"/>
  <c r="J456" i="76"/>
  <c r="D457" i="76"/>
  <c r="D462" i="76"/>
  <c r="D463" i="76"/>
  <c r="E464" i="76"/>
  <c r="F464" i="76"/>
  <c r="G464" i="76"/>
  <c r="G453" i="76"/>
  <c r="H464" i="76"/>
  <c r="I464" i="76"/>
  <c r="J464" i="76"/>
  <c r="D465" i="76"/>
  <c r="E467" i="76"/>
  <c r="E466" i="76"/>
  <c r="F467" i="76"/>
  <c r="F466" i="76"/>
  <c r="G467" i="76"/>
  <c r="G466" i="76"/>
  <c r="H467" i="76"/>
  <c r="H466" i="76"/>
  <c r="I467" i="76"/>
  <c r="I466" i="76"/>
  <c r="D466" i="76"/>
  <c r="J467" i="76"/>
  <c r="J466" i="76"/>
  <c r="D468" i="76"/>
  <c r="E470" i="76"/>
  <c r="F470" i="76"/>
  <c r="G470" i="76"/>
  <c r="H470" i="76"/>
  <c r="H469" i="76"/>
  <c r="I470" i="76"/>
  <c r="J470" i="76"/>
  <c r="D471" i="76"/>
  <c r="E472" i="76"/>
  <c r="F472" i="76"/>
  <c r="G472" i="76"/>
  <c r="H472" i="76"/>
  <c r="I472" i="76"/>
  <c r="J472" i="76"/>
  <c r="J469" i="76"/>
  <c r="D473" i="76"/>
  <c r="E474" i="76"/>
  <c r="F474" i="76"/>
  <c r="G474" i="76"/>
  <c r="D474" i="76"/>
  <c r="H474" i="76"/>
  <c r="I474" i="76"/>
  <c r="J474" i="76"/>
  <c r="D475" i="76"/>
  <c r="D476" i="76"/>
  <c r="E478" i="76"/>
  <c r="F478" i="76"/>
  <c r="G478" i="76"/>
  <c r="G477" i="76"/>
  <c r="H478" i="76"/>
  <c r="H477" i="76"/>
  <c r="I478" i="76"/>
  <c r="I477" i="76"/>
  <c r="J478" i="76"/>
  <c r="J477" i="76"/>
  <c r="D479" i="76"/>
  <c r="E482" i="76"/>
  <c r="F482" i="76"/>
  <c r="D482" i="76"/>
  <c r="G482" i="76"/>
  <c r="H482" i="76"/>
  <c r="I482" i="76"/>
  <c r="J482" i="76"/>
  <c r="J481" i="76"/>
  <c r="J480" i="76"/>
  <c r="D483" i="76"/>
  <c r="D484" i="76"/>
  <c r="D485" i="76"/>
  <c r="D490" i="76"/>
  <c r="D491" i="76"/>
  <c r="D492" i="76"/>
  <c r="D493" i="76"/>
  <c r="D494" i="76"/>
  <c r="D495" i="76"/>
  <c r="E496" i="76"/>
  <c r="F496" i="76"/>
  <c r="D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D504" i="76"/>
  <c r="F504" i="76"/>
  <c r="G504" i="76"/>
  <c r="G481" i="76"/>
  <c r="G480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I508" i="76"/>
  <c r="J508" i="76"/>
  <c r="D509" i="76"/>
  <c r="E511" i="76"/>
  <c r="F511" i="76"/>
  <c r="F510" i="76"/>
  <c r="G511" i="76"/>
  <c r="G510" i="76"/>
  <c r="H511" i="76"/>
  <c r="H510" i="76"/>
  <c r="I511" i="76"/>
  <c r="J511" i="76"/>
  <c r="D512" i="76"/>
  <c r="D517" i="76"/>
  <c r="D518" i="76"/>
  <c r="D519" i="76"/>
  <c r="D520" i="76"/>
  <c r="D521" i="76"/>
  <c r="D522" i="76"/>
  <c r="D523" i="76"/>
  <c r="D524" i="76"/>
  <c r="E525" i="76"/>
  <c r="D525" i="76"/>
  <c r="F525" i="76"/>
  <c r="G525" i="76"/>
  <c r="H525" i="76"/>
  <c r="I525" i="76"/>
  <c r="J525" i="76"/>
  <c r="D526" i="76"/>
  <c r="D527" i="76"/>
  <c r="D528" i="76"/>
  <c r="D529" i="76"/>
  <c r="D530" i="76"/>
  <c r="D531" i="76"/>
  <c r="D532" i="76"/>
  <c r="D533" i="76"/>
  <c r="E534" i="76"/>
  <c r="D534" i="76"/>
  <c r="F534" i="76"/>
  <c r="G534" i="76"/>
  <c r="H534" i="76"/>
  <c r="I534" i="76"/>
  <c r="J534" i="76"/>
  <c r="J510" i="76"/>
  <c r="D535" i="76"/>
  <c r="J453" i="76"/>
  <c r="E140" i="76"/>
  <c r="D140" i="76"/>
  <c r="J329" i="76"/>
  <c r="D48" i="76"/>
  <c r="D378" i="76"/>
  <c r="F469" i="76"/>
  <c r="D33" i="76"/>
  <c r="I469" i="76"/>
  <c r="D456" i="76"/>
  <c r="E165" i="76"/>
  <c r="E148" i="76"/>
  <c r="H148" i="76"/>
  <c r="H147" i="76"/>
  <c r="E477" i="76"/>
  <c r="H370" i="76"/>
  <c r="D464" i="76"/>
  <c r="H453" i="76"/>
  <c r="D375" i="76"/>
  <c r="D158" i="76"/>
  <c r="D141" i="76"/>
  <c r="E155" i="76"/>
  <c r="H431" i="76"/>
  <c r="H430" i="76"/>
  <c r="E136" i="76"/>
  <c r="E453" i="76"/>
  <c r="D166" i="76"/>
  <c r="D300" i="76"/>
  <c r="G155" i="76"/>
  <c r="D82" i="76"/>
  <c r="D467" i="76"/>
  <c r="D453" i="76"/>
  <c r="F261" i="76"/>
  <c r="D126" i="76"/>
  <c r="E102" i="76"/>
  <c r="D384" i="76"/>
  <c r="I370" i="76"/>
  <c r="J370" i="76"/>
  <c r="F370" i="76"/>
  <c r="D367" i="76"/>
  <c r="F165" i="76"/>
  <c r="G136" i="76"/>
  <c r="D137" i="76"/>
  <c r="E481" i="76"/>
  <c r="F162" i="76"/>
  <c r="H102" i="76"/>
  <c r="G390" i="76"/>
  <c r="E131" i="76"/>
  <c r="D134" i="76"/>
  <c r="H76" i="76"/>
  <c r="D58" i="76"/>
  <c r="D24" i="76"/>
  <c r="F24" i="76"/>
  <c r="D508" i="76"/>
  <c r="I481" i="76"/>
  <c r="I480" i="76"/>
  <c r="I409" i="76"/>
  <c r="H329" i="76"/>
  <c r="E329" i="76"/>
  <c r="D330" i="76"/>
  <c r="J310" i="76"/>
  <c r="G148" i="76"/>
  <c r="D472" i="76"/>
  <c r="G469" i="76"/>
  <c r="J24" i="76"/>
  <c r="D481" i="76"/>
  <c r="E480" i="76"/>
  <c r="D480" i="76"/>
  <c r="D478" i="76"/>
  <c r="F477" i="76"/>
  <c r="D477" i="76"/>
  <c r="D391" i="76"/>
  <c r="D511" i="76"/>
  <c r="D77" i="76"/>
  <c r="D211" i="76"/>
  <c r="I510" i="76"/>
  <c r="E469" i="76"/>
  <c r="D470" i="76"/>
  <c r="D358" i="76"/>
  <c r="F357" i="76"/>
  <c r="D270" i="76"/>
  <c r="I200" i="76"/>
  <c r="I176" i="76"/>
  <c r="F147" i="76"/>
  <c r="D69" i="76"/>
  <c r="D25" i="76"/>
  <c r="E510" i="76"/>
  <c r="D510" i="76"/>
  <c r="F481" i="76"/>
  <c r="F480" i="76"/>
  <c r="D454" i="76"/>
  <c r="E90" i="76"/>
  <c r="D90" i="76"/>
  <c r="D447" i="76"/>
  <c r="F431" i="76"/>
  <c r="F430" i="76"/>
  <c r="F233" i="76"/>
  <c r="F536" i="76"/>
  <c r="D410" i="76"/>
  <c r="D387" i="76"/>
  <c r="D381" i="76"/>
  <c r="E370" i="76"/>
  <c r="D370" i="76"/>
  <c r="D364" i="76"/>
  <c r="D361" i="76"/>
  <c r="E357" i="76"/>
  <c r="I357" i="76"/>
  <c r="D351" i="76"/>
  <c r="D323" i="76"/>
  <c r="E261" i="76"/>
  <c r="E234" i="76"/>
  <c r="E233" i="76"/>
  <c r="E536" i="76"/>
  <c r="D259" i="76"/>
  <c r="D242" i="76"/>
  <c r="D178" i="76"/>
  <c r="D177" i="76"/>
  <c r="D156" i="76"/>
  <c r="D153" i="76"/>
  <c r="I102" i="76"/>
  <c r="I23" i="76"/>
  <c r="I22" i="76"/>
  <c r="I224" i="76"/>
  <c r="G177" i="76"/>
  <c r="G176" i="76"/>
  <c r="D451" i="76"/>
  <c r="D238" i="76"/>
  <c r="E235" i="76"/>
  <c r="D236" i="76"/>
  <c r="D201" i="76"/>
  <c r="D174" i="76"/>
  <c r="F102" i="76"/>
  <c r="D155" i="76"/>
  <c r="E147" i="76"/>
  <c r="F200" i="76"/>
  <c r="F176" i="76"/>
  <c r="H481" i="76"/>
  <c r="H480" i="76"/>
  <c r="D506" i="76"/>
  <c r="D432" i="76"/>
  <c r="H357" i="76"/>
  <c r="D353" i="76"/>
  <c r="F329" i="76"/>
  <c r="F234" i="76"/>
  <c r="D321" i="76"/>
  <c r="D319" i="76"/>
  <c r="G310" i="76"/>
  <c r="D310" i="76"/>
  <c r="D311" i="76"/>
  <c r="D289" i="76"/>
  <c r="G165" i="76"/>
  <c r="D165" i="76"/>
  <c r="D160" i="76"/>
  <c r="D94" i="76"/>
  <c r="G24" i="76"/>
  <c r="G23" i="76"/>
  <c r="D149" i="76"/>
  <c r="D99" i="76"/>
  <c r="D329" i="76"/>
  <c r="G234" i="76"/>
  <c r="D357" i="76"/>
  <c r="D469" i="76"/>
  <c r="D200" i="76"/>
  <c r="D176" i="76"/>
  <c r="G147" i="76"/>
  <c r="F23" i="76"/>
  <c r="F22" i="76"/>
  <c r="F224" i="76"/>
  <c r="G22" i="76"/>
  <c r="G224" i="76"/>
  <c r="D437" i="76"/>
  <c r="J431" i="76"/>
  <c r="J430" i="76"/>
  <c r="D430" i="76"/>
  <c r="D431" i="76"/>
  <c r="H409" i="76"/>
  <c r="J409" i="76"/>
  <c r="D409" i="76"/>
  <c r="J261" i="76"/>
  <c r="J234" i="76"/>
  <c r="J233" i="76"/>
  <c r="J536" i="76"/>
  <c r="J235" i="76"/>
  <c r="D148" i="76"/>
  <c r="J102" i="76"/>
  <c r="J23" i="76"/>
  <c r="D103" i="76"/>
  <c r="J22" i="76"/>
  <c r="J224" i="76"/>
  <c r="D276" i="76"/>
  <c r="H261" i="76"/>
  <c r="D261" i="76" s="1"/>
  <c r="E23" i="76"/>
  <c r="E22" i="76"/>
  <c r="E224" i="76"/>
  <c r="H23" i="76"/>
  <c r="D23" i="76"/>
  <c r="H22" i="76"/>
  <c r="D102" i="76"/>
  <c r="H224" i="76"/>
  <c r="D224" i="76"/>
  <c r="D22" i="76"/>
  <c r="H235" i="76" l="1"/>
  <c r="D235" i="76" l="1"/>
  <c r="H234" i="76"/>
  <c r="D234" i="76" l="1"/>
  <c r="H233" i="76"/>
  <c r="D233" i="76" l="1"/>
  <c r="H536" i="76"/>
  <c r="D536" i="76" s="1"/>
</calcChain>
</file>

<file path=xl/sharedStrings.xml><?xml version="1.0" encoding="utf-8"?>
<sst xmlns="http://schemas.openxmlformats.org/spreadsheetml/2006/main" count="1597" uniqueCount="907">
  <si>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</si>
  <si>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</si>
  <si>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</si>
  <si>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</si>
  <si>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</si>
  <si>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</si>
  <si>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</si>
  <si>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</si>
  <si>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</si>
  <si>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</si>
  <si>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</si>
  <si>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</si>
  <si>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</si>
  <si>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</si>
  <si>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</si>
  <si>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</si>
  <si>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</si>
  <si>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</si>
  <si>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</si>
  <si>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</si>
  <si>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</si>
  <si>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</si>
  <si>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</si>
  <si>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</si>
  <si>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</si>
  <si>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</si>
  <si>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</si>
  <si>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</si>
  <si>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</si>
  <si>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</si>
  <si>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</si>
  <si>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</si>
  <si>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</si>
  <si>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</si>
  <si>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</si>
  <si>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</si>
  <si>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</si>
  <si>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</si>
  <si>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</si>
  <si>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</si>
  <si>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</si>
  <si>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</si>
  <si>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</si>
  <si>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</si>
  <si>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</si>
  <si>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</si>
  <si>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</si>
  <si>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</si>
  <si>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</si>
  <si>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</si>
  <si>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</si>
  <si>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</si>
  <si>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</si>
  <si>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</si>
  <si>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</si>
  <si>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</si>
  <si>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</si>
  <si>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</si>
  <si>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</si>
  <si>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</si>
  <si>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</si>
  <si>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</si>
  <si>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</si>
  <si>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</si>
  <si>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</si>
  <si>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</si>
  <si>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</si>
  <si>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</si>
  <si>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</si>
  <si>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</si>
  <si>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</si>
  <si>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</si>
  <si>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</si>
  <si>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</si>
  <si>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</si>
  <si>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</si>
  <si>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</si>
  <si>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</si>
  <si>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</si>
  <si>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</si>
  <si>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</si>
  <si>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</si>
  <si>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</si>
  <si>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</si>
  <si>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</si>
  <si>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</si>
  <si>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</si>
  <si>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</si>
  <si>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</si>
  <si>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</si>
  <si>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</si>
  <si>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</si>
  <si>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</si>
  <si>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</si>
  <si>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</si>
  <si>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</si>
  <si>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</si>
  <si>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</si>
  <si>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</si>
  <si>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</si>
  <si>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</si>
  <si>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</si>
  <si>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</si>
  <si>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</si>
  <si>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</si>
  <si>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</si>
  <si>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</si>
  <si>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</si>
  <si>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</si>
  <si>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</si>
  <si>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</si>
  <si>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</si>
  <si>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</si>
  <si>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</si>
  <si>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</si>
  <si>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</si>
  <si>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</si>
  <si>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</si>
  <si>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</si>
  <si>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</si>
  <si>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</si>
  <si>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</si>
  <si>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</si>
  <si>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</si>
  <si>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</si>
  <si>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</si>
  <si>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</si>
  <si>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</si>
  <si>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</si>
  <si>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</si>
  <si>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</si>
  <si>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</si>
  <si>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</si>
  <si>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</si>
  <si>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</si>
  <si>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</si>
  <si>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</si>
  <si>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</si>
  <si>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</si>
  <si>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</si>
  <si>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</si>
  <si>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</si>
  <si>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</si>
  <si>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</si>
  <si>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</si>
  <si>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</si>
  <si>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</si>
  <si>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</si>
  <si>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</si>
  <si>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</si>
  <si>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</si>
  <si>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</si>
  <si>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</si>
  <si>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</si>
  <si>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</si>
  <si>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</si>
  <si>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</si>
  <si>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</si>
  <si>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</si>
  <si>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</si>
  <si>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</si>
  <si>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</si>
  <si>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</si>
  <si>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</si>
  <si>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</si>
  <si>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</si>
  <si>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</si>
  <si>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</si>
  <si>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</si>
  <si>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</si>
  <si>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</si>
  <si>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</si>
  <si>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</si>
  <si>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</si>
  <si>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</si>
  <si>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</si>
  <si>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</si>
  <si>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</si>
  <si>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</si>
  <si>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</si>
  <si>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</si>
  <si>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</si>
  <si>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</si>
  <si>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</si>
  <si>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</si>
  <si>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</si>
  <si>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</si>
  <si>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</si>
  <si>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</si>
  <si>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</si>
  <si>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</si>
  <si>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</si>
  <si>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</si>
  <si>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</si>
  <si>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</si>
  <si>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</si>
  <si>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</si>
  <si>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</si>
  <si>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</si>
  <si>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</si>
  <si>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</si>
  <si>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</si>
  <si>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</si>
  <si>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</si>
  <si>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</si>
  <si>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</si>
  <si>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</si>
  <si>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</si>
  <si>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</si>
  <si>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</si>
  <si>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</si>
  <si>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</si>
  <si>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</si>
  <si>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</si>
  <si>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</si>
  <si>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</si>
  <si>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</si>
  <si>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</si>
  <si>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</si>
  <si>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</si>
  <si>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</si>
  <si>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</si>
  <si>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</si>
  <si>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</si>
  <si>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</si>
  <si>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</si>
  <si>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</si>
  <si>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</si>
  <si>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</si>
  <si>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</si>
  <si>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</si>
  <si>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</si>
  <si>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</si>
  <si>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</si>
  <si>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</si>
  <si>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</si>
  <si>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</si>
  <si>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</si>
  <si>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</si>
  <si>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</si>
  <si>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</si>
  <si>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</si>
  <si>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</si>
  <si>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</si>
  <si>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</si>
  <si>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</si>
  <si>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</si>
  <si>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</si>
  <si>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</si>
  <si>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</si>
  <si>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</si>
  <si>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</si>
  <si>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</si>
  <si>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</si>
  <si>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</si>
  <si>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</si>
  <si>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</si>
  <si>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</si>
  <si>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</si>
  <si>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</si>
  <si>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</si>
  <si>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</si>
  <si>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</si>
  <si>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</si>
  <si>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</si>
  <si>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</si>
  <si>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</si>
  <si>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</si>
  <si>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</si>
  <si>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</si>
  <si>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</si>
  <si>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</si>
  <si>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</si>
  <si>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</si>
  <si>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</si>
  <si>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</si>
  <si>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</si>
  <si>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</si>
  <si>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</si>
  <si>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</si>
  <si>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</si>
  <si>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</si>
  <si>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</si>
  <si>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</si>
  <si>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</si>
  <si>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</si>
  <si>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</si>
  <si>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</si>
  <si>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</si>
  <si>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</si>
  <si>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</si>
  <si>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</si>
  <si>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</si>
  <si>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</si>
  <si>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</si>
  <si>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</si>
  <si>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</si>
  <si>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</si>
  <si>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</si>
  <si>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</si>
  <si>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</si>
  <si>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</si>
  <si>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</si>
  <si>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</si>
  <si>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</si>
  <si>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</si>
  <si>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</si>
  <si>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</si>
  <si>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</si>
  <si>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</si>
  <si>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</si>
  <si>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</si>
  <si>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</si>
  <si>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</si>
  <si>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</si>
  <si>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</si>
  <si>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</si>
  <si>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</si>
  <si>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</si>
  <si>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</si>
  <si>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</si>
  <si>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</si>
  <si>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</si>
  <si>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</si>
  <si>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</si>
  <si>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</si>
  <si>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</si>
  <si>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</si>
  <si>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</si>
  <si>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</si>
  <si>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</si>
  <si>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</si>
  <si>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</si>
  <si>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</si>
  <si>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</si>
  <si>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</si>
  <si>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</si>
  <si>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</si>
  <si>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</si>
  <si>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</si>
  <si>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</si>
  <si>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</si>
  <si>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</si>
  <si>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</si>
  <si>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</si>
  <si>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</si>
  <si>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</si>
  <si>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</si>
  <si>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</si>
  <si>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</si>
  <si>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</si>
  <si>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</si>
  <si>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</si>
  <si>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</si>
  <si>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</si>
  <si>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</si>
  <si>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</si>
  <si>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</si>
  <si>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</si>
  <si>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</si>
  <si>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</si>
  <si>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</si>
  <si>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</si>
  <si>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</si>
  <si>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</si>
  <si>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</si>
  <si>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</si>
  <si>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</si>
  <si>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</si>
  <si>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</si>
  <si>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</si>
  <si>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</si>
  <si>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</si>
  <si>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</si>
  <si>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</si>
  <si>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</si>
  <si>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</si>
  <si>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</si>
  <si>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</si>
  <si>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</si>
  <si>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</si>
  <si>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</si>
  <si>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</si>
  <si>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</si>
  <si>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</si>
  <si>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</si>
  <si>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</si>
  <si>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</si>
  <si>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</si>
  <si>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</si>
  <si>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</si>
  <si>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</si>
  <si>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</si>
  <si>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</si>
  <si>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</si>
  <si>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</si>
  <si>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</si>
  <si>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</si>
  <si>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</si>
  <si>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</si>
  <si>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</si>
  <si>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</si>
  <si>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</si>
  <si>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</si>
  <si>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</si>
  <si>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</si>
  <si>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</si>
  <si>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</si>
  <si>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</si>
  <si>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</si>
  <si>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</si>
  <si>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</si>
  <si>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</si>
  <si>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</si>
  <si>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</si>
  <si>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</si>
  <si>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</si>
  <si>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</si>
  <si>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</si>
  <si>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</si>
  <si>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</si>
  <si>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</si>
  <si>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</si>
  <si>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</si>
  <si>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</si>
  <si>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</si>
  <si>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</si>
  <si>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</si>
  <si>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</si>
  <si>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</si>
  <si>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</si>
  <si>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</si>
  <si>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</si>
  <si>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</si>
  <si>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</si>
  <si>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</si>
  <si>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</si>
  <si>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</si>
  <si>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</si>
  <si>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</si>
  <si>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</si>
  <si>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</si>
  <si>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</si>
  <si>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</si>
  <si>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</si>
  <si>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</si>
  <si>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</si>
  <si>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</si>
  <si>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</si>
  <si>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</si>
  <si>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</si>
  <si>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</si>
  <si>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</si>
  <si>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</si>
  <si>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</si>
  <si>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</si>
  <si>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</si>
  <si>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</si>
  <si>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</si>
  <si>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</si>
  <si>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</si>
  <si>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</si>
  <si>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</si>
  <si>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</si>
  <si>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</si>
  <si>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</si>
  <si>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</si>
  <si>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</si>
  <si>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</si>
  <si>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</si>
  <si>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</si>
  <si>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</si>
  <si>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</si>
  <si>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</si>
  <si>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</si>
  <si>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</si>
  <si>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</si>
  <si>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</si>
  <si>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</si>
  <si>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</si>
  <si>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</si>
  <si>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</si>
  <si>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</si>
  <si>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</si>
  <si>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</si>
  <si>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</si>
  <si>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</si>
  <si>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</si>
  <si>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</si>
  <si>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</si>
  <si>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</si>
  <si>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</si>
  <si>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</si>
  <si>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</si>
  <si>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</si>
  <si>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</si>
  <si>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</si>
  <si>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</si>
  <si>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</si>
  <si>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</si>
  <si>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</si>
  <si>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</si>
  <si>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</si>
  <si>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</si>
  <si>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</si>
  <si>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</si>
  <si>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</si>
  <si>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</si>
  <si>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</si>
  <si>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</si>
  <si>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</si>
  <si>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</si>
  <si>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</si>
  <si>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</si>
  <si>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</si>
  <si>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</si>
  <si>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</si>
  <si>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</si>
  <si>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</si>
  <si>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</si>
  <si>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</si>
  <si>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</si>
  <si>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</si>
  <si>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</si>
  <si>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</si>
  <si>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</si>
  <si>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</si>
  <si>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</si>
  <si>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</si>
  <si>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</si>
  <si>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</si>
  <si>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</si>
  <si>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</si>
  <si>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</si>
  <si>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</si>
  <si>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</si>
  <si>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</si>
  <si>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</si>
  <si>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</si>
  <si>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</si>
  <si>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</si>
  <si>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</si>
  <si>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</si>
  <si>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</si>
  <si>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</si>
  <si>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</si>
  <si>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</si>
  <si>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</si>
  <si>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</si>
  <si>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</si>
  <si>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</si>
  <si>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</si>
  <si>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</si>
  <si>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</si>
  <si>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</si>
  <si>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</si>
  <si>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</si>
  <si>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</si>
  <si>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</si>
  <si>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</si>
  <si>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</si>
  <si>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</si>
  <si>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</si>
  <si>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</si>
  <si>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</si>
  <si>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</si>
  <si>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</si>
  <si>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</si>
  <si>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</si>
  <si>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</si>
  <si>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</si>
  <si>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</si>
  <si>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</si>
  <si>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</si>
  <si>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</si>
  <si>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</si>
  <si>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</si>
  <si>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</si>
  <si>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</si>
  <si>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</si>
  <si>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</si>
  <si>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</si>
  <si>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</si>
  <si>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</si>
  <si>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</si>
  <si>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</si>
  <si>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</si>
  <si>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</si>
  <si>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</si>
  <si>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</si>
  <si>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</si>
  <si>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</si>
  <si>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</si>
  <si>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</si>
  <si>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</si>
  <si>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</si>
  <si>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</si>
  <si>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</si>
  <si>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</si>
  <si>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</si>
  <si>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</si>
  <si>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</si>
  <si>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</si>
  <si>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</si>
  <si>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</si>
  <si>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</si>
  <si>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</si>
  <si>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</si>
  <si>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</si>
  <si>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</si>
  <si>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</si>
  <si>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</si>
  <si>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</si>
  <si>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</si>
  <si>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</si>
  <si>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</si>
  <si>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</si>
  <si>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</si>
  <si>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</si>
  <si>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</si>
  <si>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</si>
  <si>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</si>
  <si>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</si>
  <si>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</si>
  <si>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</si>
  <si>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</si>
  <si>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</si>
  <si>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</si>
  <si>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</si>
  <si>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</si>
  <si>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</si>
  <si>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</si>
  <si>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</si>
  <si>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</si>
  <si>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</si>
  <si>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</si>
  <si>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</si>
  <si>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</si>
  <si>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</si>
  <si>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</si>
  <si>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</si>
  <si>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</si>
  <si>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</si>
  <si>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</si>
  <si>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</si>
  <si>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</si>
  <si>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</si>
  <si>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</si>
  <si>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</si>
  <si>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</si>
  <si>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</si>
  <si>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</si>
  <si>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</si>
  <si>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</si>
  <si>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</si>
  <si>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</si>
  <si>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</si>
  <si>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</si>
  <si>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</si>
  <si>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</si>
  <si>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</si>
  <si>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</si>
  <si>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</si>
  <si>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</si>
  <si>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</si>
  <si>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</si>
  <si>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</si>
  <si>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</si>
  <si>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</si>
  <si>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</si>
  <si>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</si>
  <si>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</si>
  <si>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</si>
  <si>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</si>
  <si>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</si>
  <si>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</si>
  <si>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</si>
  <si>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</si>
  <si>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</si>
  <si>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</si>
  <si>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</si>
  <si>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</si>
  <si>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</si>
  <si>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</si>
  <si>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</si>
  <si>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</si>
  <si>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</si>
  <si>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</si>
  <si>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</si>
  <si>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</si>
  <si>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</si>
  <si>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</si>
  <si>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</si>
  <si>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</si>
  <si>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</si>
  <si>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</si>
  <si>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</si>
  <si>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</si>
  <si>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</si>
  <si>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</si>
  <si>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</si>
  <si>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</si>
  <si>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</si>
  <si>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</si>
  <si>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</si>
  <si>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</si>
  <si>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</si>
  <si>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</si>
  <si>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</si>
  <si>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</si>
  <si>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</si>
  <si>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</si>
  <si>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</si>
  <si>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</si>
  <si>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</si>
  <si>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</si>
  <si>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</si>
  <si>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</si>
  <si>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</si>
  <si>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</si>
  <si>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</si>
  <si>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</si>
  <si>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</si>
  <si>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</si>
  <si>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</si>
  <si>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</si>
  <si>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</si>
  <si>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</si>
  <si>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</si>
  <si>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</si>
  <si>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</si>
  <si>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</si>
  <si>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</si>
  <si>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</si>
  <si>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</si>
  <si>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</si>
  <si>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</si>
  <si>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</si>
  <si>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</si>
  <si>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</si>
  <si>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</si>
  <si>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</si>
  <si>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</si>
  <si>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</si>
  <si>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</si>
  <si>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</si>
  <si>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</si>
  <si>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</si>
  <si>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</si>
  <si>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</si>
  <si>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</si>
  <si>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</si>
  <si>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</si>
  <si>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</si>
  <si>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</si>
  <si>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</si>
  <si>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</si>
  <si>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</si>
  <si>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</si>
  <si>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</si>
  <si>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</si>
  <si>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</si>
  <si>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</si>
  <si>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</si>
  <si>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</si>
  <si>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</si>
  <si>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</si>
  <si>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</si>
  <si>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</si>
  <si>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</si>
  <si>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</si>
  <si>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</si>
  <si>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</si>
  <si>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</si>
  <si>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</si>
  <si>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</si>
  <si>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</si>
  <si>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</si>
  <si>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</si>
  <si>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</si>
  <si>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</si>
  <si>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</si>
  <si>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</si>
  <si>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</si>
  <si>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</si>
  <si>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</si>
  <si>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</si>
  <si>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</si>
  <si>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</si>
  <si>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</si>
  <si>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</si>
  <si>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</si>
  <si>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</si>
  <si>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</si>
  <si>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</si>
  <si>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</si>
  <si>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</si>
  <si>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</si>
  <si>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</si>
  <si>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</si>
  <si>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</si>
  <si>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</si>
  <si>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</si>
  <si>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</si>
  <si>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</si>
  <si>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</si>
  <si>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</si>
  <si>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</si>
  <si>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</si>
  <si>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</si>
  <si>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</si>
  <si>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</si>
  <si>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</si>
  <si>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</si>
  <si>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</si>
  <si>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</si>
  <si>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</si>
  <si>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</si>
  <si>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</si>
  <si>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</si>
  <si>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</si>
  <si>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</si>
  <si>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</si>
  <si>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</si>
  <si>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</si>
  <si>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</si>
  <si>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</si>
  <si>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</si>
  <si>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</si>
  <si>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</si>
  <si>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</si>
  <si>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</si>
  <si>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</si>
  <si>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</si>
  <si>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</si>
  <si>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</si>
  <si>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</si>
  <si>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</si>
  <si>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</si>
  <si>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</si>
  <si>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</si>
  <si>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</si>
  <si>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</si>
  <si>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</si>
  <si>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</si>
  <si>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</si>
  <si>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</si>
  <si>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</si>
  <si>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</si>
  <si>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</si>
  <si>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</si>
  <si>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</si>
  <si>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</si>
  <si>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</si>
  <si>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</si>
  <si>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</si>
  <si>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</si>
  <si>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</si>
  <si>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</si>
  <si>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</si>
  <si>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</si>
  <si>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</si>
  <si>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</si>
  <si>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</si>
  <si>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</si>
  <si>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</si>
  <si>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</si>
  <si>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</si>
  <si>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</si>
  <si>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</si>
  <si>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</si>
  <si>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</si>
  <si>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</si>
  <si>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</si>
  <si>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</si>
  <si>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</si>
  <si>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</si>
  <si>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</si>
  <si>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</si>
  <si>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</si>
  <si>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</si>
  <si>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</si>
  <si>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</si>
  <si>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</si>
  <si>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</si>
  <si>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</si>
  <si>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</si>
  <si>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</si>
  <si>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</si>
  <si>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</si>
  <si>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</si>
  <si>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</si>
  <si>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</si>
  <si>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</si>
  <si>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Финансијски план за 2021. годину</t>
  </si>
  <si>
    <t>ФИНАНСИЈСКИ ПЛАН ЗА 2021. ГОДИНУ</t>
  </si>
  <si>
    <t>00218017 АУ НОВИ ПАЗАР</t>
  </si>
  <si>
    <t>00230029 ЗАВОД ЗА БИОЦИДЕ И МЕДИЦИНСКУ ЕКОЛОГИЈУ</t>
  </si>
  <si>
    <t>СОЛИДАРНЕ ПОМОЋИ</t>
  </si>
  <si>
    <t xml:space="preserve">Процењене обавезе здравствених установа за 2021.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</si>
  <si>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2021.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</si>
  <si>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>22.07.2021</t>
  </si>
  <si>
    <t>Општа болница "Студеница" Краљево</t>
  </si>
  <si>
    <t>Краљево, Југ Богданова број 110</t>
  </si>
  <si>
    <t>17870092</t>
  </si>
  <si>
    <t>108718956</t>
  </si>
  <si>
    <t>840-870661-64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</si>
</sst>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81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164" fontId="10" fillId="0" borderId="2" xfId="0" applyNumberFormat="1" applyFont="1" applyBorder="1" applyAlignment="1" applyProtection="1">
      <alignment horizontal="right" wrapText="1"/>
      <protection locked="0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64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right" wrapText="1"/>
    </xf>
    <xf numFmtId="164" fontId="10" fillId="0" borderId="4" xfId="0" applyNumberFormat="1" applyFont="1" applyBorder="1" applyAlignment="1" applyProtection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14" fillId="0" borderId="2" xfId="0" applyNumberFormat="1" applyFont="1" applyFill="1" applyBorder="1" applyProtection="1"/>
    <xf numFmtId="4" fontId="14" fillId="0" borderId="2" xfId="0" applyNumberFormat="1" applyFont="1" applyFill="1" applyBorder="1" applyProtection="1"/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</xdr:row>
          <xdr:rowOff>0</xdr:rowOff>
        </xdr:from>
        <xdr:to>
          <xdr:col>9</xdr:col>
          <xdr:colOff>866775</xdr:colOff>
          <xdr:row>5</xdr:row>
          <xdr:rowOff>95250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4"/>
  <sheetViews>
    <sheetView showGridLines="0" showRowColHeaders="0" showZeros="0" showOutlineSymbols="0" defaultGridColor="0" colorId="8" zoomScale="110" zoomScaleNormal="110" workbookViewId="0">
      <selection activeCell="C19" sqref="C19"/>
    </sheetView>
  </sheetViews>
  <sheetFormatPr defaultRowHeight="12.75"/>
  <cols>
    <col min="1" max="1" width="2.85546875" style="27" customWidth="1"/>
    <col min="2" max="2" width="25.7109375" style="27" customWidth="1"/>
    <col min="3" max="3" width="56.85546875" style="27" customWidth="1"/>
    <col min="4" max="4" width="20.140625" style="27" customWidth="1"/>
    <col min="5" max="5" width="36.85546875" style="27" customWidth="1"/>
    <col min="6" max="6" width="38.28515625" style="27" customWidth="1"/>
    <col min="7" max="7" width="27.42578125" style="27" customWidth="1"/>
    <col min="8" max="16384" width="9.140625" style="27"/>
  </cols>
  <sheetData>
    <row r="1" spans="1:6" ht="45.75" customHeight="1">
      <c r="A1" s="143" t="s">
        <v>894</v>
      </c>
      <c r="B1" s="143"/>
      <c r="C1" s="143"/>
      <c r="D1" s="143"/>
      <c r="E1" s="143"/>
      <c r="F1" s="143"/>
    </row>
    <row r="2" spans="1:6" ht="52.5" customHeight="1">
      <c r="A2" s="140" t="s">
        <v>869</v>
      </c>
      <c r="B2" s="141"/>
      <c r="C2" s="141"/>
      <c r="D2" s="141"/>
      <c r="E2" s="141"/>
      <c r="F2" s="142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8" t="s">
        <v>901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86" t="s">
        <v>902</v>
      </c>
      <c r="D10" s="28"/>
      <c r="E10" s="28"/>
    </row>
    <row r="11" spans="1:6" ht="15.75" customHeight="1">
      <c r="B11" s="28"/>
      <c r="C11" s="86" t="s">
        <v>903</v>
      </c>
      <c r="D11" s="28"/>
      <c r="E11" s="28"/>
    </row>
    <row r="12" spans="1:6" ht="16.5" customHeight="1">
      <c r="C12" s="87" t="s">
        <v>904</v>
      </c>
    </row>
    <row r="13" spans="1:6" ht="16.5" customHeight="1">
      <c r="C13" s="87" t="s">
        <v>905</v>
      </c>
    </row>
    <row r="14" spans="1:6" ht="21" customHeight="1">
      <c r="C14" s="87" t="s">
        <v>906</v>
      </c>
    </row>
    <row r="15" spans="1:6" ht="21" customHeight="1"/>
    <row r="17" spans="1:5" s="29" customFormat="1"/>
    <row r="23" spans="1:5" hidden="1"/>
    <row r="24" spans="1:5" hidden="1"/>
    <row r="25" spans="1:5" hidden="1"/>
    <row r="26" spans="1:5" hidden="1"/>
    <row r="27" spans="1:5" hidden="1"/>
    <row r="28" spans="1:5" ht="12" hidden="1" customHeight="1"/>
    <row r="29" spans="1:5" hidden="1">
      <c r="A29" s="27" t="s">
        <v>632</v>
      </c>
      <c r="B29" s="27" t="str">
        <f>LEFT(A29,2)</f>
        <v>18</v>
      </c>
      <c r="D29" s="27" t="s">
        <v>856</v>
      </c>
      <c r="E29" s="27" t="str">
        <f>LEFT(D29,8)</f>
        <v>00218015</v>
      </c>
    </row>
    <row r="30" spans="1:5" ht="14.65" hidden="1" customHeight="1">
      <c r="A30" s="83" t="s">
        <v>45</v>
      </c>
      <c r="B30" s="81" t="s">
        <v>479</v>
      </c>
      <c r="C30" s="36" t="s">
        <v>492</v>
      </c>
      <c r="D30" s="30" t="s">
        <v>686</v>
      </c>
    </row>
    <row r="31" spans="1:5" ht="14.65" hidden="1" customHeight="1">
      <c r="A31" s="83" t="s">
        <v>624</v>
      </c>
      <c r="B31" s="81" t="s">
        <v>479</v>
      </c>
      <c r="C31" s="36" t="s">
        <v>120</v>
      </c>
      <c r="D31" s="30" t="s">
        <v>268</v>
      </c>
    </row>
    <row r="32" spans="1:5" ht="14.65" hidden="1" customHeight="1">
      <c r="A32" s="83" t="s">
        <v>46</v>
      </c>
      <c r="B32" s="31" t="s">
        <v>479</v>
      </c>
      <c r="C32" s="37" t="s">
        <v>587</v>
      </c>
      <c r="D32" s="30" t="s">
        <v>493</v>
      </c>
    </row>
    <row r="33" spans="1:4" ht="14.65" hidden="1" customHeight="1">
      <c r="A33" s="83" t="s">
        <v>625</v>
      </c>
      <c r="B33" s="31" t="s">
        <v>479</v>
      </c>
      <c r="C33" s="37" t="s">
        <v>548</v>
      </c>
      <c r="D33" s="30" t="s">
        <v>340</v>
      </c>
    </row>
    <row r="34" spans="1:4" ht="14.65" hidden="1" customHeight="1">
      <c r="A34" s="83" t="s">
        <v>47</v>
      </c>
      <c r="B34" s="31" t="s">
        <v>479</v>
      </c>
      <c r="C34" s="37" t="s">
        <v>588</v>
      </c>
      <c r="D34" s="30" t="s">
        <v>494</v>
      </c>
    </row>
    <row r="35" spans="1:4" ht="14.65" hidden="1" customHeight="1">
      <c r="A35" s="83" t="s">
        <v>48</v>
      </c>
      <c r="B35" s="31" t="s">
        <v>479</v>
      </c>
      <c r="C35" s="37" t="s">
        <v>121</v>
      </c>
      <c r="D35" s="30" t="s">
        <v>496</v>
      </c>
    </row>
    <row r="36" spans="1:4" ht="14.65" hidden="1" customHeight="1">
      <c r="A36" s="83" t="s">
        <v>49</v>
      </c>
      <c r="B36" s="31" t="s">
        <v>480</v>
      </c>
      <c r="C36" s="37" t="s">
        <v>549</v>
      </c>
      <c r="D36" s="30" t="s">
        <v>269</v>
      </c>
    </row>
    <row r="37" spans="1:4" ht="14.65" hidden="1" customHeight="1">
      <c r="A37" s="83" t="s">
        <v>626</v>
      </c>
      <c r="B37" s="31" t="s">
        <v>480</v>
      </c>
      <c r="C37" s="37" t="s">
        <v>550</v>
      </c>
      <c r="D37" s="30" t="s">
        <v>855</v>
      </c>
    </row>
    <row r="38" spans="1:4" ht="14.65" hidden="1" customHeight="1">
      <c r="A38" s="83" t="s">
        <v>627</v>
      </c>
      <c r="B38" s="31" t="s">
        <v>480</v>
      </c>
      <c r="C38" s="37" t="s">
        <v>551</v>
      </c>
      <c r="D38" s="30" t="s">
        <v>856</v>
      </c>
    </row>
    <row r="39" spans="1:4" ht="14.65" hidden="1" customHeight="1">
      <c r="A39" s="83" t="s">
        <v>50</v>
      </c>
      <c r="B39" s="31" t="s">
        <v>480</v>
      </c>
      <c r="C39" s="37" t="s">
        <v>122</v>
      </c>
      <c r="D39" s="30"/>
    </row>
    <row r="40" spans="1:4" ht="14.65" hidden="1" customHeight="1">
      <c r="A40" s="84" t="s">
        <v>628</v>
      </c>
      <c r="B40" s="31" t="s">
        <v>480</v>
      </c>
      <c r="C40" s="37" t="s">
        <v>552</v>
      </c>
      <c r="D40" s="30"/>
    </row>
    <row r="41" spans="1:4" ht="14.65" hidden="1" customHeight="1">
      <c r="A41" s="83" t="s">
        <v>51</v>
      </c>
      <c r="B41" s="31" t="s">
        <v>480</v>
      </c>
      <c r="C41" s="37" t="s">
        <v>553</v>
      </c>
      <c r="D41" s="30"/>
    </row>
    <row r="42" spans="1:4" ht="14.65" hidden="1" customHeight="1">
      <c r="A42" s="83" t="s">
        <v>52</v>
      </c>
      <c r="B42" s="31" t="s">
        <v>480</v>
      </c>
      <c r="C42" s="37" t="s">
        <v>230</v>
      </c>
      <c r="D42" s="30"/>
    </row>
    <row r="43" spans="1:4" ht="14.65" hidden="1" customHeight="1">
      <c r="A43" s="83" t="s">
        <v>53</v>
      </c>
      <c r="B43" s="31" t="s">
        <v>480</v>
      </c>
      <c r="C43" s="37" t="s">
        <v>554</v>
      </c>
      <c r="D43" s="30"/>
    </row>
    <row r="44" spans="1:4" ht="14.65" hidden="1" customHeight="1">
      <c r="A44" s="83" t="s">
        <v>629</v>
      </c>
      <c r="B44" s="31" t="s">
        <v>480</v>
      </c>
      <c r="C44" s="37" t="s">
        <v>231</v>
      </c>
      <c r="D44" s="30"/>
    </row>
    <row r="45" spans="1:4" ht="14.65" hidden="1" customHeight="1">
      <c r="A45" s="83" t="s">
        <v>630</v>
      </c>
      <c r="B45" s="31" t="s">
        <v>480</v>
      </c>
      <c r="C45" s="37" t="s">
        <v>232</v>
      </c>
      <c r="D45" s="30"/>
    </row>
    <row r="46" spans="1:4" ht="14.65" hidden="1" customHeight="1">
      <c r="A46" s="83" t="s">
        <v>631</v>
      </c>
      <c r="B46" s="31" t="s">
        <v>478</v>
      </c>
      <c r="C46" s="37" t="s">
        <v>555</v>
      </c>
      <c r="D46" s="30"/>
    </row>
    <row r="47" spans="1:4" ht="14.65" hidden="1" customHeight="1">
      <c r="A47" s="83" t="s">
        <v>632</v>
      </c>
      <c r="B47" s="31" t="s">
        <v>478</v>
      </c>
      <c r="C47" s="37" t="s">
        <v>556</v>
      </c>
      <c r="D47" s="30"/>
    </row>
    <row r="48" spans="1:4" ht="14.65" hidden="1" customHeight="1">
      <c r="A48" s="83" t="s">
        <v>633</v>
      </c>
      <c r="B48" s="31" t="s">
        <v>478</v>
      </c>
      <c r="C48" s="37" t="s">
        <v>557</v>
      </c>
      <c r="D48" s="30"/>
    </row>
    <row r="49" spans="1:4" ht="14.65" hidden="1" customHeight="1">
      <c r="A49" s="83" t="s">
        <v>634</v>
      </c>
      <c r="B49" s="31" t="s">
        <v>478</v>
      </c>
      <c r="C49" s="37" t="s">
        <v>558</v>
      </c>
      <c r="D49" s="30"/>
    </row>
    <row r="50" spans="1:4" ht="14.65" hidden="1" customHeight="1">
      <c r="A50" s="83" t="s">
        <v>635</v>
      </c>
      <c r="B50" s="31" t="s">
        <v>478</v>
      </c>
      <c r="C50" s="37" t="s">
        <v>559</v>
      </c>
      <c r="D50" s="30"/>
    </row>
    <row r="51" spans="1:4" ht="14.65" hidden="1" customHeight="1">
      <c r="A51" s="83" t="s">
        <v>54</v>
      </c>
      <c r="B51" s="31" t="s">
        <v>478</v>
      </c>
      <c r="C51" s="37" t="s">
        <v>560</v>
      </c>
      <c r="D51" s="30"/>
    </row>
    <row r="52" spans="1:4" ht="14.65" hidden="1" customHeight="1">
      <c r="A52" s="83" t="s">
        <v>55</v>
      </c>
      <c r="B52" s="31" t="s">
        <v>478</v>
      </c>
      <c r="C52" s="37" t="s">
        <v>233</v>
      </c>
      <c r="D52" s="30"/>
    </row>
    <row r="53" spans="1:4" ht="14.65" hidden="1" customHeight="1">
      <c r="A53" s="83" t="s">
        <v>636</v>
      </c>
      <c r="B53" s="31" t="s">
        <v>478</v>
      </c>
      <c r="C53" s="37" t="s">
        <v>561</v>
      </c>
      <c r="D53" s="30"/>
    </row>
    <row r="54" spans="1:4" ht="14.65" hidden="1" customHeight="1">
      <c r="A54" s="83" t="s">
        <v>56</v>
      </c>
      <c r="B54" s="31" t="s">
        <v>478</v>
      </c>
      <c r="C54" s="37" t="s">
        <v>67</v>
      </c>
      <c r="D54" s="30"/>
    </row>
    <row r="55" spans="1:4" ht="14.65" hidden="1" customHeight="1">
      <c r="A55" s="83" t="s">
        <v>622</v>
      </c>
      <c r="B55" s="31" t="s">
        <v>478</v>
      </c>
      <c r="C55" s="37" t="s">
        <v>71</v>
      </c>
      <c r="D55" s="30"/>
    </row>
    <row r="56" spans="1:4" ht="14.65" hidden="1" customHeight="1">
      <c r="A56" s="83" t="s">
        <v>637</v>
      </c>
      <c r="B56" s="31" t="s">
        <v>478</v>
      </c>
      <c r="C56" s="37" t="s">
        <v>72</v>
      </c>
      <c r="D56" s="30"/>
    </row>
    <row r="57" spans="1:4" ht="14.65" hidden="1" customHeight="1">
      <c r="A57" s="83" t="s">
        <v>623</v>
      </c>
      <c r="B57" s="31" t="s">
        <v>478</v>
      </c>
      <c r="C57" s="37" t="s">
        <v>73</v>
      </c>
      <c r="D57" s="30"/>
    </row>
    <row r="58" spans="1:4" ht="14.65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idden="1">
      <c r="A234" s="80"/>
      <c r="B234" s="47" t="s">
        <v>283</v>
      </c>
      <c r="C234" s="37" t="s">
        <v>896</v>
      </c>
      <c r="D234" s="30"/>
    </row>
    <row r="235" spans="1:4" ht="14.25" hidden="1">
      <c r="A235" s="48"/>
      <c r="B235" s="47" t="s">
        <v>372</v>
      </c>
      <c r="C235" s="37" t="s">
        <v>497</v>
      </c>
      <c r="D235" s="30"/>
    </row>
    <row r="236" spans="1:4" hidden="1">
      <c r="A236" s="80"/>
      <c r="B236" s="31" t="s">
        <v>372</v>
      </c>
      <c r="C236" s="37" t="s">
        <v>498</v>
      </c>
      <c r="D236" s="30"/>
    </row>
    <row r="237" spans="1:4" hidden="1">
      <c r="A237" s="80"/>
      <c r="B237" s="31" t="s">
        <v>372</v>
      </c>
      <c r="C237" s="37" t="s">
        <v>270</v>
      </c>
      <c r="D237" s="30"/>
    </row>
    <row r="238" spans="1:4" hidden="1">
      <c r="A238" s="80"/>
      <c r="B238" s="31" t="s">
        <v>372</v>
      </c>
      <c r="C238" s="37" t="s">
        <v>499</v>
      </c>
      <c r="D238" s="30"/>
    </row>
    <row r="239" spans="1:4" hidden="1">
      <c r="A239" s="80"/>
      <c r="B239" s="31" t="s">
        <v>372</v>
      </c>
      <c r="C239" s="37" t="s">
        <v>500</v>
      </c>
      <c r="D239" s="30"/>
    </row>
    <row r="240" spans="1:4" hidden="1">
      <c r="A240" s="80"/>
      <c r="B240" s="31" t="s">
        <v>372</v>
      </c>
      <c r="C240" s="37" t="s">
        <v>501</v>
      </c>
      <c r="D240" s="30"/>
    </row>
    <row r="241" spans="1:4" hidden="1">
      <c r="A241" s="80"/>
      <c r="B241" s="31" t="s">
        <v>372</v>
      </c>
      <c r="C241" s="37" t="s">
        <v>502</v>
      </c>
      <c r="D241" s="30"/>
    </row>
    <row r="242" spans="1:4" hidden="1">
      <c r="A242" s="80"/>
      <c r="B242" s="31" t="s">
        <v>372</v>
      </c>
      <c r="C242" s="37" t="s">
        <v>503</v>
      </c>
      <c r="D242" s="30"/>
    </row>
    <row r="243" spans="1:4" hidden="1">
      <c r="A243" s="80"/>
      <c r="B243" s="31" t="s">
        <v>372</v>
      </c>
      <c r="C243" s="37" t="s">
        <v>695</v>
      </c>
      <c r="D243" s="30"/>
    </row>
    <row r="244" spans="1:4" hidden="1">
      <c r="A244" s="80"/>
      <c r="B244" s="49" t="s">
        <v>372</v>
      </c>
      <c r="C244" s="37" t="s">
        <v>857</v>
      </c>
      <c r="D244" s="30"/>
    </row>
    <row r="245" spans="1:4" hidden="1">
      <c r="A245" s="80"/>
      <c r="B245" s="31" t="s">
        <v>373</v>
      </c>
      <c r="C245" s="37" t="s">
        <v>504</v>
      </c>
      <c r="D245" s="30"/>
    </row>
    <row r="246" spans="1:4" hidden="1">
      <c r="A246" s="80"/>
      <c r="B246" s="31" t="s">
        <v>373</v>
      </c>
      <c r="C246" s="37" t="s">
        <v>505</v>
      </c>
      <c r="D246" s="30"/>
    </row>
    <row r="247" spans="1:4" hidden="1">
      <c r="A247" s="80"/>
      <c r="B247" s="31" t="s">
        <v>373</v>
      </c>
      <c r="C247" s="37" t="s">
        <v>506</v>
      </c>
      <c r="D247" s="30"/>
    </row>
    <row r="248" spans="1:4" hidden="1">
      <c r="A248" s="80"/>
      <c r="B248" s="31" t="s">
        <v>373</v>
      </c>
      <c r="C248" s="37" t="s">
        <v>507</v>
      </c>
      <c r="D248" s="30"/>
    </row>
    <row r="249" spans="1:4" hidden="1">
      <c r="A249" s="80"/>
      <c r="B249" s="31" t="s">
        <v>373</v>
      </c>
      <c r="C249" s="37" t="s">
        <v>508</v>
      </c>
      <c r="D249" s="30"/>
    </row>
    <row r="250" spans="1:4" hidden="1">
      <c r="A250" s="80"/>
      <c r="B250" s="31" t="s">
        <v>373</v>
      </c>
      <c r="C250" s="37" t="s">
        <v>509</v>
      </c>
      <c r="D250" s="30"/>
    </row>
    <row r="251" spans="1:4" hidden="1">
      <c r="A251" s="80"/>
      <c r="B251" s="31" t="s">
        <v>373</v>
      </c>
      <c r="C251" s="37" t="s">
        <v>510</v>
      </c>
      <c r="D251" s="30"/>
    </row>
    <row r="252" spans="1:4" hidden="1">
      <c r="A252" s="80"/>
      <c r="B252" s="31" t="s">
        <v>373</v>
      </c>
      <c r="C252" s="37" t="s">
        <v>511</v>
      </c>
      <c r="D252" s="30"/>
    </row>
    <row r="253" spans="1:4" hidden="1">
      <c r="A253" s="80"/>
      <c r="B253" s="31" t="s">
        <v>373</v>
      </c>
      <c r="C253" s="37" t="s">
        <v>512</v>
      </c>
      <c r="D253" s="30"/>
    </row>
    <row r="254" spans="1:4" hidden="1">
      <c r="A254" s="80"/>
      <c r="B254" s="31" t="s">
        <v>373</v>
      </c>
      <c r="C254" s="37" t="s">
        <v>513</v>
      </c>
      <c r="D254" s="30"/>
    </row>
    <row r="255" spans="1:4" hidden="1">
      <c r="A255" s="80"/>
      <c r="B255" s="31" t="s">
        <v>373</v>
      </c>
      <c r="C255" s="37" t="s">
        <v>137</v>
      </c>
      <c r="D255" s="30"/>
    </row>
    <row r="256" spans="1:4" hidden="1">
      <c r="A256" s="80"/>
      <c r="B256" s="31" t="s">
        <v>373</v>
      </c>
      <c r="C256" s="37" t="s">
        <v>138</v>
      </c>
      <c r="D256" s="30"/>
    </row>
    <row r="257" spans="1:4" hidden="1">
      <c r="A257" s="80"/>
      <c r="B257" s="31" t="s">
        <v>373</v>
      </c>
      <c r="C257" s="37" t="s">
        <v>139</v>
      </c>
      <c r="D257" s="30"/>
    </row>
    <row r="258" spans="1:4" hidden="1">
      <c r="A258" s="80"/>
      <c r="B258" s="31" t="s">
        <v>373</v>
      </c>
      <c r="C258" s="37" t="s">
        <v>140</v>
      </c>
      <c r="D258" s="30"/>
    </row>
    <row r="259" spans="1:4" hidden="1">
      <c r="A259" s="80"/>
      <c r="B259" s="31" t="s">
        <v>373</v>
      </c>
      <c r="C259" s="37" t="s">
        <v>141</v>
      </c>
      <c r="D259" s="30"/>
    </row>
    <row r="260" spans="1:4" hidden="1">
      <c r="A260" s="80"/>
      <c r="B260" s="31" t="s">
        <v>373</v>
      </c>
      <c r="C260" s="37" t="s">
        <v>142</v>
      </c>
      <c r="D260" s="30"/>
    </row>
    <row r="261" spans="1:4" hidden="1">
      <c r="A261" s="80"/>
      <c r="B261" s="31" t="s">
        <v>373</v>
      </c>
      <c r="C261" s="37" t="s">
        <v>143</v>
      </c>
      <c r="D261" s="30"/>
    </row>
    <row r="262" spans="1:4" hidden="1">
      <c r="A262" s="80"/>
      <c r="B262" s="31" t="s">
        <v>373</v>
      </c>
      <c r="C262" s="37" t="s">
        <v>144</v>
      </c>
      <c r="D262" s="30"/>
    </row>
    <row r="263" spans="1:4" hidden="1">
      <c r="A263" s="80"/>
      <c r="B263" s="31" t="s">
        <v>373</v>
      </c>
      <c r="C263" s="37" t="s">
        <v>145</v>
      </c>
      <c r="D263" s="30"/>
    </row>
    <row r="264" spans="1:4" hidden="1">
      <c r="A264" s="80"/>
      <c r="B264" s="31" t="s">
        <v>373</v>
      </c>
      <c r="C264" s="37" t="s">
        <v>271</v>
      </c>
      <c r="D264" s="30"/>
    </row>
    <row r="265" spans="1:4" hidden="1">
      <c r="A265" s="80"/>
      <c r="B265" s="31" t="s">
        <v>373</v>
      </c>
      <c r="C265" s="37" t="s">
        <v>146</v>
      </c>
      <c r="D265" s="30"/>
    </row>
    <row r="266" spans="1:4" hidden="1">
      <c r="A266" s="80"/>
      <c r="B266" s="31" t="s">
        <v>373</v>
      </c>
      <c r="C266" s="37" t="s">
        <v>696</v>
      </c>
      <c r="D266" s="30"/>
    </row>
    <row r="267" spans="1:4" hidden="1">
      <c r="A267" s="80"/>
      <c r="B267" s="31" t="s">
        <v>373</v>
      </c>
      <c r="C267" s="37" t="s">
        <v>858</v>
      </c>
      <c r="D267" s="30"/>
    </row>
    <row r="268" spans="1:4" hidden="1">
      <c r="A268" s="80"/>
      <c r="B268" s="31" t="s">
        <v>373</v>
      </c>
      <c r="C268" s="37" t="s">
        <v>859</v>
      </c>
      <c r="D268" s="30"/>
    </row>
    <row r="269" spans="1:4" hidden="1">
      <c r="A269" s="80"/>
      <c r="B269" s="31" t="s">
        <v>374</v>
      </c>
      <c r="C269" s="37" t="s">
        <v>514</v>
      </c>
      <c r="D269" s="30"/>
    </row>
    <row r="270" spans="1:4" hidden="1">
      <c r="A270" s="80"/>
      <c r="B270" s="31" t="s">
        <v>374</v>
      </c>
      <c r="C270" s="37" t="s">
        <v>515</v>
      </c>
      <c r="D270" s="30"/>
    </row>
    <row r="271" spans="1:4" hidden="1">
      <c r="A271" s="80"/>
      <c r="B271" s="31" t="s">
        <v>374</v>
      </c>
      <c r="C271" s="37" t="s">
        <v>272</v>
      </c>
      <c r="D271" s="30"/>
    </row>
    <row r="272" spans="1:4" hidden="1">
      <c r="A272" s="80"/>
      <c r="B272" s="31" t="s">
        <v>374</v>
      </c>
      <c r="C272" s="37" t="s">
        <v>273</v>
      </c>
      <c r="D272" s="30"/>
    </row>
    <row r="273" spans="1:4" hidden="1">
      <c r="A273" s="80"/>
      <c r="B273" s="31" t="s">
        <v>374</v>
      </c>
      <c r="C273" s="37" t="s">
        <v>88</v>
      </c>
      <c r="D273" s="30"/>
    </row>
    <row r="274" spans="1:4" hidden="1">
      <c r="A274" s="80"/>
      <c r="B274" s="31" t="s">
        <v>374</v>
      </c>
      <c r="C274" s="37" t="s">
        <v>285</v>
      </c>
      <c r="D274" s="30"/>
    </row>
    <row r="275" spans="1:4" hidden="1">
      <c r="A275" s="80"/>
      <c r="B275" s="31" t="s">
        <v>375</v>
      </c>
      <c r="C275" s="37" t="s">
        <v>516</v>
      </c>
      <c r="D275" s="30"/>
    </row>
    <row r="276" spans="1:4" hidden="1">
      <c r="A276" s="80"/>
      <c r="B276" s="31" t="s">
        <v>375</v>
      </c>
      <c r="C276" s="37" t="s">
        <v>274</v>
      </c>
      <c r="D276" s="30"/>
    </row>
    <row r="277" spans="1:4" hidden="1">
      <c r="A277" s="80"/>
      <c r="B277" s="31" t="s">
        <v>375</v>
      </c>
      <c r="C277" s="37" t="s">
        <v>275</v>
      </c>
      <c r="D277" s="30"/>
    </row>
    <row r="278" spans="1:4" hidden="1">
      <c r="A278" s="80"/>
      <c r="B278" s="31" t="s">
        <v>375</v>
      </c>
      <c r="C278" s="37" t="s">
        <v>641</v>
      </c>
      <c r="D278" s="30"/>
    </row>
    <row r="279" spans="1:4" hidden="1">
      <c r="A279" s="80"/>
      <c r="B279" s="31" t="s">
        <v>375</v>
      </c>
      <c r="C279" s="37" t="s">
        <v>642</v>
      </c>
      <c r="D279" s="30"/>
    </row>
    <row r="280" spans="1:4" hidden="1">
      <c r="A280" s="80"/>
      <c r="B280" s="31" t="s">
        <v>375</v>
      </c>
      <c r="C280" s="37" t="s">
        <v>89</v>
      </c>
      <c r="D280" s="30"/>
    </row>
    <row r="281" spans="1:4" hidden="1">
      <c r="A281" s="80"/>
      <c r="B281" s="31" t="s">
        <v>375</v>
      </c>
      <c r="C281" s="37" t="s">
        <v>90</v>
      </c>
      <c r="D281" s="30"/>
    </row>
    <row r="282" spans="1:4" hidden="1">
      <c r="A282" s="80"/>
      <c r="B282" s="31" t="s">
        <v>487</v>
      </c>
      <c r="C282" s="37" t="s">
        <v>643</v>
      </c>
      <c r="D282" s="30"/>
    </row>
    <row r="283" spans="1:4" hidden="1">
      <c r="A283" s="80"/>
      <c r="B283" s="31" t="s">
        <v>487</v>
      </c>
      <c r="C283" s="37" t="s">
        <v>276</v>
      </c>
      <c r="D283" s="30"/>
    </row>
    <row r="284" spans="1:4" hidden="1">
      <c r="A284" s="80"/>
      <c r="B284" s="31" t="s">
        <v>487</v>
      </c>
      <c r="C284" s="37" t="s">
        <v>277</v>
      </c>
      <c r="D284" s="30"/>
    </row>
    <row r="285" spans="1:4" hidden="1">
      <c r="A285" s="80"/>
      <c r="B285" s="31" t="s">
        <v>487</v>
      </c>
      <c r="C285" s="37" t="s">
        <v>644</v>
      </c>
      <c r="D285" s="30"/>
    </row>
    <row r="286" spans="1:4" hidden="1">
      <c r="A286" s="80"/>
      <c r="B286" s="31" t="s">
        <v>487</v>
      </c>
      <c r="C286" s="37" t="s">
        <v>645</v>
      </c>
      <c r="D286" s="30"/>
    </row>
    <row r="287" spans="1:4" hidden="1">
      <c r="A287" s="80"/>
      <c r="B287" s="31" t="s">
        <v>487</v>
      </c>
      <c r="C287" s="37" t="s">
        <v>646</v>
      </c>
      <c r="D287" s="30"/>
    </row>
    <row r="288" spans="1:4" hidden="1">
      <c r="A288" s="80"/>
      <c r="B288" s="31" t="s">
        <v>487</v>
      </c>
      <c r="C288" s="37" t="s">
        <v>647</v>
      </c>
      <c r="D288" s="30"/>
    </row>
    <row r="289" spans="1:4" hidden="1">
      <c r="A289" s="80"/>
      <c r="B289" s="31" t="s">
        <v>487</v>
      </c>
      <c r="C289" s="37" t="s">
        <v>648</v>
      </c>
      <c r="D289" s="30"/>
    </row>
    <row r="290" spans="1:4" hidden="1">
      <c r="A290" s="80"/>
      <c r="B290" s="31" t="s">
        <v>487</v>
      </c>
      <c r="C290" s="37" t="s">
        <v>649</v>
      </c>
      <c r="D290" s="30"/>
    </row>
    <row r="291" spans="1:4" hidden="1">
      <c r="A291" s="80"/>
      <c r="B291" s="31" t="s">
        <v>308</v>
      </c>
      <c r="C291" s="37" t="s">
        <v>650</v>
      </c>
      <c r="D291" s="30"/>
    </row>
    <row r="292" spans="1:4" hidden="1">
      <c r="A292" s="80"/>
      <c r="B292" s="31" t="s">
        <v>308</v>
      </c>
      <c r="C292" s="37" t="s">
        <v>651</v>
      </c>
      <c r="D292" s="30"/>
    </row>
    <row r="293" spans="1:4" hidden="1">
      <c r="A293" s="80"/>
      <c r="B293" s="31" t="s">
        <v>308</v>
      </c>
      <c r="C293" s="37" t="s">
        <v>652</v>
      </c>
      <c r="D293" s="30"/>
    </row>
    <row r="294" spans="1:4" hidden="1">
      <c r="A294" s="80"/>
      <c r="B294" s="31" t="s">
        <v>308</v>
      </c>
      <c r="C294" s="37" t="s">
        <v>278</v>
      </c>
      <c r="D294" s="30"/>
    </row>
    <row r="295" spans="1:4" hidden="1">
      <c r="A295" s="80"/>
      <c r="B295" s="31" t="s">
        <v>308</v>
      </c>
      <c r="C295" s="37" t="s">
        <v>653</v>
      </c>
      <c r="D295" s="30"/>
    </row>
    <row r="296" spans="1:4" hidden="1">
      <c r="A296" s="80"/>
      <c r="B296" s="31" t="s">
        <v>308</v>
      </c>
      <c r="C296" s="37" t="s">
        <v>279</v>
      </c>
      <c r="D296" s="30"/>
    </row>
    <row r="297" spans="1:4" hidden="1">
      <c r="A297" s="80"/>
      <c r="B297" s="31" t="s">
        <v>308</v>
      </c>
      <c r="C297" s="37" t="s">
        <v>280</v>
      </c>
      <c r="D297" s="30"/>
    </row>
    <row r="298" spans="1:4" hidden="1">
      <c r="A298" s="80"/>
      <c r="B298" s="31" t="s">
        <v>308</v>
      </c>
      <c r="C298" s="37" t="s">
        <v>654</v>
      </c>
      <c r="D298" s="30"/>
    </row>
    <row r="299" spans="1:4" hidden="1">
      <c r="A299" s="80"/>
      <c r="B299" s="31" t="s">
        <v>308</v>
      </c>
      <c r="C299" s="37" t="s">
        <v>655</v>
      </c>
      <c r="D299" s="30"/>
    </row>
    <row r="300" spans="1:4" hidden="1">
      <c r="A300" s="80"/>
      <c r="B300" s="31" t="s">
        <v>308</v>
      </c>
      <c r="C300" s="37" t="s">
        <v>656</v>
      </c>
      <c r="D300" s="30"/>
    </row>
    <row r="301" spans="1:4" hidden="1">
      <c r="A301" s="80"/>
      <c r="B301" s="31" t="s">
        <v>308</v>
      </c>
      <c r="C301" s="37" t="s">
        <v>657</v>
      </c>
      <c r="D301" s="30"/>
    </row>
    <row r="302" spans="1:4" hidden="1">
      <c r="A302" s="80"/>
      <c r="B302" s="31" t="s">
        <v>308</v>
      </c>
      <c r="C302" s="37" t="s">
        <v>211</v>
      </c>
      <c r="D302" s="30"/>
    </row>
    <row r="303" spans="1:4" hidden="1">
      <c r="A303" s="80"/>
      <c r="B303" s="31" t="s">
        <v>308</v>
      </c>
      <c r="C303" s="37" t="s">
        <v>860</v>
      </c>
      <c r="D303" s="30"/>
    </row>
    <row r="304" spans="1:4" hidden="1">
      <c r="A304" s="80"/>
      <c r="B304" s="31" t="s">
        <v>376</v>
      </c>
      <c r="C304" s="37" t="s">
        <v>212</v>
      </c>
      <c r="D304" s="30"/>
    </row>
    <row r="305" spans="1:4" hidden="1">
      <c r="A305" s="80"/>
      <c r="B305" s="31" t="s">
        <v>376</v>
      </c>
      <c r="C305" s="37" t="s">
        <v>213</v>
      </c>
      <c r="D305" s="30"/>
    </row>
    <row r="306" spans="1:4" hidden="1">
      <c r="A306" s="80"/>
      <c r="B306" s="31" t="s">
        <v>376</v>
      </c>
      <c r="C306" s="37" t="s">
        <v>214</v>
      </c>
      <c r="D306" s="30"/>
    </row>
    <row r="307" spans="1:4" hidden="1">
      <c r="A307" s="80"/>
      <c r="B307" s="31" t="s">
        <v>376</v>
      </c>
      <c r="C307" s="37" t="s">
        <v>215</v>
      </c>
      <c r="D307" s="30"/>
    </row>
    <row r="308" spans="1:4" hidden="1">
      <c r="A308" s="80"/>
      <c r="B308" s="31" t="s">
        <v>376</v>
      </c>
      <c r="C308" s="37" t="s">
        <v>216</v>
      </c>
      <c r="D308" s="30"/>
    </row>
    <row r="309" spans="1:4" hidden="1">
      <c r="A309" s="80"/>
      <c r="B309" s="31" t="s">
        <v>376</v>
      </c>
      <c r="C309" s="36" t="s">
        <v>217</v>
      </c>
      <c r="D309" s="30"/>
    </row>
    <row r="310" spans="1:4" hidden="1">
      <c r="A310" s="80"/>
      <c r="B310" s="31" t="s">
        <v>376</v>
      </c>
      <c r="C310" s="36" t="s">
        <v>218</v>
      </c>
      <c r="D310" s="30"/>
    </row>
    <row r="311" spans="1:4" hidden="1">
      <c r="A311" s="80"/>
      <c r="B311" s="31" t="s">
        <v>376</v>
      </c>
      <c r="C311" s="36" t="s">
        <v>219</v>
      </c>
      <c r="D311" s="30"/>
    </row>
    <row r="312" spans="1:4" hidden="1">
      <c r="A312" s="80"/>
      <c r="B312" s="31" t="s">
        <v>376</v>
      </c>
      <c r="C312" s="36" t="s">
        <v>220</v>
      </c>
      <c r="D312" s="30"/>
    </row>
    <row r="313" spans="1:4" hidden="1">
      <c r="A313" s="80"/>
      <c r="B313" s="31" t="s">
        <v>376</v>
      </c>
      <c r="C313" s="36" t="s">
        <v>221</v>
      </c>
      <c r="D313" s="30"/>
    </row>
    <row r="314" spans="1:4" hidden="1">
      <c r="A314" s="80"/>
      <c r="B314" s="31" t="s">
        <v>376</v>
      </c>
      <c r="C314" s="36" t="s">
        <v>222</v>
      </c>
      <c r="D314" s="30"/>
    </row>
    <row r="315" spans="1:4" hidden="1">
      <c r="A315" s="80"/>
      <c r="B315" s="31" t="s">
        <v>376</v>
      </c>
      <c r="C315" s="36" t="s">
        <v>223</v>
      </c>
      <c r="D315" s="30"/>
    </row>
    <row r="316" spans="1:4" hidden="1">
      <c r="A316" s="80"/>
      <c r="B316" s="31" t="s">
        <v>376</v>
      </c>
      <c r="C316" s="36" t="s">
        <v>224</v>
      </c>
      <c r="D316" s="30"/>
    </row>
    <row r="317" spans="1:4" hidden="1">
      <c r="A317" s="80"/>
      <c r="B317" s="31" t="s">
        <v>376</v>
      </c>
      <c r="C317" s="36" t="s">
        <v>225</v>
      </c>
      <c r="D317" s="30"/>
    </row>
    <row r="318" spans="1:4" hidden="1">
      <c r="A318" s="80"/>
      <c r="B318" s="31" t="s">
        <v>376</v>
      </c>
      <c r="C318" s="36" t="s">
        <v>226</v>
      </c>
      <c r="D318" s="30"/>
    </row>
    <row r="319" spans="1:4" hidden="1">
      <c r="A319" s="80"/>
      <c r="B319" s="31" t="s">
        <v>376</v>
      </c>
      <c r="C319" s="36" t="s">
        <v>227</v>
      </c>
      <c r="D319" s="30"/>
    </row>
    <row r="320" spans="1:4" hidden="1">
      <c r="A320" s="80"/>
      <c r="B320" s="31" t="s">
        <v>376</v>
      </c>
      <c r="C320" s="36" t="s">
        <v>228</v>
      </c>
      <c r="D320" s="30"/>
    </row>
    <row r="321" spans="1:4" hidden="1">
      <c r="A321" s="80"/>
      <c r="B321" s="31" t="s">
        <v>377</v>
      </c>
      <c r="C321" s="37" t="s">
        <v>229</v>
      </c>
      <c r="D321" s="30"/>
    </row>
    <row r="322" spans="1:4" hidden="1">
      <c r="A322" s="80"/>
      <c r="B322" s="31" t="s">
        <v>377</v>
      </c>
      <c r="C322" s="37" t="s">
        <v>150</v>
      </c>
      <c r="D322" s="30"/>
    </row>
    <row r="323" spans="1:4" hidden="1">
      <c r="A323" s="80"/>
      <c r="B323" s="31" t="s">
        <v>377</v>
      </c>
      <c r="C323" s="37" t="s">
        <v>151</v>
      </c>
      <c r="D323" s="29"/>
    </row>
    <row r="324" spans="1:4" hidden="1">
      <c r="A324" s="80"/>
      <c r="B324" s="31" t="s">
        <v>377</v>
      </c>
      <c r="C324" s="37" t="s">
        <v>517</v>
      </c>
      <c r="D324" s="29"/>
    </row>
    <row r="325" spans="1:4" hidden="1">
      <c r="A325" s="80"/>
      <c r="B325" s="31" t="s">
        <v>378</v>
      </c>
      <c r="C325" s="37" t="s">
        <v>518</v>
      </c>
      <c r="D325" s="29"/>
    </row>
    <row r="326" spans="1:4" hidden="1">
      <c r="A326" s="80"/>
      <c r="B326" s="31" t="s">
        <v>378</v>
      </c>
      <c r="C326" s="37" t="s">
        <v>152</v>
      </c>
      <c r="D326" s="29"/>
    </row>
    <row r="327" spans="1:4" hidden="1">
      <c r="A327" s="80"/>
      <c r="B327" s="31" t="s">
        <v>309</v>
      </c>
      <c r="C327" s="37" t="s">
        <v>153</v>
      </c>
      <c r="D327" s="29"/>
    </row>
    <row r="328" spans="1:4" hidden="1">
      <c r="A328" s="80"/>
      <c r="B328" s="31" t="s">
        <v>309</v>
      </c>
      <c r="C328" s="37" t="s">
        <v>154</v>
      </c>
    </row>
    <row r="329" spans="1:4" hidden="1">
      <c r="A329" s="80"/>
      <c r="B329" s="31" t="s">
        <v>309</v>
      </c>
      <c r="C329" s="37" t="s">
        <v>155</v>
      </c>
    </row>
    <row r="330" spans="1:4" hidden="1">
      <c r="A330" s="80"/>
      <c r="B330" s="31" t="s">
        <v>309</v>
      </c>
      <c r="C330" s="37" t="s">
        <v>156</v>
      </c>
    </row>
    <row r="331" spans="1:4" hidden="1">
      <c r="A331" s="80"/>
      <c r="B331" s="31" t="s">
        <v>309</v>
      </c>
      <c r="C331" s="37" t="s">
        <v>157</v>
      </c>
    </row>
    <row r="332" spans="1:4" hidden="1">
      <c r="A332" s="80"/>
      <c r="B332" s="31" t="s">
        <v>309</v>
      </c>
      <c r="C332" s="37" t="s">
        <v>158</v>
      </c>
    </row>
    <row r="333" spans="1:4" hidden="1">
      <c r="A333" s="80"/>
      <c r="B333" s="31" t="s">
        <v>309</v>
      </c>
      <c r="C333" s="37" t="s">
        <v>159</v>
      </c>
    </row>
    <row r="334" spans="1:4" hidden="1">
      <c r="A334" s="80"/>
      <c r="B334" s="31" t="s">
        <v>309</v>
      </c>
      <c r="C334" s="37" t="s">
        <v>160</v>
      </c>
    </row>
    <row r="335" spans="1:4" hidden="1">
      <c r="A335" s="80"/>
      <c r="B335" s="31" t="s">
        <v>309</v>
      </c>
      <c r="C335" s="37" t="s">
        <v>161</v>
      </c>
    </row>
    <row r="336" spans="1:4" hidden="1">
      <c r="A336" s="80"/>
      <c r="B336" s="31" t="s">
        <v>309</v>
      </c>
      <c r="C336" s="37" t="s">
        <v>162</v>
      </c>
    </row>
    <row r="337" spans="1:3" hidden="1">
      <c r="A337" s="80"/>
      <c r="B337" s="31" t="s">
        <v>309</v>
      </c>
      <c r="C337" s="37" t="s">
        <v>163</v>
      </c>
    </row>
    <row r="338" spans="1:3" hidden="1">
      <c r="A338" s="80"/>
      <c r="B338" s="31" t="s">
        <v>309</v>
      </c>
      <c r="C338" s="37" t="s">
        <v>164</v>
      </c>
    </row>
    <row r="339" spans="1:3" hidden="1">
      <c r="A339" s="80"/>
      <c r="B339" s="31" t="s">
        <v>309</v>
      </c>
      <c r="C339" s="37" t="s">
        <v>165</v>
      </c>
    </row>
    <row r="340" spans="1:3" hidden="1">
      <c r="A340" s="80"/>
      <c r="B340" s="31" t="s">
        <v>309</v>
      </c>
      <c r="C340" s="37" t="s">
        <v>166</v>
      </c>
    </row>
    <row r="341" spans="1:3" hidden="1">
      <c r="A341" s="80"/>
      <c r="B341" s="31" t="s">
        <v>309</v>
      </c>
      <c r="C341" s="37" t="s">
        <v>167</v>
      </c>
    </row>
    <row r="342" spans="1:3" hidden="1">
      <c r="A342" s="80"/>
      <c r="B342" s="31" t="s">
        <v>309</v>
      </c>
      <c r="C342" s="37" t="s">
        <v>168</v>
      </c>
    </row>
    <row r="343" spans="1:3" hidden="1">
      <c r="A343" s="80"/>
      <c r="B343" s="31" t="s">
        <v>309</v>
      </c>
      <c r="C343" s="37" t="s">
        <v>170</v>
      </c>
    </row>
    <row r="344" spans="1:3" hidden="1">
      <c r="A344" s="80"/>
      <c r="B344" s="31" t="s">
        <v>309</v>
      </c>
      <c r="C344" s="37" t="s">
        <v>171</v>
      </c>
    </row>
    <row r="345" spans="1:3" hidden="1">
      <c r="A345" s="80"/>
      <c r="B345" s="31" t="s">
        <v>309</v>
      </c>
      <c r="C345" s="37" t="s">
        <v>172</v>
      </c>
    </row>
    <row r="346" spans="1:3" hidden="1">
      <c r="A346" s="80"/>
      <c r="B346" s="31" t="s">
        <v>309</v>
      </c>
      <c r="C346" s="37" t="s">
        <v>173</v>
      </c>
    </row>
    <row r="347" spans="1:3" hidden="1">
      <c r="A347" s="80"/>
      <c r="B347" s="31" t="s">
        <v>309</v>
      </c>
      <c r="C347" s="37" t="s">
        <v>174</v>
      </c>
    </row>
    <row r="348" spans="1:3" hidden="1">
      <c r="A348" s="80"/>
      <c r="B348" s="31" t="s">
        <v>309</v>
      </c>
      <c r="C348" s="37" t="s">
        <v>175</v>
      </c>
    </row>
    <row r="349" spans="1:3" hidden="1">
      <c r="A349" s="80"/>
      <c r="B349" s="31" t="s">
        <v>309</v>
      </c>
      <c r="C349" s="37" t="s">
        <v>176</v>
      </c>
    </row>
    <row r="350" spans="1:3" hidden="1">
      <c r="A350" s="80"/>
      <c r="B350" s="31" t="s">
        <v>309</v>
      </c>
      <c r="C350" s="37" t="s">
        <v>519</v>
      </c>
    </row>
    <row r="351" spans="1:3" hidden="1">
      <c r="A351" s="80"/>
      <c r="B351" s="31" t="s">
        <v>309</v>
      </c>
      <c r="C351" s="37" t="s">
        <v>177</v>
      </c>
    </row>
    <row r="352" spans="1:3" hidden="1">
      <c r="A352" s="80"/>
      <c r="B352" s="31" t="s">
        <v>309</v>
      </c>
      <c r="C352" s="37" t="s">
        <v>178</v>
      </c>
    </row>
    <row r="353" spans="1:3" hidden="1">
      <c r="A353" s="80"/>
      <c r="B353" s="31" t="s">
        <v>309</v>
      </c>
      <c r="C353" s="37" t="s">
        <v>199</v>
      </c>
    </row>
    <row r="354" spans="1:3" hidden="1">
      <c r="A354" s="80"/>
      <c r="B354" s="31" t="s">
        <v>309</v>
      </c>
      <c r="C354" s="37" t="s">
        <v>200</v>
      </c>
    </row>
    <row r="355" spans="1:3" hidden="1">
      <c r="A355" s="80"/>
      <c r="B355" s="31" t="s">
        <v>309</v>
      </c>
      <c r="C355" s="37" t="s">
        <v>897</v>
      </c>
    </row>
    <row r="356" spans="1:3" hidden="1">
      <c r="A356" s="80"/>
      <c r="B356" s="31" t="s">
        <v>309</v>
      </c>
      <c r="C356" s="37" t="s">
        <v>201</v>
      </c>
    </row>
    <row r="357" spans="1:3" hidden="1">
      <c r="A357" s="80"/>
      <c r="B357" s="31" t="s">
        <v>309</v>
      </c>
      <c r="C357" s="37" t="s">
        <v>202</v>
      </c>
    </row>
    <row r="358" spans="1:3" hidden="1">
      <c r="A358" s="80"/>
      <c r="B358" s="31" t="s">
        <v>309</v>
      </c>
      <c r="C358" s="37" t="s">
        <v>203</v>
      </c>
    </row>
    <row r="359" spans="1:3" hidden="1">
      <c r="A359" s="80"/>
      <c r="B359" s="31" t="s">
        <v>309</v>
      </c>
      <c r="C359" s="37" t="s">
        <v>204</v>
      </c>
    </row>
    <row r="360" spans="1:3" hidden="1">
      <c r="A360" s="80"/>
      <c r="B360" s="31" t="s">
        <v>309</v>
      </c>
      <c r="C360" s="37" t="s">
        <v>205</v>
      </c>
    </row>
    <row r="361" spans="1:3" hidden="1">
      <c r="A361" s="80"/>
      <c r="B361" s="31" t="s">
        <v>309</v>
      </c>
      <c r="C361" s="37" t="s">
        <v>206</v>
      </c>
    </row>
    <row r="362" spans="1:3" hidden="1">
      <c r="A362" s="82"/>
      <c r="B362" s="31" t="s">
        <v>309</v>
      </c>
      <c r="C362" s="37" t="s">
        <v>207</v>
      </c>
    </row>
    <row r="363" spans="1:3" hidden="1">
      <c r="A363" s="82"/>
      <c r="B363" s="31" t="s">
        <v>309</v>
      </c>
      <c r="C363" s="37" t="s">
        <v>208</v>
      </c>
    </row>
    <row r="364" spans="1:3" hidden="1">
      <c r="A364" s="82"/>
      <c r="B364" s="31" t="s">
        <v>309</v>
      </c>
      <c r="C364" s="37" t="s">
        <v>209</v>
      </c>
    </row>
    <row r="365" spans="1:3" hidden="1">
      <c r="A365" s="82"/>
      <c r="B365" s="31" t="s">
        <v>309</v>
      </c>
      <c r="C365" s="37" t="s">
        <v>563</v>
      </c>
    </row>
    <row r="366" spans="1:3" hidden="1">
      <c r="A366" s="82"/>
      <c r="B366" s="31" t="s">
        <v>309</v>
      </c>
      <c r="C366" s="37" t="s">
        <v>564</v>
      </c>
    </row>
    <row r="367" spans="1:3" hidden="1">
      <c r="B367" s="31" t="s">
        <v>309</v>
      </c>
      <c r="C367" s="37" t="s">
        <v>565</v>
      </c>
    </row>
    <row r="368" spans="1:3" hidden="1">
      <c r="B368" s="31" t="s">
        <v>309</v>
      </c>
      <c r="C368" s="37" t="s">
        <v>566</v>
      </c>
    </row>
    <row r="369" spans="2:3" hidden="1">
      <c r="B369" s="31" t="s">
        <v>309</v>
      </c>
      <c r="C369" s="37" t="s">
        <v>567</v>
      </c>
    </row>
    <row r="370" spans="2:3" hidden="1">
      <c r="B370" s="31" t="s">
        <v>309</v>
      </c>
      <c r="C370" s="37" t="s">
        <v>568</v>
      </c>
    </row>
    <row r="371" spans="2:3" hidden="1">
      <c r="B371" s="31" t="s">
        <v>309</v>
      </c>
      <c r="C371" s="37" t="s">
        <v>569</v>
      </c>
    </row>
    <row r="372" spans="2:3" hidden="1">
      <c r="B372" s="31" t="s">
        <v>309</v>
      </c>
      <c r="C372" s="37" t="s">
        <v>570</v>
      </c>
    </row>
    <row r="373" spans="2:3" hidden="1">
      <c r="B373" s="31" t="s">
        <v>309</v>
      </c>
      <c r="C373" s="37" t="s">
        <v>571</v>
      </c>
    </row>
    <row r="374" spans="2:3" hidden="1">
      <c r="B374" s="31" t="s">
        <v>309</v>
      </c>
      <c r="C374" s="37" t="s">
        <v>572</v>
      </c>
    </row>
    <row r="375" spans="2:3" hidden="1">
      <c r="B375" s="31" t="s">
        <v>309</v>
      </c>
      <c r="C375" s="37" t="s">
        <v>573</v>
      </c>
    </row>
    <row r="376" spans="2:3" hidden="1">
      <c r="B376" s="38" t="s">
        <v>309</v>
      </c>
      <c r="C376" s="37" t="s">
        <v>574</v>
      </c>
    </row>
    <row r="377" spans="2:3" hidden="1">
      <c r="B377" s="38" t="s">
        <v>309</v>
      </c>
      <c r="C377" s="37" t="s">
        <v>520</v>
      </c>
    </row>
    <row r="378" spans="2:3" hidden="1">
      <c r="B378" s="38" t="s">
        <v>309</v>
      </c>
      <c r="C378" s="37" t="s">
        <v>521</v>
      </c>
    </row>
    <row r="379" spans="2:3" hidden="1">
      <c r="B379" s="38">
        <v>30</v>
      </c>
      <c r="C379" s="37" t="s">
        <v>864</v>
      </c>
    </row>
    <row r="380" spans="2:3" hidden="1">
      <c r="B380" s="38" t="s">
        <v>309</v>
      </c>
      <c r="C380" s="37" t="s">
        <v>522</v>
      </c>
    </row>
    <row r="381" spans="2:3" hidden="1">
      <c r="B381" s="38" t="s">
        <v>309</v>
      </c>
      <c r="C381" s="37" t="s">
        <v>130</v>
      </c>
    </row>
    <row r="382" spans="2:3" hidden="1">
      <c r="B382" s="38" t="s">
        <v>310</v>
      </c>
      <c r="C382" s="37" t="s">
        <v>575</v>
      </c>
    </row>
    <row r="383" spans="2:3" hidden="1"/>
    <row r="384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0" r:id="rId4" name="CommandButton4">
          <controlPr locked="0" defaultSize="0" autoLine="0" r:id="rId5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4" name="CommandButton4"/>
      </mc:Fallback>
    </mc:AlternateContent>
    <mc:AlternateContent xmlns:mc="http://schemas.openxmlformats.org/markup-compatibility/2006">
      <mc:Choice Requires="x14">
        <control shapeId="3081" r:id="rId6" name="CommandButton5">
          <controlPr locked="0" defaultSize="0" autoLine="0" r:id="rId7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6" name="CommandButton5"/>
      </mc:Fallback>
    </mc:AlternateContent>
    <mc:AlternateContent xmlns:mc="http://schemas.openxmlformats.org/markup-compatibility/2006">
      <mc:Choice Requires="x14">
        <control shapeId="3161" r:id="rId8" name="CommandButton8">
          <controlPr locked="0" defaultSize="0" autoLine="0" r:id="rId9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8" name="CommandButton8"/>
      </mc:Fallback>
    </mc:AlternateContent>
    <mc:AlternateContent xmlns:mc="http://schemas.openxmlformats.org/markup-compatibility/2006">
      <mc:Choice Requires="x14">
        <control shapeId="3169" r:id="rId10" name="Label1">
          <controlPr defaultSize="0" autoLine="0" r:id="rId11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10" name="Label1"/>
      </mc:Fallback>
    </mc:AlternateContent>
    <mc:AlternateContent xmlns:mc="http://schemas.openxmlformats.org/markup-compatibility/2006">
      <mc:Choice Requires="x14">
        <control shapeId="3170" r:id="rId12" name="Label2">
          <controlPr defaultSize="0" autoLine="0" r:id="rId13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12" name="Label2"/>
      </mc:Fallback>
    </mc:AlternateContent>
    <mc:AlternateContent xmlns:mc="http://schemas.openxmlformats.org/markup-compatibility/2006">
      <mc:Choice Requires="x14">
        <control shapeId="3171" r:id="rId14" name="ComboBox1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14" name="ComboBox1"/>
      </mc:Fallback>
    </mc:AlternateContent>
    <mc:AlternateContent xmlns:mc="http://schemas.openxmlformats.org/markup-compatibility/2006">
      <mc:Choice Requires="x14">
        <control shapeId="3172" r:id="rId16" name="ComboBox2">
          <controlPr locked="0" defaultSize="0" autoLine="0" linkedCell="D29" listFillRange="D30:D38" r:id="rId17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6" name="ComboBox2"/>
      </mc:Fallback>
    </mc:AlternateContent>
    <mc:AlternateContent xmlns:mc="http://schemas.openxmlformats.org/markup-compatibility/2006">
      <mc:Choice Requires="x14">
        <control shapeId="3173" r:id="rId18" name="Label3">
          <controlPr defaultSize="0" autoLine="0" r:id="rId19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8" name="Label3"/>
      </mc:Fallback>
    </mc:AlternateContent>
    <mc:AlternateContent xmlns:mc="http://schemas.openxmlformats.org/markup-compatibility/2006">
      <mc:Choice Requires="x14">
        <control shapeId="3174" r:id="rId20" name="Label4">
          <controlPr defaultSize="0" autoLine="0" autoPict="0" r:id="rId21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20" name="Label4"/>
      </mc:Fallback>
    </mc:AlternateContent>
    <mc:AlternateContent xmlns:mc="http://schemas.openxmlformats.org/markup-compatibility/2006">
      <mc:Choice Requires="x14">
        <control shapeId="3175" r:id="rId22" name="Label5">
          <controlPr defaultSize="0" autoLine="0" r:id="rId23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22" name="Label5"/>
      </mc:Fallback>
    </mc:AlternateContent>
    <mc:AlternateContent xmlns:mc="http://schemas.openxmlformats.org/markup-compatibility/2006">
      <mc:Choice Requires="x14">
        <control shapeId="3176" r:id="rId24" name="Label6">
          <controlPr defaultSize="0" autoLine="0" r:id="rId25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24" name="Label6"/>
      </mc:Fallback>
    </mc:AlternateContent>
    <mc:AlternateContent xmlns:mc="http://schemas.openxmlformats.org/markup-compatibility/2006">
      <mc:Choice Requires="x14">
        <control shapeId="3177" r:id="rId26" name="Label7">
          <controlPr defaultSize="0" autoLine="0" r:id="rId27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26" name="Label7"/>
      </mc:Fallback>
    </mc:AlternateContent>
    <mc:AlternateContent xmlns:mc="http://schemas.openxmlformats.org/markup-compatibility/2006">
      <mc:Choice Requires="x14">
        <control shapeId="3178" r:id="rId28" name="Label8">
          <controlPr defaultSize="0" autoLine="0" r:id="rId29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28" name="Label8"/>
      </mc:Fallback>
    </mc:AlternateContent>
    <mc:AlternateContent xmlns:mc="http://schemas.openxmlformats.org/markup-compatibility/2006">
      <mc:Choice Requires="x14">
        <control shapeId="3179" r:id="rId30" name="CommandButton1">
          <controlPr locked="0" defaultSize="0" autoLine="0" r:id="rId31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30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abSelected="1" topLeftCell="A523" zoomScale="90" zoomScaleNormal="90" zoomScaleSheetLayoutView="100" workbookViewId="0">
      <selection activeCell="H309" sqref="H309"/>
    </sheetView>
  </sheetViews>
  <sheetFormatPr defaultRowHeight="12.75"/>
  <cols>
    <col min="1" max="1" width="15.5703125" style="13" customWidth="1"/>
    <col min="2" max="2" width="17.5703125" style="53" customWidth="1"/>
    <col min="3" max="3" width="58.28515625" style="128" customWidth="1"/>
    <col min="4" max="8" width="14.42578125" customWidth="1"/>
    <col min="9" max="9" width="13.28515625" customWidth="1"/>
    <col min="10" max="10" width="13.85546875" customWidth="1"/>
  </cols>
  <sheetData>
    <row r="1" spans="1:10" ht="14.25">
      <c r="A1" s="79" t="s">
        <v>870</v>
      </c>
    </row>
    <row r="2" spans="1:10" ht="14.25">
      <c r="A2" s="79" t="s">
        <v>871</v>
      </c>
    </row>
    <row r="3" spans="1:10" ht="15.75">
      <c r="J3" s="50"/>
    </row>
    <row r="5" spans="1:10" ht="24.75" customHeight="1">
      <c r="A5" s="89" t="s">
        <v>872</v>
      </c>
      <c r="B5" s="89" t="s">
        <v>873</v>
      </c>
      <c r="C5" s="129" t="s">
        <v>874</v>
      </c>
      <c r="D5" s="147" t="s">
        <v>875</v>
      </c>
      <c r="E5" s="148"/>
    </row>
    <row r="6" spans="1:10" ht="22.5" customHeight="1">
      <c r="A6" s="90" t="str">
        <f>MaticniBroj</f>
        <v>17870092</v>
      </c>
      <c r="B6" s="91" t="str">
        <f>bip</f>
        <v>108718956</v>
      </c>
      <c r="C6" s="130" t="str">
        <f>NazivKorisnika</f>
        <v>Општа болница "Студеница" Краљево</v>
      </c>
      <c r="D6" s="145" t="str">
        <f>biop</f>
        <v>Краљево, Југ Богданова број 110</v>
      </c>
      <c r="E6" s="146"/>
    </row>
    <row r="7" spans="1:10" ht="17.25" customHeight="1">
      <c r="A7" s="3"/>
      <c r="B7" s="5"/>
      <c r="C7" s="131"/>
      <c r="D7" s="6"/>
    </row>
    <row r="8" spans="1:10" ht="27.75" customHeight="1">
      <c r="A8" s="26"/>
      <c r="B8" s="5"/>
      <c r="C8" s="131"/>
      <c r="D8" s="6"/>
    </row>
    <row r="9" spans="1:10" ht="26.25" customHeight="1">
      <c r="A9" s="85"/>
      <c r="B9" s="5"/>
      <c r="C9" s="149" t="s">
        <v>895</v>
      </c>
      <c r="D9" s="149"/>
      <c r="E9" s="149"/>
      <c r="F9" s="149"/>
      <c r="G9" s="149"/>
      <c r="H9" s="149"/>
    </row>
    <row r="10" spans="1:10" ht="15.75">
      <c r="A10" s="85"/>
      <c r="B10" s="5"/>
      <c r="C10" s="132"/>
      <c r="D10" s="7"/>
    </row>
    <row r="11" spans="1:10" ht="15.75">
      <c r="A11" s="2"/>
      <c r="B11" s="5"/>
      <c r="C11" s="131"/>
      <c r="D11" s="6"/>
    </row>
    <row r="12" spans="1:10" ht="15.75">
      <c r="A12" s="1"/>
      <c r="B12" s="54"/>
      <c r="C12" s="133"/>
      <c r="D12" s="4"/>
    </row>
    <row r="13" spans="1:10" ht="15.75">
      <c r="A13" s="10"/>
      <c r="B13" s="54"/>
      <c r="C13" s="133"/>
      <c r="D13" s="4"/>
    </row>
    <row r="14" spans="1:10" ht="18.75">
      <c r="B14" s="55"/>
      <c r="C14" s="134"/>
      <c r="D14" s="8"/>
    </row>
    <row r="15" spans="1:10" ht="15.75">
      <c r="A15" s="11"/>
      <c r="B15" s="56"/>
      <c r="C15" s="135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50" t="s">
        <v>488</v>
      </c>
      <c r="B18" s="152" t="s">
        <v>489</v>
      </c>
      <c r="C18" s="152" t="s">
        <v>490</v>
      </c>
      <c r="D18" s="152" t="s">
        <v>846</v>
      </c>
      <c r="E18" s="152"/>
      <c r="F18" s="152"/>
      <c r="G18" s="152"/>
      <c r="H18" s="152"/>
      <c r="I18" s="152"/>
      <c r="J18" s="154"/>
    </row>
    <row r="19" spans="1:10">
      <c r="A19" s="151"/>
      <c r="B19" s="144"/>
      <c r="C19" s="153"/>
      <c r="D19" s="156" t="s">
        <v>867</v>
      </c>
      <c r="E19" s="144" t="s">
        <v>849</v>
      </c>
      <c r="F19" s="144"/>
      <c r="G19" s="144"/>
      <c r="H19" s="144"/>
      <c r="I19" s="144" t="s">
        <v>848</v>
      </c>
      <c r="J19" s="155" t="s">
        <v>63</v>
      </c>
    </row>
    <row r="20" spans="1:10" ht="25.5">
      <c r="A20" s="151"/>
      <c r="B20" s="144"/>
      <c r="C20" s="153"/>
      <c r="D20" s="156"/>
      <c r="E20" s="100" t="s">
        <v>420</v>
      </c>
      <c r="F20" s="100" t="s">
        <v>421</v>
      </c>
      <c r="G20" s="100" t="s">
        <v>847</v>
      </c>
      <c r="H20" s="100" t="s">
        <v>62</v>
      </c>
      <c r="I20" s="144"/>
      <c r="J20" s="155"/>
    </row>
    <row r="21" spans="1:10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2450005</v>
      </c>
      <c r="E22" s="71">
        <f t="shared" ref="E22:J22" si="0">E23+E147</f>
        <v>77000</v>
      </c>
      <c r="F22" s="71">
        <f t="shared" si="0"/>
        <v>0</v>
      </c>
      <c r="G22" s="71">
        <f t="shared" si="0"/>
        <v>0</v>
      </c>
      <c r="H22" s="71">
        <f t="shared" si="0"/>
        <v>2332010</v>
      </c>
      <c r="I22" s="71">
        <f t="shared" si="0"/>
        <v>6000</v>
      </c>
      <c r="J22" s="72">
        <f t="shared" si="0"/>
        <v>34995</v>
      </c>
    </row>
    <row r="23" spans="1:10" ht="25.5">
      <c r="A23" s="15">
        <v>5002</v>
      </c>
      <c r="B23" s="14">
        <v>700000</v>
      </c>
      <c r="C23" s="61" t="s">
        <v>708</v>
      </c>
      <c r="D23" s="71">
        <f t="shared" ref="D23:D57" si="1">SUM(E23:J23)</f>
        <v>2449185</v>
      </c>
      <c r="E23" s="71">
        <f t="shared" ref="E23:J23" si="2">E24+E76+E90+E102+E131+E136+E140</f>
        <v>77000</v>
      </c>
      <c r="F23" s="71">
        <f t="shared" si="2"/>
        <v>0</v>
      </c>
      <c r="G23" s="71">
        <f t="shared" si="2"/>
        <v>0</v>
      </c>
      <c r="H23" s="71">
        <f t="shared" si="2"/>
        <v>2332010</v>
      </c>
      <c r="I23" s="71">
        <f t="shared" si="2"/>
        <v>6000</v>
      </c>
      <c r="J23" s="72">
        <f t="shared" si="2"/>
        <v>34175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7" t="s">
        <v>488</v>
      </c>
      <c r="B27" s="158" t="s">
        <v>489</v>
      </c>
      <c r="C27" s="159" t="s">
        <v>490</v>
      </c>
      <c r="D27" s="144" t="s">
        <v>846</v>
      </c>
      <c r="E27" s="144"/>
      <c r="F27" s="144"/>
      <c r="G27" s="144"/>
      <c r="H27" s="144"/>
      <c r="I27" s="144"/>
      <c r="J27" s="155"/>
    </row>
    <row r="28" spans="1:10">
      <c r="A28" s="157"/>
      <c r="B28" s="158"/>
      <c r="C28" s="159"/>
      <c r="D28" s="156" t="s">
        <v>867</v>
      </c>
      <c r="E28" s="144" t="s">
        <v>849</v>
      </c>
      <c r="F28" s="144"/>
      <c r="G28" s="144"/>
      <c r="H28" s="144"/>
      <c r="I28" s="144" t="s">
        <v>848</v>
      </c>
      <c r="J28" s="155" t="s">
        <v>63</v>
      </c>
    </row>
    <row r="29" spans="1:10" ht="25.5">
      <c r="A29" s="157"/>
      <c r="B29" s="158"/>
      <c r="C29" s="159"/>
      <c r="D29" s="156"/>
      <c r="E29" s="100" t="s">
        <v>420</v>
      </c>
      <c r="F29" s="100" t="s">
        <v>421</v>
      </c>
      <c r="G29" s="100" t="s">
        <v>847</v>
      </c>
      <c r="H29" s="100" t="s">
        <v>62</v>
      </c>
      <c r="I29" s="144"/>
      <c r="J29" s="155"/>
    </row>
    <row r="30" spans="1:10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7" t="s">
        <v>488</v>
      </c>
      <c r="B59" s="158" t="s">
        <v>489</v>
      </c>
      <c r="C59" s="159" t="s">
        <v>490</v>
      </c>
      <c r="D59" s="144" t="s">
        <v>846</v>
      </c>
      <c r="E59" s="144"/>
      <c r="F59" s="144"/>
      <c r="G59" s="144"/>
      <c r="H59" s="144"/>
      <c r="I59" s="144"/>
      <c r="J59" s="155"/>
    </row>
    <row r="60" spans="1:10">
      <c r="A60" s="157"/>
      <c r="B60" s="158"/>
      <c r="C60" s="159"/>
      <c r="D60" s="156" t="s">
        <v>867</v>
      </c>
      <c r="E60" s="144" t="s">
        <v>849</v>
      </c>
      <c r="F60" s="144"/>
      <c r="G60" s="144"/>
      <c r="H60" s="144"/>
      <c r="I60" s="144" t="s">
        <v>848</v>
      </c>
      <c r="J60" s="155" t="s">
        <v>63</v>
      </c>
    </row>
    <row r="61" spans="1:10" ht="25.5">
      <c r="A61" s="157"/>
      <c r="B61" s="158"/>
      <c r="C61" s="159"/>
      <c r="D61" s="156"/>
      <c r="E61" s="100" t="s">
        <v>420</v>
      </c>
      <c r="F61" s="100" t="s">
        <v>421</v>
      </c>
      <c r="G61" s="100" t="s">
        <v>847</v>
      </c>
      <c r="H61" s="100" t="s">
        <v>62</v>
      </c>
      <c r="I61" s="144"/>
      <c r="J61" s="155"/>
    </row>
    <row r="62" spans="1:10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7" t="s">
        <v>488</v>
      </c>
      <c r="B86" s="158" t="s">
        <v>489</v>
      </c>
      <c r="C86" s="159" t="s">
        <v>490</v>
      </c>
      <c r="D86" s="144" t="s">
        <v>846</v>
      </c>
      <c r="E86" s="144"/>
      <c r="F86" s="144"/>
      <c r="G86" s="144"/>
      <c r="H86" s="144"/>
      <c r="I86" s="144"/>
      <c r="J86" s="155"/>
    </row>
    <row r="87" spans="1:10">
      <c r="A87" s="157"/>
      <c r="B87" s="158"/>
      <c r="C87" s="159"/>
      <c r="D87" s="156" t="s">
        <v>867</v>
      </c>
      <c r="E87" s="144" t="s">
        <v>849</v>
      </c>
      <c r="F87" s="144"/>
      <c r="G87" s="144"/>
      <c r="H87" s="144"/>
      <c r="I87" s="144" t="s">
        <v>848</v>
      </c>
      <c r="J87" s="155" t="s">
        <v>63</v>
      </c>
    </row>
    <row r="88" spans="1:10" ht="25.5">
      <c r="A88" s="157"/>
      <c r="B88" s="158"/>
      <c r="C88" s="159"/>
      <c r="D88" s="156"/>
      <c r="E88" s="100" t="s">
        <v>420</v>
      </c>
      <c r="F88" s="100" t="s">
        <v>421</v>
      </c>
      <c r="G88" s="100" t="s">
        <v>847</v>
      </c>
      <c r="H88" s="100" t="s">
        <v>62</v>
      </c>
      <c r="I88" s="144"/>
      <c r="J88" s="155"/>
    </row>
    <row r="89" spans="1:10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0</v>
      </c>
      <c r="E90" s="16">
        <f t="shared" ref="E90:J90" si="16">E91+E94+E99</f>
        <v>0</v>
      </c>
      <c r="F90" s="16">
        <f t="shared" si="16"/>
        <v>0</v>
      </c>
      <c r="G90" s="16">
        <f t="shared" si="16"/>
        <v>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0</v>
      </c>
      <c r="E99" s="16">
        <f t="shared" ref="E99:J99" si="19">E100+E101</f>
        <v>0</v>
      </c>
      <c r="F99" s="16">
        <f t="shared" si="19"/>
        <v>0</v>
      </c>
      <c r="G99" s="16">
        <f t="shared" si="19"/>
        <v>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0</v>
      </c>
      <c r="E100" s="18"/>
      <c r="F100" s="18"/>
      <c r="G100" s="18"/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42675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2500</v>
      </c>
      <c r="I102" s="16">
        <f t="shared" si="21"/>
        <v>6000</v>
      </c>
      <c r="J102" s="17">
        <f t="shared" si="21"/>
        <v>34175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3600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2500</v>
      </c>
      <c r="I103" s="16">
        <f t="shared" si="22"/>
        <v>0</v>
      </c>
      <c r="J103" s="17">
        <f t="shared" si="22"/>
        <v>1100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100</v>
      </c>
      <c r="E104" s="18"/>
      <c r="F104" s="18"/>
      <c r="G104" s="18"/>
      <c r="H104" s="18"/>
      <c r="I104" s="18"/>
      <c r="J104" s="20">
        <v>100</v>
      </c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3500</v>
      </c>
      <c r="E107" s="34"/>
      <c r="F107" s="34"/>
      <c r="G107" s="34"/>
      <c r="H107" s="34">
        <v>2500</v>
      </c>
      <c r="I107" s="34"/>
      <c r="J107" s="35">
        <v>1000</v>
      </c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30375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30375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30375</v>
      </c>
      <c r="E111" s="18"/>
      <c r="F111" s="18"/>
      <c r="G111" s="18"/>
      <c r="H111" s="18"/>
      <c r="I111" s="18"/>
      <c r="J111" s="20">
        <v>30375</v>
      </c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0</v>
      </c>
      <c r="E113" s="18"/>
      <c r="F113" s="18"/>
      <c r="G113" s="18"/>
      <c r="H113" s="18"/>
      <c r="I113" s="18"/>
      <c r="J113" s="20"/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200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200</v>
      </c>
    </row>
    <row r="116" spans="1:10" ht="12.75" customHeight="1">
      <c r="A116" s="157" t="s">
        <v>488</v>
      </c>
      <c r="B116" s="158" t="s">
        <v>489</v>
      </c>
      <c r="C116" s="159" t="s">
        <v>490</v>
      </c>
      <c r="D116" s="144" t="s">
        <v>846</v>
      </c>
      <c r="E116" s="144"/>
      <c r="F116" s="144"/>
      <c r="G116" s="144"/>
      <c r="H116" s="144"/>
      <c r="I116" s="144"/>
      <c r="J116" s="155"/>
    </row>
    <row r="117" spans="1:10">
      <c r="A117" s="157"/>
      <c r="B117" s="158"/>
      <c r="C117" s="159"/>
      <c r="D117" s="156" t="s">
        <v>867</v>
      </c>
      <c r="E117" s="144" t="s">
        <v>849</v>
      </c>
      <c r="F117" s="144"/>
      <c r="G117" s="144"/>
      <c r="H117" s="144"/>
      <c r="I117" s="144" t="s">
        <v>848</v>
      </c>
      <c r="J117" s="155" t="s">
        <v>63</v>
      </c>
    </row>
    <row r="118" spans="1:10" ht="25.5">
      <c r="A118" s="157"/>
      <c r="B118" s="158"/>
      <c r="C118" s="159"/>
      <c r="D118" s="156"/>
      <c r="E118" s="100" t="s">
        <v>420</v>
      </c>
      <c r="F118" s="100" t="s">
        <v>421</v>
      </c>
      <c r="G118" s="100" t="s">
        <v>847</v>
      </c>
      <c r="H118" s="100" t="s">
        <v>62</v>
      </c>
      <c r="I118" s="144"/>
      <c r="J118" s="155"/>
    </row>
    <row r="119" spans="1:10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200</v>
      </c>
      <c r="E120" s="18"/>
      <c r="F120" s="18"/>
      <c r="G120" s="18"/>
      <c r="H120" s="18"/>
      <c r="I120" s="18"/>
      <c r="J120" s="20">
        <v>200</v>
      </c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6000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6000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6000</v>
      </c>
      <c r="E127" s="18"/>
      <c r="F127" s="18"/>
      <c r="G127" s="18"/>
      <c r="H127" s="18"/>
      <c r="I127" s="18">
        <v>6000</v>
      </c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2500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2500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2500</v>
      </c>
      <c r="E130" s="18"/>
      <c r="F130" s="18"/>
      <c r="G130" s="18"/>
      <c r="H130" s="18"/>
      <c r="I130" s="18"/>
      <c r="J130" s="20">
        <v>2500</v>
      </c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6000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6000</v>
      </c>
      <c r="I131" s="71">
        <f t="shared" si="27"/>
        <v>0</v>
      </c>
      <c r="J131" s="72">
        <f t="shared" si="27"/>
        <v>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6000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6000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6000</v>
      </c>
      <c r="E133" s="18"/>
      <c r="F133" s="18"/>
      <c r="G133" s="18"/>
      <c r="H133" s="18">
        <v>6000</v>
      </c>
      <c r="I133" s="18"/>
      <c r="J133" s="20"/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2323510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2323510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2323510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2323510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2323510</v>
      </c>
      <c r="E138" s="18"/>
      <c r="F138" s="18"/>
      <c r="G138" s="18"/>
      <c r="H138" s="18">
        <v>2323510</v>
      </c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77000</v>
      </c>
      <c r="E140" s="16">
        <f t="shared" ref="E140:J140" si="33">E141</f>
        <v>77000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77000</v>
      </c>
      <c r="E141" s="16">
        <f t="shared" ref="E141:J141" si="34">E146</f>
        <v>77000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7" t="s">
        <v>488</v>
      </c>
      <c r="B142" s="158" t="s">
        <v>489</v>
      </c>
      <c r="C142" s="159" t="s">
        <v>490</v>
      </c>
      <c r="D142" s="144" t="s">
        <v>846</v>
      </c>
      <c r="E142" s="144"/>
      <c r="F142" s="144"/>
      <c r="G142" s="144"/>
      <c r="H142" s="144"/>
      <c r="I142" s="144"/>
      <c r="J142" s="155"/>
    </row>
    <row r="143" spans="1:10">
      <c r="A143" s="157"/>
      <c r="B143" s="158"/>
      <c r="C143" s="159"/>
      <c r="D143" s="156" t="s">
        <v>867</v>
      </c>
      <c r="E143" s="144" t="s">
        <v>849</v>
      </c>
      <c r="F143" s="144"/>
      <c r="G143" s="144"/>
      <c r="H143" s="144"/>
      <c r="I143" s="144" t="s">
        <v>848</v>
      </c>
      <c r="J143" s="155" t="s">
        <v>63</v>
      </c>
    </row>
    <row r="144" spans="1:10" ht="25.5">
      <c r="A144" s="157"/>
      <c r="B144" s="158"/>
      <c r="C144" s="159"/>
      <c r="D144" s="156"/>
      <c r="E144" s="100" t="s">
        <v>420</v>
      </c>
      <c r="F144" s="100" t="s">
        <v>421</v>
      </c>
      <c r="G144" s="100" t="s">
        <v>847</v>
      </c>
      <c r="H144" s="100" t="s">
        <v>62</v>
      </c>
      <c r="I144" s="144"/>
      <c r="J144" s="155"/>
    </row>
    <row r="145" spans="1:10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77000</v>
      </c>
      <c r="E146" s="18">
        <v>77000</v>
      </c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820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820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820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820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250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250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250</v>
      </c>
      <c r="E150" s="18"/>
      <c r="F150" s="18"/>
      <c r="G150" s="18"/>
      <c r="H150" s="18"/>
      <c r="I150" s="18"/>
      <c r="J150" s="20">
        <v>250</v>
      </c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370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370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370</v>
      </c>
      <c r="E152" s="18"/>
      <c r="F152" s="18"/>
      <c r="G152" s="18"/>
      <c r="H152" s="18"/>
      <c r="I152" s="18"/>
      <c r="J152" s="20">
        <v>370</v>
      </c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200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200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200</v>
      </c>
      <c r="E154" s="18"/>
      <c r="F154" s="18"/>
      <c r="G154" s="18"/>
      <c r="H154" s="18"/>
      <c r="I154" s="18"/>
      <c r="J154" s="20">
        <v>200</v>
      </c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7" t="s">
        <v>488</v>
      </c>
      <c r="B169" s="158" t="s">
        <v>489</v>
      </c>
      <c r="C169" s="159" t="s">
        <v>490</v>
      </c>
      <c r="D169" s="144" t="s">
        <v>846</v>
      </c>
      <c r="E169" s="144"/>
      <c r="F169" s="144"/>
      <c r="G169" s="144"/>
      <c r="H169" s="144"/>
      <c r="I169" s="144"/>
      <c r="J169" s="155"/>
    </row>
    <row r="170" spans="1:11">
      <c r="A170" s="157"/>
      <c r="B170" s="158"/>
      <c r="C170" s="159"/>
      <c r="D170" s="156" t="s">
        <v>867</v>
      </c>
      <c r="E170" s="144" t="s">
        <v>849</v>
      </c>
      <c r="F170" s="144"/>
      <c r="G170" s="144"/>
      <c r="H170" s="144"/>
      <c r="I170" s="144" t="s">
        <v>848</v>
      </c>
      <c r="J170" s="155" t="s">
        <v>63</v>
      </c>
    </row>
    <row r="171" spans="1:11" ht="25.5">
      <c r="A171" s="157"/>
      <c r="B171" s="158"/>
      <c r="C171" s="159"/>
      <c r="D171" s="156"/>
      <c r="E171" s="100" t="s">
        <v>420</v>
      </c>
      <c r="F171" s="100" t="s">
        <v>421</v>
      </c>
      <c r="G171" s="100" t="s">
        <v>847</v>
      </c>
      <c r="H171" s="100" t="s">
        <v>62</v>
      </c>
      <c r="I171" s="144"/>
      <c r="J171" s="155"/>
    </row>
    <row r="172" spans="1:11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7" t="s">
        <v>488</v>
      </c>
      <c r="B195" s="158" t="s">
        <v>489</v>
      </c>
      <c r="C195" s="159" t="s">
        <v>490</v>
      </c>
      <c r="D195" s="144" t="s">
        <v>846</v>
      </c>
      <c r="E195" s="144"/>
      <c r="F195" s="144"/>
      <c r="G195" s="144"/>
      <c r="H195" s="144"/>
      <c r="I195" s="144"/>
      <c r="J195" s="155"/>
    </row>
    <row r="196" spans="1:10">
      <c r="A196" s="157"/>
      <c r="B196" s="158"/>
      <c r="C196" s="159"/>
      <c r="D196" s="156" t="s">
        <v>867</v>
      </c>
      <c r="E196" s="144" t="s">
        <v>849</v>
      </c>
      <c r="F196" s="144"/>
      <c r="G196" s="144"/>
      <c r="H196" s="144"/>
      <c r="I196" s="144" t="s">
        <v>848</v>
      </c>
      <c r="J196" s="155" t="s">
        <v>63</v>
      </c>
    </row>
    <row r="197" spans="1:10" ht="25.5">
      <c r="A197" s="157"/>
      <c r="B197" s="158"/>
      <c r="C197" s="159"/>
      <c r="D197" s="156"/>
      <c r="E197" s="100" t="s">
        <v>420</v>
      </c>
      <c r="F197" s="100" t="s">
        <v>421</v>
      </c>
      <c r="G197" s="100" t="s">
        <v>847</v>
      </c>
      <c r="H197" s="100" t="s">
        <v>62</v>
      </c>
      <c r="I197" s="144"/>
      <c r="J197" s="155"/>
    </row>
    <row r="198" spans="1:10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7" t="s">
        <v>488</v>
      </c>
      <c r="B217" s="158" t="s">
        <v>489</v>
      </c>
      <c r="C217" s="159" t="s">
        <v>490</v>
      </c>
      <c r="D217" s="144" t="s">
        <v>846</v>
      </c>
      <c r="E217" s="144"/>
      <c r="F217" s="144"/>
      <c r="G217" s="144"/>
      <c r="H217" s="144"/>
      <c r="I217" s="144"/>
      <c r="J217" s="155"/>
    </row>
    <row r="218" spans="1:10">
      <c r="A218" s="157"/>
      <c r="B218" s="158"/>
      <c r="C218" s="159"/>
      <c r="D218" s="156" t="s">
        <v>867</v>
      </c>
      <c r="E218" s="144" t="s">
        <v>849</v>
      </c>
      <c r="F218" s="144"/>
      <c r="G218" s="144"/>
      <c r="H218" s="144"/>
      <c r="I218" s="144" t="s">
        <v>848</v>
      </c>
      <c r="J218" s="155" t="s">
        <v>63</v>
      </c>
    </row>
    <row r="219" spans="1:10" ht="25.5">
      <c r="A219" s="157"/>
      <c r="B219" s="158"/>
      <c r="C219" s="159"/>
      <c r="D219" s="156"/>
      <c r="E219" s="100" t="s">
        <v>420</v>
      </c>
      <c r="F219" s="100" t="s">
        <v>421</v>
      </c>
      <c r="G219" s="100" t="s">
        <v>847</v>
      </c>
      <c r="H219" s="100" t="s">
        <v>62</v>
      </c>
      <c r="I219" s="144"/>
      <c r="J219" s="155"/>
    </row>
    <row r="220" spans="1:10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2450005</v>
      </c>
      <c r="E224" s="23">
        <f t="shared" ref="E224:J224" si="59">E22+E176</f>
        <v>77000</v>
      </c>
      <c r="F224" s="23">
        <f t="shared" si="59"/>
        <v>0</v>
      </c>
      <c r="G224" s="23">
        <f t="shared" si="59"/>
        <v>0</v>
      </c>
      <c r="H224" s="23">
        <f t="shared" si="59"/>
        <v>2332010</v>
      </c>
      <c r="I224" s="23">
        <f t="shared" si="59"/>
        <v>6000</v>
      </c>
      <c r="J224" s="24">
        <f t="shared" si="59"/>
        <v>34995</v>
      </c>
    </row>
    <row r="225" spans="1:10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71" t="s">
        <v>488</v>
      </c>
      <c r="B229" s="160" t="s">
        <v>489</v>
      </c>
      <c r="C229" s="160" t="s">
        <v>490</v>
      </c>
      <c r="D229" s="160" t="s">
        <v>866</v>
      </c>
      <c r="E229" s="161"/>
      <c r="F229" s="161"/>
      <c r="G229" s="161"/>
      <c r="H229" s="161"/>
      <c r="I229" s="161"/>
      <c r="J229" s="162"/>
    </row>
    <row r="230" spans="1:10">
      <c r="A230" s="172"/>
      <c r="B230" s="164"/>
      <c r="C230" s="168"/>
      <c r="D230" s="163" t="s">
        <v>868</v>
      </c>
      <c r="E230" s="163" t="s">
        <v>390</v>
      </c>
      <c r="F230" s="164"/>
      <c r="G230" s="164"/>
      <c r="H230" s="164"/>
      <c r="I230" s="163" t="s">
        <v>848</v>
      </c>
      <c r="J230" s="169" t="s">
        <v>63</v>
      </c>
    </row>
    <row r="231" spans="1:10" ht="25.5">
      <c r="A231" s="172"/>
      <c r="B231" s="164"/>
      <c r="C231" s="168"/>
      <c r="D231" s="164"/>
      <c r="E231" s="92" t="s">
        <v>347</v>
      </c>
      <c r="F231" s="92" t="s">
        <v>421</v>
      </c>
      <c r="G231" s="92" t="s">
        <v>847</v>
      </c>
      <c r="H231" s="92" t="s">
        <v>62</v>
      </c>
      <c r="I231" s="164"/>
      <c r="J231" s="170"/>
    </row>
    <row r="232" spans="1:10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2450005</v>
      </c>
      <c r="E233" s="16">
        <f t="shared" ref="E233:J233" si="61">E234+E430</f>
        <v>77000</v>
      </c>
      <c r="F233" s="16">
        <f t="shared" si="61"/>
        <v>0</v>
      </c>
      <c r="G233" s="16">
        <f t="shared" si="61"/>
        <v>0</v>
      </c>
      <c r="H233" s="16">
        <f t="shared" si="61"/>
        <v>2332010</v>
      </c>
      <c r="I233" s="16">
        <f t="shared" si="61"/>
        <v>6000</v>
      </c>
      <c r="J233" s="17">
        <f t="shared" si="61"/>
        <v>34995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2371065</v>
      </c>
      <c r="E234" s="16">
        <f t="shared" ref="E234:J234" si="62">E235+E261+E310+E329+E357+E370+E390+E409</f>
        <v>2400</v>
      </c>
      <c r="F234" s="16">
        <f t="shared" si="62"/>
        <v>0</v>
      </c>
      <c r="G234" s="16">
        <f t="shared" si="62"/>
        <v>0</v>
      </c>
      <c r="H234" s="16">
        <f t="shared" si="62"/>
        <v>2332010</v>
      </c>
      <c r="I234" s="16">
        <f t="shared" si="62"/>
        <v>1900</v>
      </c>
      <c r="J234" s="17">
        <f t="shared" si="62"/>
        <v>34755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1694026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0</v>
      </c>
      <c r="H235" s="16">
        <f t="shared" si="63"/>
        <v>1673471</v>
      </c>
      <c r="I235" s="16">
        <f t="shared" si="63"/>
        <v>0</v>
      </c>
      <c r="J235" s="17">
        <f t="shared" si="63"/>
        <v>20555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1398039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1381939</v>
      </c>
      <c r="I236" s="16">
        <f t="shared" si="64"/>
        <v>0</v>
      </c>
      <c r="J236" s="17">
        <f t="shared" si="64"/>
        <v>16100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1398039</v>
      </c>
      <c r="E237" s="18"/>
      <c r="F237" s="18"/>
      <c r="G237" s="18"/>
      <c r="H237" s="18">
        <v>1381939</v>
      </c>
      <c r="I237" s="18"/>
      <c r="J237" s="20">
        <v>16100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232774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230093</v>
      </c>
      <c r="I238" s="16">
        <f t="shared" si="65"/>
        <v>0</v>
      </c>
      <c r="J238" s="17">
        <f t="shared" si="65"/>
        <v>2681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160775</v>
      </c>
      <c r="E239" s="18"/>
      <c r="F239" s="18"/>
      <c r="G239" s="18"/>
      <c r="H239" s="18">
        <v>158923</v>
      </c>
      <c r="I239" s="18"/>
      <c r="J239" s="20">
        <v>1852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71999</v>
      </c>
      <c r="E240" s="18"/>
      <c r="F240" s="18"/>
      <c r="G240" s="18"/>
      <c r="H240" s="18">
        <v>71170</v>
      </c>
      <c r="I240" s="18"/>
      <c r="J240" s="20">
        <v>829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/>
      <c r="I241" s="18"/>
      <c r="J241" s="20"/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18824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18250</v>
      </c>
      <c r="I244" s="16">
        <f t="shared" si="67"/>
        <v>0</v>
      </c>
      <c r="J244" s="17">
        <f t="shared" si="67"/>
        <v>574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13074</v>
      </c>
      <c r="E247" s="18"/>
      <c r="F247" s="18"/>
      <c r="G247" s="18"/>
      <c r="H247" s="18">
        <v>12700</v>
      </c>
      <c r="I247" s="18"/>
      <c r="J247" s="20">
        <v>374</v>
      </c>
    </row>
    <row r="248" spans="1:10" ht="12.75" customHeight="1">
      <c r="A248" s="165" t="s">
        <v>488</v>
      </c>
      <c r="B248" s="166" t="s">
        <v>489</v>
      </c>
      <c r="C248" s="167" t="s">
        <v>490</v>
      </c>
      <c r="D248" s="163" t="s">
        <v>866</v>
      </c>
      <c r="E248" s="164"/>
      <c r="F248" s="164"/>
      <c r="G248" s="164"/>
      <c r="H248" s="164"/>
      <c r="I248" s="164"/>
      <c r="J248" s="170"/>
    </row>
    <row r="249" spans="1:10" ht="12.75" customHeight="1">
      <c r="A249" s="165"/>
      <c r="B249" s="166"/>
      <c r="C249" s="167"/>
      <c r="D249" s="163" t="s">
        <v>868</v>
      </c>
      <c r="E249" s="163" t="s">
        <v>390</v>
      </c>
      <c r="F249" s="164"/>
      <c r="G249" s="164"/>
      <c r="H249" s="164"/>
      <c r="I249" s="163" t="s">
        <v>848</v>
      </c>
      <c r="J249" s="169" t="s">
        <v>63</v>
      </c>
    </row>
    <row r="250" spans="1:10" ht="25.5">
      <c r="A250" s="165"/>
      <c r="B250" s="166"/>
      <c r="C250" s="167"/>
      <c r="D250" s="164"/>
      <c r="E250" s="92" t="s">
        <v>347</v>
      </c>
      <c r="F250" s="92" t="s">
        <v>421</v>
      </c>
      <c r="G250" s="92" t="s">
        <v>847</v>
      </c>
      <c r="H250" s="92" t="s">
        <v>62</v>
      </c>
      <c r="I250" s="164"/>
      <c r="J250" s="170"/>
    </row>
    <row r="251" spans="1:10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5750</v>
      </c>
      <c r="E252" s="18"/>
      <c r="F252" s="18"/>
      <c r="G252" s="18"/>
      <c r="H252" s="18">
        <v>5550</v>
      </c>
      <c r="I252" s="18"/>
      <c r="J252" s="20">
        <v>200</v>
      </c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22989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22189</v>
      </c>
      <c r="I253" s="16">
        <f t="shared" si="68"/>
        <v>0</v>
      </c>
      <c r="J253" s="17">
        <f t="shared" si="68"/>
        <v>800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22989</v>
      </c>
      <c r="E254" s="18"/>
      <c r="F254" s="18"/>
      <c r="G254" s="18"/>
      <c r="H254" s="18">
        <v>22189</v>
      </c>
      <c r="I254" s="18"/>
      <c r="J254" s="20">
        <v>800</v>
      </c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21400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21000</v>
      </c>
      <c r="I255" s="43">
        <f t="shared" si="69"/>
        <v>0</v>
      </c>
      <c r="J255" s="44">
        <f t="shared" si="69"/>
        <v>400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21400</v>
      </c>
      <c r="E256" s="18"/>
      <c r="F256" s="18"/>
      <c r="G256" s="18"/>
      <c r="H256" s="18">
        <v>21000</v>
      </c>
      <c r="I256" s="18"/>
      <c r="J256" s="20">
        <v>400</v>
      </c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672878</v>
      </c>
      <c r="E261" s="16">
        <f t="shared" ref="E261:J261" si="72">E262+E270+E276+E289+E297+E300</f>
        <v>2400</v>
      </c>
      <c r="F261" s="16">
        <f t="shared" si="72"/>
        <v>0</v>
      </c>
      <c r="G261" s="16">
        <f t="shared" si="72"/>
        <v>0</v>
      </c>
      <c r="H261" s="16">
        <f t="shared" si="72"/>
        <v>655478</v>
      </c>
      <c r="I261" s="16">
        <f t="shared" si="72"/>
        <v>1900</v>
      </c>
      <c r="J261" s="17">
        <f t="shared" si="72"/>
        <v>13100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133753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130753</v>
      </c>
      <c r="I262" s="16">
        <f t="shared" si="73"/>
        <v>0</v>
      </c>
      <c r="J262" s="17">
        <f t="shared" si="73"/>
        <v>3000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3700</v>
      </c>
      <c r="E263" s="18"/>
      <c r="F263" s="18"/>
      <c r="G263" s="18"/>
      <c r="H263" s="18">
        <v>3400</v>
      </c>
      <c r="I263" s="18"/>
      <c r="J263" s="20">
        <v>300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95089</v>
      </c>
      <c r="E264" s="18"/>
      <c r="F264" s="18"/>
      <c r="G264" s="18"/>
      <c r="H264" s="18">
        <v>94389</v>
      </c>
      <c r="I264" s="18"/>
      <c r="J264" s="20">
        <v>700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23414</v>
      </c>
      <c r="E265" s="18"/>
      <c r="F265" s="18"/>
      <c r="G265" s="18"/>
      <c r="H265" s="18">
        <v>23314</v>
      </c>
      <c r="I265" s="18"/>
      <c r="J265" s="20">
        <v>100</v>
      </c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4560</v>
      </c>
      <c r="E266" s="18"/>
      <c r="F266" s="18"/>
      <c r="G266" s="18"/>
      <c r="H266" s="18">
        <v>2760</v>
      </c>
      <c r="I266" s="18"/>
      <c r="J266" s="20">
        <v>1800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6990</v>
      </c>
      <c r="E267" s="18"/>
      <c r="F267" s="18"/>
      <c r="G267" s="18"/>
      <c r="H267" s="18">
        <v>6890</v>
      </c>
      <c r="I267" s="18"/>
      <c r="J267" s="20">
        <v>100</v>
      </c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1200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700</v>
      </c>
      <c r="I270" s="16">
        <f t="shared" si="74"/>
        <v>0</v>
      </c>
      <c r="J270" s="17">
        <f t="shared" si="74"/>
        <v>500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500</v>
      </c>
      <c r="E271" s="18"/>
      <c r="F271" s="18"/>
      <c r="G271" s="18"/>
      <c r="H271" s="18"/>
      <c r="I271" s="18"/>
      <c r="J271" s="20">
        <v>500</v>
      </c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700</v>
      </c>
      <c r="E273" s="18"/>
      <c r="F273" s="18"/>
      <c r="G273" s="18"/>
      <c r="H273" s="18">
        <v>700</v>
      </c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21222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0</v>
      </c>
      <c r="H276" s="16">
        <f t="shared" si="75"/>
        <v>18772</v>
      </c>
      <c r="I276" s="16">
        <f t="shared" si="75"/>
        <v>500</v>
      </c>
      <c r="J276" s="17">
        <f t="shared" si="75"/>
        <v>1950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0</v>
      </c>
      <c r="E277" s="18"/>
      <c r="F277" s="18"/>
      <c r="G277" s="18"/>
      <c r="H277" s="18"/>
      <c r="I277" s="18"/>
      <c r="J277" s="20"/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7950</v>
      </c>
      <c r="E278" s="18"/>
      <c r="F278" s="18"/>
      <c r="G278" s="18"/>
      <c r="H278" s="18">
        <v>7900</v>
      </c>
      <c r="I278" s="18"/>
      <c r="J278" s="20">
        <v>50</v>
      </c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4500</v>
      </c>
      <c r="E279" s="18"/>
      <c r="F279" s="18"/>
      <c r="G279" s="18"/>
      <c r="H279" s="18">
        <v>4200</v>
      </c>
      <c r="I279" s="18"/>
      <c r="J279" s="20">
        <v>300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172</v>
      </c>
      <c r="E280" s="18"/>
      <c r="F280" s="18"/>
      <c r="G280" s="18"/>
      <c r="H280" s="18">
        <v>172</v>
      </c>
      <c r="I280" s="18"/>
      <c r="J280" s="20"/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3300</v>
      </c>
      <c r="E281" s="18"/>
      <c r="F281" s="18"/>
      <c r="G281" s="18"/>
      <c r="H281" s="18">
        <v>2400</v>
      </c>
      <c r="I281" s="18">
        <v>500</v>
      </c>
      <c r="J281" s="20">
        <v>400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200</v>
      </c>
      <c r="E283" s="18"/>
      <c r="F283" s="18"/>
      <c r="G283" s="18"/>
      <c r="H283" s="18"/>
      <c r="I283" s="18"/>
      <c r="J283" s="20">
        <v>200</v>
      </c>
    </row>
    <row r="284" spans="1:10" ht="12.75" customHeight="1">
      <c r="A284" s="165" t="s">
        <v>488</v>
      </c>
      <c r="B284" s="166" t="s">
        <v>489</v>
      </c>
      <c r="C284" s="167" t="s">
        <v>490</v>
      </c>
      <c r="D284" s="163" t="s">
        <v>866</v>
      </c>
      <c r="E284" s="164"/>
      <c r="F284" s="164"/>
      <c r="G284" s="164"/>
      <c r="H284" s="164"/>
      <c r="I284" s="164"/>
      <c r="J284" s="170"/>
    </row>
    <row r="285" spans="1:10" ht="12.75" customHeight="1">
      <c r="A285" s="165"/>
      <c r="B285" s="166"/>
      <c r="C285" s="167"/>
      <c r="D285" s="163" t="s">
        <v>868</v>
      </c>
      <c r="E285" s="163" t="s">
        <v>390</v>
      </c>
      <c r="F285" s="164"/>
      <c r="G285" s="164"/>
      <c r="H285" s="164"/>
      <c r="I285" s="163" t="s">
        <v>848</v>
      </c>
      <c r="J285" s="169" t="s">
        <v>63</v>
      </c>
    </row>
    <row r="286" spans="1:10" ht="25.5">
      <c r="A286" s="165"/>
      <c r="B286" s="166"/>
      <c r="C286" s="167"/>
      <c r="D286" s="164"/>
      <c r="E286" s="92" t="s">
        <v>347</v>
      </c>
      <c r="F286" s="92" t="s">
        <v>421</v>
      </c>
      <c r="G286" s="92" t="s">
        <v>847</v>
      </c>
      <c r="H286" s="92" t="s">
        <v>62</v>
      </c>
      <c r="I286" s="164"/>
      <c r="J286" s="170"/>
    </row>
    <row r="287" spans="1:10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5100</v>
      </c>
      <c r="E288" s="18"/>
      <c r="F288" s="18"/>
      <c r="G288" s="18"/>
      <c r="H288" s="18">
        <v>4100</v>
      </c>
      <c r="I288" s="18"/>
      <c r="J288" s="20">
        <v>1000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4230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2130</v>
      </c>
      <c r="I289" s="16">
        <f t="shared" si="76"/>
        <v>1000</v>
      </c>
      <c r="J289" s="17">
        <f t="shared" si="76"/>
        <v>1100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4230</v>
      </c>
      <c r="E292" s="18"/>
      <c r="F292" s="18"/>
      <c r="G292" s="18"/>
      <c r="H292" s="18">
        <v>2130</v>
      </c>
      <c r="I292" s="18">
        <v>1000</v>
      </c>
      <c r="J292" s="20">
        <v>1100</v>
      </c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0</v>
      </c>
      <c r="E296" s="18"/>
      <c r="F296" s="18"/>
      <c r="G296" s="18"/>
      <c r="H296" s="18"/>
      <c r="I296" s="18"/>
      <c r="J296" s="20"/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34800</v>
      </c>
      <c r="E297" s="16">
        <f t="shared" ref="E297:J297" si="77">E298+E299</f>
        <v>2400</v>
      </c>
      <c r="F297" s="16">
        <f t="shared" si="77"/>
        <v>0</v>
      </c>
      <c r="G297" s="16">
        <f t="shared" si="77"/>
        <v>0</v>
      </c>
      <c r="H297" s="16">
        <f t="shared" si="77"/>
        <v>31200</v>
      </c>
      <c r="I297" s="16">
        <f t="shared" si="77"/>
        <v>0</v>
      </c>
      <c r="J297" s="17">
        <f t="shared" si="77"/>
        <v>1200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0</v>
      </c>
      <c r="E298" s="18"/>
      <c r="F298" s="18"/>
      <c r="G298" s="18"/>
      <c r="H298" s="18"/>
      <c r="I298" s="18"/>
      <c r="J298" s="20"/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34800</v>
      </c>
      <c r="E299" s="18">
        <v>2400</v>
      </c>
      <c r="F299" s="18"/>
      <c r="G299" s="18"/>
      <c r="H299" s="18">
        <v>31200</v>
      </c>
      <c r="I299" s="18"/>
      <c r="J299" s="20">
        <v>1200</v>
      </c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477673</v>
      </c>
      <c r="E300" s="16">
        <f t="shared" ref="E300:J300" si="78">SUM(E301:E309)</f>
        <v>0</v>
      </c>
      <c r="F300" s="16">
        <f t="shared" si="78"/>
        <v>0</v>
      </c>
      <c r="G300" s="16">
        <f t="shared" si="78"/>
        <v>0</v>
      </c>
      <c r="H300" s="16">
        <f t="shared" si="78"/>
        <v>471923</v>
      </c>
      <c r="I300" s="16">
        <f t="shared" si="78"/>
        <v>400</v>
      </c>
      <c r="J300" s="17">
        <f t="shared" si="78"/>
        <v>5350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7350</v>
      </c>
      <c r="E301" s="18"/>
      <c r="F301" s="18"/>
      <c r="G301" s="18"/>
      <c r="H301" s="18">
        <v>6350</v>
      </c>
      <c r="I301" s="18"/>
      <c r="J301" s="20">
        <v>1000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185</v>
      </c>
      <c r="E303" s="18"/>
      <c r="F303" s="18"/>
      <c r="G303" s="18"/>
      <c r="H303" s="18">
        <v>35</v>
      </c>
      <c r="I303" s="18"/>
      <c r="J303" s="20">
        <v>150</v>
      </c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5310</v>
      </c>
      <c r="E304" s="34"/>
      <c r="F304" s="34"/>
      <c r="G304" s="34"/>
      <c r="H304" s="34">
        <v>5010</v>
      </c>
      <c r="I304" s="34"/>
      <c r="J304" s="35">
        <v>300</v>
      </c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424268</v>
      </c>
      <c r="E307" s="18"/>
      <c r="F307" s="18"/>
      <c r="G307" s="18"/>
      <c r="H307" s="18">
        <v>422468</v>
      </c>
      <c r="I307" s="18"/>
      <c r="J307" s="20">
        <v>1800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27660</v>
      </c>
      <c r="E308" s="18"/>
      <c r="F308" s="18"/>
      <c r="G308" s="18"/>
      <c r="H308" s="18">
        <v>25660</v>
      </c>
      <c r="I308" s="18"/>
      <c r="J308" s="20">
        <v>2000</v>
      </c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12900</v>
      </c>
      <c r="E309" s="18"/>
      <c r="F309" s="18"/>
      <c r="G309" s="18"/>
      <c r="H309" s="18">
        <v>12400</v>
      </c>
      <c r="I309" s="18">
        <v>400</v>
      </c>
      <c r="J309" s="20">
        <v>100</v>
      </c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0</v>
      </c>
      <c r="E312" s="18"/>
      <c r="F312" s="18"/>
      <c r="G312" s="18"/>
      <c r="H312" s="18"/>
      <c r="I312" s="18"/>
      <c r="J312" s="20"/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0</v>
      </c>
      <c r="E313" s="18"/>
      <c r="F313" s="18"/>
      <c r="G313" s="18"/>
      <c r="H313" s="18"/>
      <c r="I313" s="18"/>
      <c r="J313" s="20"/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65" t="s">
        <v>488</v>
      </c>
      <c r="B315" s="166" t="s">
        <v>489</v>
      </c>
      <c r="C315" s="167" t="s">
        <v>490</v>
      </c>
      <c r="D315" s="163" t="s">
        <v>866</v>
      </c>
      <c r="E315" s="164"/>
      <c r="F315" s="164"/>
      <c r="G315" s="164"/>
      <c r="H315" s="164"/>
      <c r="I315" s="164"/>
      <c r="J315" s="170"/>
    </row>
    <row r="316" spans="1:10" ht="12.75" customHeight="1">
      <c r="A316" s="165"/>
      <c r="B316" s="166"/>
      <c r="C316" s="167"/>
      <c r="D316" s="163" t="s">
        <v>868</v>
      </c>
      <c r="E316" s="163" t="s">
        <v>390</v>
      </c>
      <c r="F316" s="164"/>
      <c r="G316" s="164"/>
      <c r="H316" s="164"/>
      <c r="I316" s="163" t="s">
        <v>848</v>
      </c>
      <c r="J316" s="169" t="s">
        <v>63</v>
      </c>
    </row>
    <row r="317" spans="1:10" ht="25.5">
      <c r="A317" s="165"/>
      <c r="B317" s="166"/>
      <c r="C317" s="167"/>
      <c r="D317" s="164"/>
      <c r="E317" s="92" t="s">
        <v>347</v>
      </c>
      <c r="F317" s="92" t="s">
        <v>421</v>
      </c>
      <c r="G317" s="92" t="s">
        <v>847</v>
      </c>
      <c r="H317" s="92" t="s">
        <v>62</v>
      </c>
      <c r="I317" s="164"/>
      <c r="J317" s="170"/>
    </row>
    <row r="318" spans="1:10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100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100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100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100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100</v>
      </c>
      <c r="E333" s="18"/>
      <c r="F333" s="18"/>
      <c r="G333" s="18"/>
      <c r="H333" s="18"/>
      <c r="I333" s="18"/>
      <c r="J333" s="20">
        <v>100</v>
      </c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0</v>
      </c>
      <c r="E335" s="18"/>
      <c r="F335" s="18"/>
      <c r="G335" s="18"/>
      <c r="H335" s="18"/>
      <c r="I335" s="18"/>
      <c r="J335" s="20"/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65" t="s">
        <v>488</v>
      </c>
      <c r="B345" s="166" t="s">
        <v>489</v>
      </c>
      <c r="C345" s="167" t="s">
        <v>490</v>
      </c>
      <c r="D345" s="163" t="s">
        <v>866</v>
      </c>
      <c r="E345" s="164"/>
      <c r="F345" s="164"/>
      <c r="G345" s="164"/>
      <c r="H345" s="164"/>
      <c r="I345" s="164"/>
      <c r="J345" s="170"/>
    </row>
    <row r="346" spans="1:10" ht="12.75" customHeight="1">
      <c r="A346" s="165"/>
      <c r="B346" s="166"/>
      <c r="C346" s="167"/>
      <c r="D346" s="163" t="s">
        <v>868</v>
      </c>
      <c r="E346" s="163" t="s">
        <v>390</v>
      </c>
      <c r="F346" s="164"/>
      <c r="G346" s="164"/>
      <c r="H346" s="164"/>
      <c r="I346" s="163" t="s">
        <v>848</v>
      </c>
      <c r="J346" s="169" t="s">
        <v>63</v>
      </c>
    </row>
    <row r="347" spans="1:10" ht="25.5">
      <c r="A347" s="165"/>
      <c r="B347" s="166"/>
      <c r="C347" s="167"/>
      <c r="D347" s="164"/>
      <c r="E347" s="92" t="s">
        <v>347</v>
      </c>
      <c r="F347" s="92" t="s">
        <v>421</v>
      </c>
      <c r="G347" s="92" t="s">
        <v>847</v>
      </c>
      <c r="H347" s="92" t="s">
        <v>62</v>
      </c>
      <c r="I347" s="164"/>
      <c r="J347" s="170"/>
    </row>
    <row r="348" spans="1:10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2900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2900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65" t="s">
        <v>488</v>
      </c>
      <c r="B371" s="166" t="s">
        <v>489</v>
      </c>
      <c r="C371" s="167" t="s">
        <v>490</v>
      </c>
      <c r="D371" s="163" t="s">
        <v>866</v>
      </c>
      <c r="E371" s="164"/>
      <c r="F371" s="164"/>
      <c r="G371" s="164"/>
      <c r="H371" s="164"/>
      <c r="I371" s="164"/>
      <c r="J371" s="170"/>
    </row>
    <row r="372" spans="1:10" ht="12.75" customHeight="1">
      <c r="A372" s="165"/>
      <c r="B372" s="166"/>
      <c r="C372" s="167"/>
      <c r="D372" s="163" t="s">
        <v>868</v>
      </c>
      <c r="E372" s="163" t="s">
        <v>390</v>
      </c>
      <c r="F372" s="164"/>
      <c r="G372" s="164"/>
      <c r="H372" s="164"/>
      <c r="I372" s="163" t="s">
        <v>848</v>
      </c>
      <c r="J372" s="169" t="s">
        <v>63</v>
      </c>
    </row>
    <row r="373" spans="1:10" ht="25.5">
      <c r="A373" s="165"/>
      <c r="B373" s="166"/>
      <c r="C373" s="167"/>
      <c r="D373" s="164"/>
      <c r="E373" s="92" t="s">
        <v>347</v>
      </c>
      <c r="F373" s="92" t="s">
        <v>421</v>
      </c>
      <c r="G373" s="92" t="s">
        <v>847</v>
      </c>
      <c r="H373" s="92" t="s">
        <v>62</v>
      </c>
      <c r="I373" s="164"/>
      <c r="J373" s="170"/>
    </row>
    <row r="374" spans="1:10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2900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2900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2900</v>
      </c>
      <c r="E388" s="18"/>
      <c r="F388" s="18"/>
      <c r="G388" s="18"/>
      <c r="H388" s="18">
        <v>2900</v>
      </c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65" t="s">
        <v>488</v>
      </c>
      <c r="B396" s="166" t="s">
        <v>489</v>
      </c>
      <c r="C396" s="167" t="s">
        <v>490</v>
      </c>
      <c r="D396" s="163" t="s">
        <v>866</v>
      </c>
      <c r="E396" s="164"/>
      <c r="F396" s="164"/>
      <c r="G396" s="164"/>
      <c r="H396" s="164"/>
      <c r="I396" s="164"/>
      <c r="J396" s="170"/>
    </row>
    <row r="397" spans="1:10" ht="12.75" customHeight="1">
      <c r="A397" s="165"/>
      <c r="B397" s="166"/>
      <c r="C397" s="167"/>
      <c r="D397" s="163" t="s">
        <v>868</v>
      </c>
      <c r="E397" s="163" t="s">
        <v>390</v>
      </c>
      <c r="F397" s="164"/>
      <c r="G397" s="164"/>
      <c r="H397" s="164"/>
      <c r="I397" s="163" t="s">
        <v>848</v>
      </c>
      <c r="J397" s="169" t="s">
        <v>63</v>
      </c>
    </row>
    <row r="398" spans="1:10" ht="25.5">
      <c r="A398" s="165"/>
      <c r="B398" s="166"/>
      <c r="C398" s="167"/>
      <c r="D398" s="164"/>
      <c r="E398" s="92" t="s">
        <v>347</v>
      </c>
      <c r="F398" s="92" t="s">
        <v>421</v>
      </c>
      <c r="G398" s="92" t="s">
        <v>847</v>
      </c>
      <c r="H398" s="92" t="s">
        <v>62</v>
      </c>
      <c r="I398" s="164"/>
      <c r="J398" s="170"/>
    </row>
    <row r="399" spans="1:10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1161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161</v>
      </c>
      <c r="I409" s="16">
        <f t="shared" si="106"/>
        <v>0</v>
      </c>
      <c r="J409" s="17">
        <f t="shared" si="106"/>
        <v>1000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661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161</v>
      </c>
      <c r="I413" s="16">
        <f t="shared" si="108"/>
        <v>0</v>
      </c>
      <c r="J413" s="17">
        <f t="shared" si="108"/>
        <v>500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260</v>
      </c>
      <c r="E414" s="18"/>
      <c r="F414" s="18"/>
      <c r="G414" s="18"/>
      <c r="H414" s="18">
        <v>160</v>
      </c>
      <c r="I414" s="18"/>
      <c r="J414" s="20">
        <v>100</v>
      </c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301</v>
      </c>
      <c r="E415" s="18"/>
      <c r="F415" s="18"/>
      <c r="G415" s="18"/>
      <c r="H415" s="18">
        <v>1</v>
      </c>
      <c r="I415" s="18"/>
      <c r="J415" s="20">
        <v>300</v>
      </c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100</v>
      </c>
      <c r="E416" s="18"/>
      <c r="F416" s="18"/>
      <c r="G416" s="18"/>
      <c r="H416" s="18"/>
      <c r="I416" s="18"/>
      <c r="J416" s="20">
        <v>100</v>
      </c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500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500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500</v>
      </c>
      <c r="E418" s="18"/>
      <c r="F418" s="18"/>
      <c r="G418" s="18"/>
      <c r="H418" s="18"/>
      <c r="I418" s="18"/>
      <c r="J418" s="20">
        <v>500</v>
      </c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65" t="s">
        <v>488</v>
      </c>
      <c r="B424" s="166" t="s">
        <v>489</v>
      </c>
      <c r="C424" s="167" t="s">
        <v>490</v>
      </c>
      <c r="D424" s="163" t="s">
        <v>866</v>
      </c>
      <c r="E424" s="164"/>
      <c r="F424" s="164"/>
      <c r="G424" s="164"/>
      <c r="H424" s="164"/>
      <c r="I424" s="164"/>
      <c r="J424" s="170"/>
    </row>
    <row r="425" spans="1:10" ht="12.75" customHeight="1">
      <c r="A425" s="165"/>
      <c r="B425" s="166"/>
      <c r="C425" s="167"/>
      <c r="D425" s="163" t="s">
        <v>868</v>
      </c>
      <c r="E425" s="163" t="s">
        <v>390</v>
      </c>
      <c r="F425" s="164"/>
      <c r="G425" s="164"/>
      <c r="H425" s="164"/>
      <c r="I425" s="163" t="s">
        <v>848</v>
      </c>
      <c r="J425" s="169" t="s">
        <v>63</v>
      </c>
    </row>
    <row r="426" spans="1:10" ht="25.5">
      <c r="A426" s="165"/>
      <c r="B426" s="166"/>
      <c r="C426" s="167"/>
      <c r="D426" s="164"/>
      <c r="E426" s="92" t="s">
        <v>347</v>
      </c>
      <c r="F426" s="92" t="s">
        <v>421</v>
      </c>
      <c r="G426" s="92" t="s">
        <v>847</v>
      </c>
      <c r="H426" s="92" t="s">
        <v>62</v>
      </c>
      <c r="I426" s="164"/>
      <c r="J426" s="170"/>
    </row>
    <row r="427" spans="1:10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78940</v>
      </c>
      <c r="E430" s="16">
        <f t="shared" ref="E430:J430" si="113">E431+E453+E466+E469+E477</f>
        <v>74600</v>
      </c>
      <c r="F430" s="16">
        <f t="shared" si="113"/>
        <v>0</v>
      </c>
      <c r="G430" s="16">
        <f t="shared" si="113"/>
        <v>0</v>
      </c>
      <c r="H430" s="16">
        <f t="shared" si="113"/>
        <v>0</v>
      </c>
      <c r="I430" s="16">
        <f t="shared" si="113"/>
        <v>4100</v>
      </c>
      <c r="J430" s="17">
        <f t="shared" si="113"/>
        <v>240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78940</v>
      </c>
      <c r="E431" s="16">
        <f t="shared" ref="E431:J431" si="114">E432+E437+E447+E449+E451</f>
        <v>74600</v>
      </c>
      <c r="F431" s="16">
        <f t="shared" si="114"/>
        <v>0</v>
      </c>
      <c r="G431" s="16">
        <f t="shared" si="114"/>
        <v>0</v>
      </c>
      <c r="H431" s="16">
        <f t="shared" si="114"/>
        <v>0</v>
      </c>
      <c r="I431" s="16">
        <f t="shared" si="114"/>
        <v>4100</v>
      </c>
      <c r="J431" s="17">
        <f t="shared" si="114"/>
        <v>240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10540</v>
      </c>
      <c r="E432" s="16">
        <f t="shared" ref="E432:J432" si="115">SUM(E433:E436)</f>
        <v>10500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40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10540</v>
      </c>
      <c r="E435" s="18">
        <v>10500</v>
      </c>
      <c r="F435" s="18"/>
      <c r="G435" s="18"/>
      <c r="H435" s="18"/>
      <c r="I435" s="18"/>
      <c r="J435" s="20">
        <v>40</v>
      </c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68400</v>
      </c>
      <c r="E437" s="16">
        <f t="shared" ref="E437:J437" si="116">SUM(E438:E446)</f>
        <v>64100</v>
      </c>
      <c r="F437" s="16">
        <f t="shared" si="116"/>
        <v>0</v>
      </c>
      <c r="G437" s="16">
        <f t="shared" si="116"/>
        <v>0</v>
      </c>
      <c r="H437" s="16">
        <f t="shared" si="116"/>
        <v>0</v>
      </c>
      <c r="I437" s="16">
        <f t="shared" si="116"/>
        <v>4100</v>
      </c>
      <c r="J437" s="17">
        <f t="shared" si="116"/>
        <v>200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10700</v>
      </c>
      <c r="E438" s="18">
        <v>10700</v>
      </c>
      <c r="F438" s="18"/>
      <c r="G438" s="18"/>
      <c r="H438" s="18"/>
      <c r="I438" s="18"/>
      <c r="J438" s="20"/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3600</v>
      </c>
      <c r="E439" s="18">
        <v>3400</v>
      </c>
      <c r="F439" s="18"/>
      <c r="G439" s="18"/>
      <c r="H439" s="18"/>
      <c r="I439" s="18"/>
      <c r="J439" s="20">
        <v>200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54100</v>
      </c>
      <c r="E442" s="18">
        <v>50000</v>
      </c>
      <c r="F442" s="18"/>
      <c r="G442" s="18"/>
      <c r="H442" s="18"/>
      <c r="I442" s="18">
        <v>4100</v>
      </c>
      <c r="J442" s="20"/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65" t="s">
        <v>488</v>
      </c>
      <c r="B458" s="166" t="s">
        <v>489</v>
      </c>
      <c r="C458" s="167" t="s">
        <v>490</v>
      </c>
      <c r="D458" s="163" t="s">
        <v>866</v>
      </c>
      <c r="E458" s="164"/>
      <c r="F458" s="164"/>
      <c r="G458" s="164"/>
      <c r="H458" s="164"/>
      <c r="I458" s="164"/>
      <c r="J458" s="170"/>
    </row>
    <row r="459" spans="1:10" ht="12.75" customHeight="1">
      <c r="A459" s="165"/>
      <c r="B459" s="166"/>
      <c r="C459" s="167"/>
      <c r="D459" s="163" t="s">
        <v>868</v>
      </c>
      <c r="E459" s="163" t="s">
        <v>390</v>
      </c>
      <c r="F459" s="164"/>
      <c r="G459" s="164"/>
      <c r="H459" s="164"/>
      <c r="I459" s="163" t="s">
        <v>848</v>
      </c>
      <c r="J459" s="169" t="s">
        <v>63</v>
      </c>
    </row>
    <row r="460" spans="1:10" ht="25.5">
      <c r="A460" s="165"/>
      <c r="B460" s="166"/>
      <c r="C460" s="167"/>
      <c r="D460" s="164"/>
      <c r="E460" s="92" t="s">
        <v>347</v>
      </c>
      <c r="F460" s="92" t="s">
        <v>421</v>
      </c>
      <c r="G460" s="92" t="s">
        <v>847</v>
      </c>
      <c r="H460" s="92" t="s">
        <v>62</v>
      </c>
      <c r="I460" s="164"/>
      <c r="J460" s="170"/>
    </row>
    <row r="461" spans="1:10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65" t="s">
        <v>488</v>
      </c>
      <c r="B486" s="166" t="s">
        <v>489</v>
      </c>
      <c r="C486" s="167" t="s">
        <v>490</v>
      </c>
      <c r="D486" s="163" t="s">
        <v>866</v>
      </c>
      <c r="E486" s="164"/>
      <c r="F486" s="164"/>
      <c r="G486" s="164"/>
      <c r="H486" s="164"/>
      <c r="I486" s="164"/>
      <c r="J486" s="170"/>
    </row>
    <row r="487" spans="1:10" ht="12.75" customHeight="1">
      <c r="A487" s="165"/>
      <c r="B487" s="166"/>
      <c r="C487" s="167"/>
      <c r="D487" s="163" t="s">
        <v>868</v>
      </c>
      <c r="E487" s="163" t="s">
        <v>390</v>
      </c>
      <c r="F487" s="164"/>
      <c r="G487" s="164"/>
      <c r="H487" s="164"/>
      <c r="I487" s="163" t="s">
        <v>848</v>
      </c>
      <c r="J487" s="169" t="s">
        <v>63</v>
      </c>
    </row>
    <row r="488" spans="1:10" ht="25.5">
      <c r="A488" s="165"/>
      <c r="B488" s="166"/>
      <c r="C488" s="167"/>
      <c r="D488" s="164"/>
      <c r="E488" s="92" t="s">
        <v>347</v>
      </c>
      <c r="F488" s="92" t="s">
        <v>421</v>
      </c>
      <c r="G488" s="92" t="s">
        <v>847</v>
      </c>
      <c r="H488" s="92" t="s">
        <v>62</v>
      </c>
      <c r="I488" s="164"/>
      <c r="J488" s="170"/>
    </row>
    <row r="489" spans="1:10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65" t="s">
        <v>488</v>
      </c>
      <c r="B513" s="166" t="s">
        <v>489</v>
      </c>
      <c r="C513" s="167" t="s">
        <v>490</v>
      </c>
      <c r="D513" s="163" t="s">
        <v>866</v>
      </c>
      <c r="E513" s="164"/>
      <c r="F513" s="164"/>
      <c r="G513" s="164"/>
      <c r="H513" s="164"/>
      <c r="I513" s="164"/>
      <c r="J513" s="170"/>
    </row>
    <row r="514" spans="1:10" ht="12.75" customHeight="1">
      <c r="A514" s="165"/>
      <c r="B514" s="166"/>
      <c r="C514" s="167"/>
      <c r="D514" s="163" t="s">
        <v>868</v>
      </c>
      <c r="E514" s="163" t="s">
        <v>390</v>
      </c>
      <c r="F514" s="164"/>
      <c r="G514" s="164"/>
      <c r="H514" s="164"/>
      <c r="I514" s="163" t="s">
        <v>848</v>
      </c>
      <c r="J514" s="169" t="s">
        <v>63</v>
      </c>
    </row>
    <row r="515" spans="1:10" ht="25.5">
      <c r="A515" s="165"/>
      <c r="B515" s="166"/>
      <c r="C515" s="167"/>
      <c r="D515" s="164"/>
      <c r="E515" s="92" t="s">
        <v>347</v>
      </c>
      <c r="F515" s="92" t="s">
        <v>421</v>
      </c>
      <c r="G515" s="92" t="s">
        <v>847</v>
      </c>
      <c r="H515" s="92" t="s">
        <v>62</v>
      </c>
      <c r="I515" s="164"/>
      <c r="J515" s="170"/>
    </row>
    <row r="516" spans="1:10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2450005</v>
      </c>
      <c r="E536" s="23">
        <f t="shared" ref="E536:J536" si="142">E233+E480</f>
        <v>77000</v>
      </c>
      <c r="F536" s="23">
        <f t="shared" si="142"/>
        <v>0</v>
      </c>
      <c r="G536" s="23">
        <f t="shared" si="142"/>
        <v>0</v>
      </c>
      <c r="H536" s="23">
        <f t="shared" si="142"/>
        <v>2332010</v>
      </c>
      <c r="I536" s="23">
        <f t="shared" si="142"/>
        <v>6000</v>
      </c>
      <c r="J536" s="24">
        <f t="shared" si="142"/>
        <v>34995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74"/>
      <c r="E538" s="174"/>
      <c r="H538" s="173"/>
      <c r="I538" s="173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7"/>
    </row>
    <row r="540" spans="1:18" s="46" customFormat="1">
      <c r="A540" s="45"/>
      <c r="B540" s="60"/>
      <c r="C540" s="137"/>
    </row>
    <row r="541" spans="1:18" s="46" customFormat="1">
      <c r="A541" s="45"/>
      <c r="B541" s="60"/>
      <c r="C541" s="137"/>
    </row>
    <row r="542" spans="1:18" s="46" customFormat="1">
      <c r="A542" s="45"/>
      <c r="B542" s="60"/>
      <c r="C542" s="137"/>
    </row>
  </sheetData>
  <sheetProtection password="CB01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248:J248"/>
    <mergeCell ref="D249:D250"/>
    <mergeCell ref="I249:I250"/>
    <mergeCell ref="J249:J250"/>
    <mergeCell ref="D315:J315"/>
    <mergeCell ref="D316:D317"/>
    <mergeCell ref="I316:I317"/>
    <mergeCell ref="J316:J317"/>
    <mergeCell ref="E316:H316"/>
    <mergeCell ref="E285:H285"/>
    <mergeCell ref="E249:H249"/>
    <mergeCell ref="J196:J197"/>
    <mergeCell ref="E196:H196"/>
    <mergeCell ref="A513:A515"/>
    <mergeCell ref="B513:B515"/>
    <mergeCell ref="C513:C515"/>
    <mergeCell ref="D513:J513"/>
    <mergeCell ref="D514:D515"/>
    <mergeCell ref="I514:I515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C458:C460"/>
    <mergeCell ref="E459:H459"/>
    <mergeCell ref="D424:J424"/>
    <mergeCell ref="D425:D426"/>
    <mergeCell ref="I425:I426"/>
    <mergeCell ref="J425:J426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D372:D373"/>
    <mergeCell ref="I372:I373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A248:A250"/>
    <mergeCell ref="B248:B250"/>
    <mergeCell ref="C248:C250"/>
    <mergeCell ref="C229:C231"/>
    <mergeCell ref="J230:J231"/>
    <mergeCell ref="E218:H218"/>
    <mergeCell ref="A229:A231"/>
    <mergeCell ref="B229:B231"/>
    <mergeCell ref="C396:C398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A315:A317"/>
    <mergeCell ref="B315:B317"/>
    <mergeCell ref="C315:C317"/>
    <mergeCell ref="D116:J116"/>
    <mergeCell ref="D117:D118"/>
    <mergeCell ref="A217:A219"/>
    <mergeCell ref="B217:B219"/>
    <mergeCell ref="C217:C219"/>
    <mergeCell ref="D195:J195"/>
    <mergeCell ref="D196:D197"/>
    <mergeCell ref="I230:I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C116:C118"/>
    <mergeCell ref="A142:A144"/>
    <mergeCell ref="C169:C171"/>
    <mergeCell ref="A195:A197"/>
    <mergeCell ref="D217:J217"/>
    <mergeCell ref="D218:D219"/>
    <mergeCell ref="I218:I219"/>
    <mergeCell ref="J218:J219"/>
    <mergeCell ref="D59:J59"/>
    <mergeCell ref="D60:D61"/>
    <mergeCell ref="I60:I61"/>
    <mergeCell ref="J60:J61"/>
    <mergeCell ref="D229:J229"/>
    <mergeCell ref="E230:H230"/>
    <mergeCell ref="D28:D29"/>
    <mergeCell ref="D86:J86"/>
    <mergeCell ref="D87:D88"/>
    <mergeCell ref="I87:I88"/>
    <mergeCell ref="J87:J88"/>
    <mergeCell ref="E87:H87"/>
    <mergeCell ref="E117:H117"/>
    <mergeCell ref="D142:J142"/>
    <mergeCell ref="D143:D144"/>
    <mergeCell ref="I143:I144"/>
    <mergeCell ref="J143:J144"/>
    <mergeCell ref="E143:H143"/>
    <mergeCell ref="I28:I29"/>
    <mergeCell ref="D230:D231"/>
    <mergeCell ref="I117:I118"/>
    <mergeCell ref="I196:I197"/>
    <mergeCell ref="E28:H28"/>
    <mergeCell ref="J117:J11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J28:J29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horizontalDpi="200" verticalDpi="200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"/>
  <sheetViews>
    <sheetView showGridLines="0" showRowColHeaders="0" showZeros="0" showOutlineSymbols="0" topLeftCell="A16" zoomScaleNormal="100" zoomScaleSheetLayoutView="100" workbookViewId="0">
      <selection activeCell="F29" sqref="F29"/>
    </sheetView>
  </sheetViews>
  <sheetFormatPr defaultRowHeight="12.75"/>
  <cols>
    <col min="1" max="1" width="33.140625" style="114" customWidth="1"/>
    <col min="2" max="2" width="18.85546875" style="114" customWidth="1"/>
    <col min="3" max="3" width="19" style="113" customWidth="1"/>
    <col min="4" max="4" width="18.5703125" style="113" customWidth="1"/>
    <col min="5" max="5" width="19.85546875" style="112" customWidth="1"/>
    <col min="6" max="6" width="20.28515625" style="112" customWidth="1"/>
    <col min="7" max="7" width="20" style="112" customWidth="1"/>
    <col min="8" max="8" width="20.28515625" style="112" customWidth="1"/>
    <col min="9" max="9" width="18.42578125" style="112" customWidth="1"/>
    <col min="10" max="16384" width="9.140625" style="112"/>
  </cols>
  <sheetData>
    <row r="1" spans="1:9" ht="13.5" customHeight="1">
      <c r="A1" s="117" t="s">
        <v>892</v>
      </c>
      <c r="B1" s="117"/>
    </row>
    <row r="2" spans="1:9" ht="13.5" customHeight="1">
      <c r="A2" s="117" t="s">
        <v>891</v>
      </c>
      <c r="B2" s="117"/>
    </row>
    <row r="3" spans="1:9" ht="13.5" customHeight="1">
      <c r="A3" s="117" t="s">
        <v>871</v>
      </c>
      <c r="B3" s="117"/>
    </row>
    <row r="4" spans="1:9" ht="6.75" customHeight="1">
      <c r="A4" s="117"/>
      <c r="B4" s="117"/>
    </row>
    <row r="5" spans="1:9" ht="9.75" customHeight="1">
      <c r="A5" s="178"/>
      <c r="B5" s="178"/>
      <c r="C5" s="178"/>
      <c r="D5" s="178"/>
      <c r="E5" s="178"/>
      <c r="F5" s="178"/>
      <c r="G5" s="178"/>
    </row>
    <row r="6" spans="1:9" ht="4.5" customHeight="1">
      <c r="A6" s="117"/>
      <c r="B6" s="117"/>
    </row>
    <row r="7" spans="1:9" ht="18" customHeight="1">
      <c r="A7" s="126" t="str">
        <f>"ФИЛИЈАЛА:   " &amp; Filijala</f>
        <v>ФИЛИЈАЛА:   18 КРАЉЕВО</v>
      </c>
      <c r="B7" s="126"/>
      <c r="C7" s="125"/>
      <c r="D7" s="125"/>
      <c r="G7" s="127"/>
    </row>
    <row r="8" spans="1:9" ht="14.25" customHeight="1">
      <c r="A8" s="126" t="str">
        <f>"ЗДРАВСТВЕНА УСТАНОВА:  " &amp; ZU</f>
        <v>ЗДРАВСТВЕНА УСТАНОВА:  00218015 ОБ КРАЉЕВО</v>
      </c>
      <c r="B8" s="126"/>
      <c r="C8" s="125"/>
      <c r="D8" s="125"/>
    </row>
    <row r="9" spans="1:9" ht="13.5" customHeight="1">
      <c r="A9" s="126"/>
      <c r="B9" s="126"/>
      <c r="C9" s="125"/>
      <c r="D9" s="125"/>
    </row>
    <row r="10" spans="1:9" ht="30.75" customHeight="1">
      <c r="A10" s="178" t="s">
        <v>899</v>
      </c>
      <c r="B10" s="178"/>
      <c r="C10" s="178"/>
      <c r="D10" s="178"/>
      <c r="E10" s="178"/>
      <c r="F10" s="178"/>
      <c r="G10" s="178"/>
      <c r="H10" s="178"/>
      <c r="I10" s="178"/>
    </row>
    <row r="11" spans="1:9" ht="20.25" customHeight="1">
      <c r="I11" s="123" t="s">
        <v>886</v>
      </c>
    </row>
    <row r="12" spans="1:9" ht="27" customHeight="1">
      <c r="A12" s="117"/>
      <c r="B12" s="179" t="s">
        <v>885</v>
      </c>
      <c r="C12" s="180"/>
      <c r="D12" s="179" t="s">
        <v>884</v>
      </c>
      <c r="E12" s="180"/>
      <c r="F12" s="179" t="s">
        <v>883</v>
      </c>
      <c r="G12" s="180"/>
      <c r="H12" s="179" t="s">
        <v>893</v>
      </c>
      <c r="I12" s="180"/>
    </row>
    <row r="13" spans="1:9" s="115" customFormat="1" ht="25.5" customHeight="1">
      <c r="A13" s="175" t="s">
        <v>882</v>
      </c>
      <c r="B13" s="176" t="s">
        <v>890</v>
      </c>
      <c r="C13" s="175" t="s">
        <v>889</v>
      </c>
      <c r="D13" s="176" t="s">
        <v>890</v>
      </c>
      <c r="E13" s="175" t="s">
        <v>889</v>
      </c>
      <c r="F13" s="176" t="s">
        <v>890</v>
      </c>
      <c r="G13" s="175" t="s">
        <v>889</v>
      </c>
      <c r="H13" s="176" t="s">
        <v>890</v>
      </c>
      <c r="I13" s="175" t="s">
        <v>889</v>
      </c>
    </row>
    <row r="14" spans="1:9" s="115" customFormat="1" ht="30" customHeight="1">
      <c r="A14" s="175"/>
      <c r="B14" s="177"/>
      <c r="C14" s="175"/>
      <c r="D14" s="177"/>
      <c r="E14" s="175"/>
      <c r="F14" s="177"/>
      <c r="G14" s="175"/>
      <c r="H14" s="177"/>
      <c r="I14" s="175"/>
    </row>
    <row r="15" spans="1:9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>
        <v>8</v>
      </c>
      <c r="I15" s="121">
        <v>9</v>
      </c>
    </row>
    <row r="16" spans="1:9" ht="28.5" customHeight="1">
      <c r="A16" s="120" t="s">
        <v>888</v>
      </c>
      <c r="B16" s="119"/>
      <c r="C16" s="118"/>
      <c r="D16" s="119">
        <v>5</v>
      </c>
      <c r="E16" s="118">
        <v>2900000</v>
      </c>
      <c r="F16" s="119"/>
      <c r="G16" s="118"/>
      <c r="H16" s="138">
        <f>+B16+D16+F16</f>
        <v>5</v>
      </c>
      <c r="I16" s="139">
        <f>+C16+E16+G16</f>
        <v>2900000</v>
      </c>
    </row>
    <row r="17" spans="1:9" ht="11.25" customHeight="1"/>
    <row r="18" spans="1:9">
      <c r="A18" s="117" t="s">
        <v>887</v>
      </c>
      <c r="B18" s="117"/>
      <c r="C18" s="112"/>
      <c r="D18" s="112"/>
    </row>
    <row r="19" spans="1:9" ht="19.5" customHeight="1">
      <c r="A19" s="124"/>
      <c r="B19" s="124"/>
      <c r="C19" s="116"/>
      <c r="D19" s="116"/>
      <c r="E19" s="115"/>
      <c r="F19" s="115"/>
      <c r="G19" s="115"/>
    </row>
    <row r="20" spans="1:9" ht="18.75" customHeight="1"/>
    <row r="21" spans="1:9" ht="44.25" customHeight="1">
      <c r="A21" s="178" t="s">
        <v>900</v>
      </c>
      <c r="B21" s="178"/>
      <c r="C21" s="178"/>
      <c r="D21" s="178"/>
      <c r="E21" s="178"/>
      <c r="F21" s="178"/>
      <c r="G21" s="178"/>
      <c r="H21" s="178"/>
      <c r="I21" s="178"/>
    </row>
    <row r="22" spans="1:9" ht="17.25" customHeight="1">
      <c r="I22" s="123" t="s">
        <v>886</v>
      </c>
    </row>
    <row r="23" spans="1:9" ht="24.75" customHeight="1">
      <c r="A23" s="117"/>
      <c r="B23" s="179" t="s">
        <v>885</v>
      </c>
      <c r="C23" s="180"/>
      <c r="D23" s="179" t="s">
        <v>884</v>
      </c>
      <c r="E23" s="180"/>
      <c r="F23" s="179" t="s">
        <v>883</v>
      </c>
      <c r="G23" s="180"/>
      <c r="H23" s="179" t="s">
        <v>893</v>
      </c>
      <c r="I23" s="180"/>
    </row>
    <row r="24" spans="1:9" ht="22.5" customHeight="1">
      <c r="A24" s="175" t="s">
        <v>882</v>
      </c>
      <c r="B24" s="176" t="s">
        <v>881</v>
      </c>
      <c r="C24" s="175" t="s">
        <v>880</v>
      </c>
      <c r="D24" s="176" t="s">
        <v>881</v>
      </c>
      <c r="E24" s="175" t="s">
        <v>880</v>
      </c>
      <c r="F24" s="176" t="s">
        <v>881</v>
      </c>
      <c r="G24" s="175" t="s">
        <v>880</v>
      </c>
      <c r="H24" s="176" t="s">
        <v>881</v>
      </c>
      <c r="I24" s="175" t="s">
        <v>880</v>
      </c>
    </row>
    <row r="25" spans="1:9" ht="18.75" customHeight="1">
      <c r="A25" s="175"/>
      <c r="B25" s="177"/>
      <c r="C25" s="175"/>
      <c r="D25" s="177"/>
      <c r="E25" s="175"/>
      <c r="F25" s="177"/>
      <c r="G25" s="175"/>
      <c r="H25" s="177"/>
      <c r="I25" s="175"/>
    </row>
    <row r="26" spans="1:9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  <c r="H26" s="121">
        <v>8</v>
      </c>
      <c r="I26" s="121">
        <v>9</v>
      </c>
    </row>
    <row r="27" spans="1:9" ht="27.75" customHeight="1">
      <c r="A27" s="120" t="s">
        <v>879</v>
      </c>
      <c r="B27" s="119"/>
      <c r="C27" s="118"/>
      <c r="D27" s="119">
        <v>160</v>
      </c>
      <c r="E27" s="118">
        <v>21000000</v>
      </c>
      <c r="F27" s="119"/>
      <c r="G27" s="118"/>
      <c r="H27" s="138">
        <f t="shared" ref="H27:I29" si="0">+B27+D27+F27</f>
        <v>160</v>
      </c>
      <c r="I27" s="139">
        <f t="shared" si="0"/>
        <v>21000000</v>
      </c>
    </row>
    <row r="28" spans="1:9" ht="27.75" customHeight="1">
      <c r="A28" s="120" t="s">
        <v>878</v>
      </c>
      <c r="B28" s="119"/>
      <c r="C28" s="118"/>
      <c r="D28" s="119">
        <v>11</v>
      </c>
      <c r="E28" s="118">
        <v>12700000</v>
      </c>
      <c r="F28" s="119"/>
      <c r="G28" s="118"/>
      <c r="H28" s="138">
        <f t="shared" si="0"/>
        <v>11</v>
      </c>
      <c r="I28" s="139">
        <f t="shared" si="0"/>
        <v>12700000</v>
      </c>
    </row>
    <row r="29" spans="1:9" ht="27.75" customHeight="1">
      <c r="A29" s="120" t="s">
        <v>898</v>
      </c>
      <c r="B29" s="119"/>
      <c r="C29" s="118"/>
      <c r="D29" s="119">
        <v>38</v>
      </c>
      <c r="E29" s="118">
        <v>5550000</v>
      </c>
      <c r="F29" s="119"/>
      <c r="G29" s="118"/>
      <c r="H29" s="138">
        <f t="shared" si="0"/>
        <v>38</v>
      </c>
      <c r="I29" s="139">
        <f t="shared" si="0"/>
        <v>5550000</v>
      </c>
    </row>
    <row r="30" spans="1:9" ht="20.25" customHeight="1">
      <c r="A30" s="112"/>
    </row>
    <row r="31" spans="1:9">
      <c r="A31" s="117" t="s">
        <v>877</v>
      </c>
      <c r="B31" s="117"/>
      <c r="C31" s="116"/>
      <c r="D31" s="116"/>
      <c r="E31" s="115"/>
      <c r="F31" s="115"/>
      <c r="G31" s="115"/>
    </row>
    <row r="32" spans="1:9">
      <c r="A32" s="117" t="s">
        <v>876</v>
      </c>
      <c r="B32" s="117"/>
      <c r="C32" s="116"/>
      <c r="D32" s="116"/>
      <c r="E32" s="115"/>
      <c r="F32" s="115"/>
      <c r="G32" s="115"/>
    </row>
  </sheetData>
  <sheetProtection password="CB01" sheet="1"/>
  <mergeCells count="29">
    <mergeCell ref="A5:G5"/>
    <mergeCell ref="A10:I10"/>
    <mergeCell ref="B12:C12"/>
    <mergeCell ref="D12:E12"/>
    <mergeCell ref="F12:G12"/>
    <mergeCell ref="H12:I12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C13:C14"/>
    <mergeCell ref="D13:D14"/>
    <mergeCell ref="E13:E14"/>
    <mergeCell ref="F13:F14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ageMargins left="0.4" right="0.24803149599999999" top="0.56999999999999995" bottom="0.77" header="0.38" footer="0.53"/>
  <pageSetup paperSize="9" scale="72" orientation="landscape" r:id="rId1"/>
  <headerFooter alignWithMargins="0"/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65537" r:id="rId4" name="CommandButton1">
          <controlPr locked="0" defaultSize="0" print="0" autoLine="0" r:id="rId5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Pocetni</vt:lpstr>
      <vt:lpstr>FP2021</vt:lpstr>
      <vt:lpstr>Obaveze2021</vt:lpstr>
      <vt:lpstr>biop</vt:lpstr>
      <vt:lpstr>bip</vt:lpstr>
      <vt:lpstr>BrojPodracuna</vt:lpstr>
      <vt:lpstr>Datum</vt:lpstr>
      <vt:lpstr>Obaveze2021!Filijala</vt:lpstr>
      <vt:lpstr>Filijala</vt:lpstr>
      <vt:lpstr>MaticniBroj</vt:lpstr>
      <vt:lpstr>NazivKorisnika</vt:lpstr>
      <vt:lpstr>'FP2021'!Print_Area</vt:lpstr>
      <vt:lpstr>Obaveze2021!Print_Area</vt:lpstr>
      <vt:lpstr>SifraFilijale</vt:lpstr>
      <vt:lpstr>SifraZU</vt:lpstr>
      <vt:lpstr>Obaveze2021!ZU</vt:lpstr>
      <vt:lpstr>ZU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Cvetic</dc:creator>
  <cp:lastModifiedBy>Zora Krunic</cp:lastModifiedBy>
  <cp:lastPrinted>2021-07-20T08:33:07Z</cp:lastPrinted>
  <dcterms:created xsi:type="dcterms:W3CDTF">2002-07-23T06:43:57Z</dcterms:created>
  <dcterms:modified xsi:type="dcterms:W3CDTF">2021-07-23T07:58:37Z</dcterms:modified>
</cp:coreProperties>
</file>