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5480" windowHeight="11580" tabRatio="704" firstSheet="33" activeTab="38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Dnevne.bolnice" sheetId="208" r:id="rId9"/>
    <sheet name="Neonatologija" sheetId="183" r:id="rId10"/>
    <sheet name="Pregledi" sheetId="185" r:id="rId11"/>
    <sheet name="Operacije" sheetId="213" r:id="rId12"/>
    <sheet name="DSG" sheetId="212" r:id="rId13"/>
    <sheet name="VASKULARNA" sheetId="236" r:id="rId14"/>
    <sheet name="P. HIRURGIJA" sheetId="235" r:id="rId15"/>
    <sheet name="HIRURGIJA" sheetId="234" r:id="rId16"/>
    <sheet name="UROLOGIJA" sheetId="233" r:id="rId17"/>
    <sheet name="PULMOLOGIJA" sheetId="214" r:id="rId18"/>
    <sheet name="ORTOPEDIJA" sheetId="232" r:id="rId19"/>
    <sheet name="OFTALMOLOGIJA" sheetId="231" r:id="rId20"/>
    <sheet name="ORL" sheetId="230" r:id="rId21"/>
    <sheet name="D.HIRURGIJA" sheetId="229" r:id="rId22"/>
    <sheet name="GINEKOLOGIJA" sheetId="228" r:id="rId23"/>
    <sheet name="NEUROLOGIJA" sheetId="227" r:id="rId24"/>
    <sheet name="PSIHIJATRIJA" sheetId="226" r:id="rId25"/>
    <sheet name="ANESTEZIJA" sheetId="225" r:id="rId26"/>
    <sheet name="INFEKTIVNO SA DERMOM" sheetId="224" r:id="rId27"/>
    <sheet name="FIZIKALNA" sheetId="223" r:id="rId28"/>
    <sheet name="PEDIJATRIJA" sheetId="222" r:id="rId29"/>
    <sheet name="INTERNO" sheetId="221" r:id="rId30"/>
    <sheet name="KARDIOLOGIJA" sheetId="220" r:id="rId31"/>
    <sheet name="GASTRO" sheetId="219" r:id="rId32"/>
    <sheet name="NEFROLOGIJA" sheetId="218" r:id="rId33"/>
    <sheet name="ONKOLOGIJA" sheetId="217" r:id="rId34"/>
    <sheet name="TRANSFUZIJA" sheetId="216" r:id="rId35"/>
    <sheet name="URGENTNI" sheetId="215" r:id="rId36"/>
    <sheet name="Dijagnostika" sheetId="153" r:id="rId37"/>
    <sheet name="Lab" sheetId="152" r:id="rId38"/>
    <sheet name="Dijalize" sheetId="211" r:id="rId39"/>
    <sheet name="Krv" sheetId="159" r:id="rId40"/>
    <sheet name="Lekovi" sheetId="160" r:id="rId41"/>
    <sheet name="Implantati" sheetId="161" r:id="rId42"/>
    <sheet name="Sanitet.mat" sheetId="162" r:id="rId43"/>
    <sheet name="Liste.čekanja" sheetId="200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_W.O.R.K.B.O.O.K..C.O.N.T.E.N.T.S____" localSheetId="12">#REF!</definedName>
    <definedName name="____W.O.R.K.B.O.O.K..C.O.N.T.E.N.T.S____" localSheetId="11">#REF!</definedName>
    <definedName name="____W.O.R.K.B.O.O.K..C.O.N.T.E.N.T.S____">#REF!</definedName>
    <definedName name="_xlnm.Print_Area" localSheetId="4">Kadar.nem.!$A$1:$I$23</definedName>
    <definedName name="_xlnm.Print_Area" localSheetId="39">Krv!$A$1:$H$64</definedName>
    <definedName name="_xlnm.Print_Area" localSheetId="37">Lab!$A$1:$G$68</definedName>
    <definedName name="_xlnm.Print_Area" localSheetId="40">Lekovi!$A$1:$K$34</definedName>
    <definedName name="_xlnm.Print_Area" localSheetId="43">Liste.čekanja!$A$1:$I$47</definedName>
    <definedName name="_xlnm.Print_Area" localSheetId="9">Neonatologija!$A$1:$F$12</definedName>
    <definedName name="_xlnm.Print_Area" localSheetId="42">Sanitet.mat!$A$1:$G$15</definedName>
    <definedName name="_xlnm.Print_Titles" localSheetId="36">Dijagnostika!$6:$7</definedName>
    <definedName name="_xlnm.Print_Titles" localSheetId="41">Implantati!$5:$7</definedName>
    <definedName name="_xlnm.Print_Titles" localSheetId="3">Kadar.zaj.med.del.!$A:$A</definedName>
    <definedName name="_xlnm.Print_Titles" localSheetId="37">Lab!$6:$7</definedName>
    <definedName name="_xlnm.Print_Titles" localSheetId="40">Lekovi!$5:$7</definedName>
    <definedName name="_xlnm.Print_Titles" localSheetId="43">Liste.čekanja!$1:$6</definedName>
  </definedNames>
  <calcPr calcId="124519"/>
</workbook>
</file>

<file path=xl/calcChain.xml><?xml version="1.0" encoding="utf-8"?>
<calcChain xmlns="http://schemas.openxmlformats.org/spreadsheetml/2006/main">
  <c r="G131" i="236"/>
  <c r="H131"/>
  <c r="F131"/>
  <c r="H130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H116"/>
  <c r="G116"/>
  <c r="G19" i="161"/>
  <c r="D19"/>
  <c r="G80" l="1"/>
  <c r="D80"/>
  <c r="G18" i="208"/>
  <c r="F18"/>
  <c r="E18"/>
  <c r="D18"/>
  <c r="C2"/>
  <c r="C1"/>
  <c r="G374" i="230" l="1"/>
  <c r="H374"/>
  <c r="G375"/>
  <c r="H375"/>
  <c r="G376"/>
  <c r="H376"/>
  <c r="G377"/>
  <c r="H377"/>
  <c r="H373"/>
  <c r="G373"/>
  <c r="G119" i="234"/>
  <c r="H119"/>
  <c r="G120"/>
  <c r="H120"/>
  <c r="I36" i="200" l="1"/>
  <c r="H36"/>
  <c r="G36"/>
  <c r="F36"/>
  <c r="E36"/>
  <c r="D36"/>
  <c r="C36"/>
  <c r="C2"/>
  <c r="C1"/>
  <c r="M12" i="213" l="1"/>
  <c r="N12"/>
  <c r="O12"/>
  <c r="P12"/>
  <c r="M13"/>
  <c r="N13"/>
  <c r="O13"/>
  <c r="P13"/>
  <c r="M14"/>
  <c r="N14"/>
  <c r="O14"/>
  <c r="P14"/>
  <c r="M15"/>
  <c r="N15"/>
  <c r="O15"/>
  <c r="P15"/>
  <c r="M16"/>
  <c r="N16"/>
  <c r="O16"/>
  <c r="P16"/>
  <c r="M17"/>
  <c r="N17"/>
  <c r="O17"/>
  <c r="P17"/>
  <c r="E113" i="233"/>
  <c r="N11" i="213"/>
  <c r="M11"/>
  <c r="P11"/>
  <c r="O11"/>
  <c r="G61" i="221"/>
  <c r="H61"/>
  <c r="G62"/>
  <c r="H62"/>
  <c r="G63"/>
  <c r="H63"/>
  <c r="F144"/>
  <c r="E144"/>
  <c r="D144"/>
  <c r="C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H69"/>
  <c r="H68"/>
  <c r="G68"/>
  <c r="H67"/>
  <c r="G67"/>
  <c r="H66"/>
  <c r="G66"/>
  <c r="H65"/>
  <c r="G65"/>
  <c r="H64"/>
  <c r="G64"/>
  <c r="H60"/>
  <c r="G60"/>
  <c r="H59"/>
  <c r="G59"/>
  <c r="H58"/>
  <c r="G58"/>
  <c r="H57"/>
  <c r="G57"/>
  <c r="H56"/>
  <c r="G56"/>
  <c r="H55"/>
  <c r="H54"/>
  <c r="G54"/>
  <c r="H53"/>
  <c r="G53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H20"/>
  <c r="G20"/>
  <c r="H19"/>
  <c r="G19"/>
  <c r="H18"/>
  <c r="G18"/>
  <c r="H17"/>
  <c r="G17"/>
  <c r="H16"/>
  <c r="H15"/>
  <c r="G15"/>
  <c r="H14"/>
  <c r="G14"/>
  <c r="H13"/>
  <c r="G13"/>
  <c r="H12"/>
  <c r="G12"/>
  <c r="H11"/>
  <c r="G11"/>
  <c r="H10"/>
  <c r="G10"/>
  <c r="C2"/>
  <c r="C1"/>
  <c r="F119" i="222"/>
  <c r="E119"/>
  <c r="D119"/>
  <c r="C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C2"/>
  <c r="C1"/>
  <c r="F220" i="228"/>
  <c r="E220"/>
  <c r="D220"/>
  <c r="C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H220" s="1"/>
  <c r="G97"/>
  <c r="G220" s="1"/>
  <c r="F94"/>
  <c r="E94"/>
  <c r="D94"/>
  <c r="C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H94" s="1"/>
  <c r="G11"/>
  <c r="G94" s="1"/>
  <c r="C2"/>
  <c r="C1"/>
  <c r="F409" i="229"/>
  <c r="E409"/>
  <c r="D409"/>
  <c r="C409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99"/>
  <c r="G399"/>
  <c r="H398"/>
  <c r="G398"/>
  <c r="H397"/>
  <c r="G397"/>
  <c r="H396"/>
  <c r="G396"/>
  <c r="H395"/>
  <c r="G395"/>
  <c r="H394"/>
  <c r="G394"/>
  <c r="H393"/>
  <c r="H392"/>
  <c r="G392"/>
  <c r="H391"/>
  <c r="G391"/>
  <c r="H390"/>
  <c r="G390"/>
  <c r="H389"/>
  <c r="G389"/>
  <c r="H388"/>
  <c r="G388"/>
  <c r="H387"/>
  <c r="G387"/>
  <c r="H386"/>
  <c r="G386"/>
  <c r="H385"/>
  <c r="G385"/>
  <c r="H384"/>
  <c r="G384"/>
  <c r="H383"/>
  <c r="G383"/>
  <c r="H382"/>
  <c r="G382"/>
  <c r="H381"/>
  <c r="G381"/>
  <c r="H380"/>
  <c r="G380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H370"/>
  <c r="G370"/>
  <c r="H369"/>
  <c r="G369"/>
  <c r="H368"/>
  <c r="G368"/>
  <c r="H367"/>
  <c r="G367"/>
  <c r="H366"/>
  <c r="G366"/>
  <c r="H365"/>
  <c r="G365"/>
  <c r="H364"/>
  <c r="G364"/>
  <c r="H363"/>
  <c r="G363"/>
  <c r="H362"/>
  <c r="G362"/>
  <c r="H361"/>
  <c r="G361"/>
  <c r="H360"/>
  <c r="G360"/>
  <c r="H359"/>
  <c r="G359"/>
  <c r="H358"/>
  <c r="G358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8"/>
  <c r="G348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1"/>
  <c r="G331"/>
  <c r="H330"/>
  <c r="G330"/>
  <c r="H329"/>
  <c r="G329"/>
  <c r="H328"/>
  <c r="G328"/>
  <c r="H327"/>
  <c r="G327"/>
  <c r="H326"/>
  <c r="G326"/>
  <c r="H325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H315"/>
  <c r="G315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G409" s="1"/>
  <c r="F135"/>
  <c r="E135"/>
  <c r="D135"/>
  <c r="C135"/>
  <c r="H134"/>
  <c r="H133"/>
  <c r="G133"/>
  <c r="H132"/>
  <c r="G132"/>
  <c r="H131"/>
  <c r="H130"/>
  <c r="H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H76"/>
  <c r="G76"/>
  <c r="H75"/>
  <c r="G75"/>
  <c r="H74"/>
  <c r="G74"/>
  <c r="H73"/>
  <c r="G73"/>
  <c r="H72"/>
  <c r="G72"/>
  <c r="H71"/>
  <c r="G71"/>
  <c r="H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H135" s="1"/>
  <c r="G10"/>
  <c r="C2"/>
  <c r="C1"/>
  <c r="F369" i="230"/>
  <c r="E369"/>
  <c r="D369"/>
  <c r="C369"/>
  <c r="H368"/>
  <c r="G368"/>
  <c r="H367"/>
  <c r="G367"/>
  <c r="H366"/>
  <c r="G366"/>
  <c r="H365"/>
  <c r="G365"/>
  <c r="H364"/>
  <c r="G364"/>
  <c r="H363"/>
  <c r="G363"/>
  <c r="H362"/>
  <c r="G362"/>
  <c r="H361"/>
  <c r="G361"/>
  <c r="H360"/>
  <c r="G360"/>
  <c r="H359"/>
  <c r="G359"/>
  <c r="H358"/>
  <c r="G358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8"/>
  <c r="G348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H337"/>
  <c r="G337"/>
  <c r="H336"/>
  <c r="G336"/>
  <c r="H335"/>
  <c r="G335"/>
  <c r="H334"/>
  <c r="G334"/>
  <c r="H333"/>
  <c r="G333"/>
  <c r="H332"/>
  <c r="G332"/>
  <c r="H331"/>
  <c r="G331"/>
  <c r="H330"/>
  <c r="G330"/>
  <c r="H329"/>
  <c r="G329"/>
  <c r="H328"/>
  <c r="G328"/>
  <c r="H327"/>
  <c r="H326"/>
  <c r="G326"/>
  <c r="H325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H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H129"/>
  <c r="G129"/>
  <c r="H128"/>
  <c r="G128"/>
  <c r="H127"/>
  <c r="G127"/>
  <c r="H126"/>
  <c r="G126"/>
  <c r="H125"/>
  <c r="G125"/>
  <c r="H124"/>
  <c r="G124"/>
  <c r="H123"/>
  <c r="G123"/>
  <c r="F119"/>
  <c r="E119"/>
  <c r="D119"/>
  <c r="C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C2"/>
  <c r="C1"/>
  <c r="F349" i="232"/>
  <c r="E349"/>
  <c r="D349"/>
  <c r="C349"/>
  <c r="H348"/>
  <c r="G348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1"/>
  <c r="G331"/>
  <c r="H330"/>
  <c r="G330"/>
  <c r="H329"/>
  <c r="G329"/>
  <c r="H328"/>
  <c r="G328"/>
  <c r="H327"/>
  <c r="G327"/>
  <c r="H326"/>
  <c r="G326"/>
  <c r="H325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G293"/>
  <c r="H292"/>
  <c r="G292"/>
  <c r="H291"/>
  <c r="G291"/>
  <c r="H290"/>
  <c r="G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F150"/>
  <c r="E150"/>
  <c r="D150"/>
  <c r="C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H150" s="1"/>
  <c r="G10"/>
  <c r="G150" s="1"/>
  <c r="C2"/>
  <c r="C1"/>
  <c r="F524" i="234"/>
  <c r="D524"/>
  <c r="H512"/>
  <c r="H524" s="1"/>
  <c r="G512"/>
  <c r="G524" s="1"/>
  <c r="F509"/>
  <c r="E509"/>
  <c r="D509"/>
  <c r="C509"/>
  <c r="H508"/>
  <c r="G508"/>
  <c r="H507"/>
  <c r="G507"/>
  <c r="H506"/>
  <c r="G506"/>
  <c r="H505"/>
  <c r="G505"/>
  <c r="H504"/>
  <c r="G504"/>
  <c r="H503"/>
  <c r="G503"/>
  <c r="H502"/>
  <c r="G502"/>
  <c r="H501"/>
  <c r="G501"/>
  <c r="H500"/>
  <c r="G500"/>
  <c r="H499"/>
  <c r="G499"/>
  <c r="H498"/>
  <c r="G498"/>
  <c r="H497"/>
  <c r="G497"/>
  <c r="H496"/>
  <c r="G496"/>
  <c r="H495"/>
  <c r="G495"/>
  <c r="H494"/>
  <c r="G494"/>
  <c r="H493"/>
  <c r="G493"/>
  <c r="H492"/>
  <c r="G492"/>
  <c r="H491"/>
  <c r="G491"/>
  <c r="H490"/>
  <c r="G490"/>
  <c r="H489"/>
  <c r="G489"/>
  <c r="H488"/>
  <c r="G488"/>
  <c r="H487"/>
  <c r="G487"/>
  <c r="H486"/>
  <c r="G486"/>
  <c r="H485"/>
  <c r="G485"/>
  <c r="H484"/>
  <c r="G484"/>
  <c r="H483"/>
  <c r="G483"/>
  <c r="H482"/>
  <c r="G482"/>
  <c r="H481"/>
  <c r="G481"/>
  <c r="H480"/>
  <c r="G480"/>
  <c r="H479"/>
  <c r="G479"/>
  <c r="H478"/>
  <c r="G478"/>
  <c r="H477"/>
  <c r="G477"/>
  <c r="H476"/>
  <c r="G476"/>
  <c r="H475"/>
  <c r="G475"/>
  <c r="H474"/>
  <c r="G474"/>
  <c r="H473"/>
  <c r="G473"/>
  <c r="H472"/>
  <c r="G472"/>
  <c r="H471"/>
  <c r="G471"/>
  <c r="H470"/>
  <c r="G470"/>
  <c r="H469"/>
  <c r="G469"/>
  <c r="H468"/>
  <c r="G468"/>
  <c r="H467"/>
  <c r="G467"/>
  <c r="H466"/>
  <c r="G466"/>
  <c r="H465"/>
  <c r="G465"/>
  <c r="H464"/>
  <c r="G464"/>
  <c r="H463"/>
  <c r="G463"/>
  <c r="H462"/>
  <c r="G462"/>
  <c r="H461"/>
  <c r="G461"/>
  <c r="H460"/>
  <c r="G460"/>
  <c r="H459"/>
  <c r="G459"/>
  <c r="H458"/>
  <c r="G458"/>
  <c r="H457"/>
  <c r="G457"/>
  <c r="H456"/>
  <c r="G456"/>
  <c r="H455"/>
  <c r="G455"/>
  <c r="H454"/>
  <c r="G454"/>
  <c r="H453"/>
  <c r="G453"/>
  <c r="H452"/>
  <c r="G452"/>
  <c r="H451"/>
  <c r="G451"/>
  <c r="H450"/>
  <c r="G450"/>
  <c r="H449"/>
  <c r="G449"/>
  <c r="H448"/>
  <c r="G448"/>
  <c r="H447"/>
  <c r="G447"/>
  <c r="H446"/>
  <c r="G446"/>
  <c r="H445"/>
  <c r="G445"/>
  <c r="H444"/>
  <c r="G444"/>
  <c r="H443"/>
  <c r="G443"/>
  <c r="H442"/>
  <c r="G442"/>
  <c r="H441"/>
  <c r="G441"/>
  <c r="H440"/>
  <c r="G440"/>
  <c r="H439"/>
  <c r="G439"/>
  <c r="H438"/>
  <c r="G438"/>
  <c r="H437"/>
  <c r="G437"/>
  <c r="H436"/>
  <c r="G436"/>
  <c r="H435"/>
  <c r="G435"/>
  <c r="H434"/>
  <c r="G434"/>
  <c r="H433"/>
  <c r="G433"/>
  <c r="H432"/>
  <c r="G432"/>
  <c r="H431"/>
  <c r="G431"/>
  <c r="H430"/>
  <c r="G430"/>
  <c r="H429"/>
  <c r="G429"/>
  <c r="H428"/>
  <c r="G428"/>
  <c r="H427"/>
  <c r="G427"/>
  <c r="H426"/>
  <c r="G426"/>
  <c r="H425"/>
  <c r="G425"/>
  <c r="H424"/>
  <c r="G424"/>
  <c r="H423"/>
  <c r="G423"/>
  <c r="H422"/>
  <c r="G422"/>
  <c r="H421"/>
  <c r="G421"/>
  <c r="H420"/>
  <c r="G420"/>
  <c r="H419"/>
  <c r="G419"/>
  <c r="H418"/>
  <c r="G418"/>
  <c r="H417"/>
  <c r="G417"/>
  <c r="H416"/>
  <c r="G416"/>
  <c r="H415"/>
  <c r="G415"/>
  <c r="H414"/>
  <c r="G414"/>
  <c r="H413"/>
  <c r="G413"/>
  <c r="H412"/>
  <c r="G412"/>
  <c r="H411"/>
  <c r="G411"/>
  <c r="H410"/>
  <c r="G410"/>
  <c r="H409"/>
  <c r="G409"/>
  <c r="H408"/>
  <c r="G408"/>
  <c r="H407"/>
  <c r="G407"/>
  <c r="H406"/>
  <c r="G406"/>
  <c r="H405"/>
  <c r="G405"/>
  <c r="H404"/>
  <c r="G404"/>
  <c r="H403"/>
  <c r="G403"/>
  <c r="H402"/>
  <c r="G402"/>
  <c r="H401"/>
  <c r="G401"/>
  <c r="H400"/>
  <c r="G400"/>
  <c r="H399"/>
  <c r="G399"/>
  <c r="H398"/>
  <c r="G398"/>
  <c r="H397"/>
  <c r="G397"/>
  <c r="H396"/>
  <c r="G396"/>
  <c r="H395"/>
  <c r="G395"/>
  <c r="H394"/>
  <c r="G394"/>
  <c r="H393"/>
  <c r="G393"/>
  <c r="H392"/>
  <c r="G392"/>
  <c r="H391"/>
  <c r="G391"/>
  <c r="H390"/>
  <c r="G390"/>
  <c r="H389"/>
  <c r="G389"/>
  <c r="H388"/>
  <c r="G388"/>
  <c r="H387"/>
  <c r="G387"/>
  <c r="H386"/>
  <c r="G386"/>
  <c r="H385"/>
  <c r="G385"/>
  <c r="H384"/>
  <c r="G384"/>
  <c r="H383"/>
  <c r="G383"/>
  <c r="H382"/>
  <c r="G382"/>
  <c r="H381"/>
  <c r="G381"/>
  <c r="H380"/>
  <c r="G380"/>
  <c r="H379"/>
  <c r="G379"/>
  <c r="H378"/>
  <c r="G378"/>
  <c r="H377"/>
  <c r="G377"/>
  <c r="H376"/>
  <c r="G376"/>
  <c r="H375"/>
  <c r="G375"/>
  <c r="H374"/>
  <c r="G374"/>
  <c r="H373"/>
  <c r="G373"/>
  <c r="H372"/>
  <c r="G372"/>
  <c r="H371"/>
  <c r="G371"/>
  <c r="H370"/>
  <c r="G370"/>
  <c r="H369"/>
  <c r="G369"/>
  <c r="H368"/>
  <c r="G368"/>
  <c r="H367"/>
  <c r="G367"/>
  <c r="H366"/>
  <c r="G366"/>
  <c r="H365"/>
  <c r="G365"/>
  <c r="H364"/>
  <c r="G364"/>
  <c r="H363"/>
  <c r="G363"/>
  <c r="H362"/>
  <c r="G362"/>
  <c r="H361"/>
  <c r="G361"/>
  <c r="H360"/>
  <c r="G360"/>
  <c r="H359"/>
  <c r="G359"/>
  <c r="H358"/>
  <c r="G358"/>
  <c r="H357"/>
  <c r="G357"/>
  <c r="H356"/>
  <c r="G356"/>
  <c r="H355"/>
  <c r="G355"/>
  <c r="H354"/>
  <c r="G354"/>
  <c r="H353"/>
  <c r="G353"/>
  <c r="H352"/>
  <c r="G352"/>
  <c r="H351"/>
  <c r="G351"/>
  <c r="H350"/>
  <c r="G350"/>
  <c r="H349"/>
  <c r="G349"/>
  <c r="H348"/>
  <c r="G348"/>
  <c r="H347"/>
  <c r="G347"/>
  <c r="H346"/>
  <c r="G346"/>
  <c r="H345"/>
  <c r="G345"/>
  <c r="H344"/>
  <c r="G344"/>
  <c r="H343"/>
  <c r="G343"/>
  <c r="H342"/>
  <c r="G342"/>
  <c r="H341"/>
  <c r="G341"/>
  <c r="H340"/>
  <c r="G340"/>
  <c r="H339"/>
  <c r="G339"/>
  <c r="H338"/>
  <c r="G338"/>
  <c r="H337"/>
  <c r="G337"/>
  <c r="H336"/>
  <c r="G336"/>
  <c r="H335"/>
  <c r="G335"/>
  <c r="H334"/>
  <c r="G334"/>
  <c r="H333"/>
  <c r="G333"/>
  <c r="H332"/>
  <c r="G332"/>
  <c r="H331"/>
  <c r="G331"/>
  <c r="H330"/>
  <c r="G330"/>
  <c r="H329"/>
  <c r="G329"/>
  <c r="H328"/>
  <c r="G328"/>
  <c r="H327"/>
  <c r="G327"/>
  <c r="H326"/>
  <c r="G326"/>
  <c r="H325"/>
  <c r="G325"/>
  <c r="H324"/>
  <c r="G324"/>
  <c r="H323"/>
  <c r="G323"/>
  <c r="H322"/>
  <c r="G322"/>
  <c r="H321"/>
  <c r="G321"/>
  <c r="H320"/>
  <c r="G320"/>
  <c r="H319"/>
  <c r="G319"/>
  <c r="H318"/>
  <c r="G318"/>
  <c r="H317"/>
  <c r="G317"/>
  <c r="H316"/>
  <c r="G316"/>
  <c r="H315"/>
  <c r="G315"/>
  <c r="H314"/>
  <c r="G314"/>
  <c r="H313"/>
  <c r="G313"/>
  <c r="H312"/>
  <c r="G312"/>
  <c r="H311"/>
  <c r="G311"/>
  <c r="H310"/>
  <c r="G310"/>
  <c r="H309"/>
  <c r="G309"/>
  <c r="H308"/>
  <c r="G308"/>
  <c r="H307"/>
  <c r="G307"/>
  <c r="H306"/>
  <c r="G306"/>
  <c r="H305"/>
  <c r="G305"/>
  <c r="H304"/>
  <c r="G304"/>
  <c r="H303"/>
  <c r="G303"/>
  <c r="H302"/>
  <c r="G302"/>
  <c r="H301"/>
  <c r="G301"/>
  <c r="H300"/>
  <c r="G300"/>
  <c r="H299"/>
  <c r="G299"/>
  <c r="H298"/>
  <c r="G298"/>
  <c r="H297"/>
  <c r="G297"/>
  <c r="H296"/>
  <c r="G296"/>
  <c r="H295"/>
  <c r="G295"/>
  <c r="H294"/>
  <c r="G294"/>
  <c r="H293"/>
  <c r="H509" s="1"/>
  <c r="G293"/>
  <c r="G509" s="1"/>
  <c r="F290"/>
  <c r="F525" s="1"/>
  <c r="E290"/>
  <c r="D290"/>
  <c r="D525" s="1"/>
  <c r="C290"/>
  <c r="H289"/>
  <c r="G289"/>
  <c r="H288"/>
  <c r="G288"/>
  <c r="H287"/>
  <c r="G287"/>
  <c r="H286"/>
  <c r="G286"/>
  <c r="H285"/>
  <c r="G285"/>
  <c r="H284"/>
  <c r="G284"/>
  <c r="H283"/>
  <c r="G283"/>
  <c r="H282"/>
  <c r="G282"/>
  <c r="H281"/>
  <c r="G281"/>
  <c r="H280"/>
  <c r="G280"/>
  <c r="H279"/>
  <c r="G279"/>
  <c r="H278"/>
  <c r="G278"/>
  <c r="H277"/>
  <c r="G277"/>
  <c r="H276"/>
  <c r="G276"/>
  <c r="H275"/>
  <c r="G275"/>
  <c r="H274"/>
  <c r="G274"/>
  <c r="H273"/>
  <c r="G273"/>
  <c r="H272"/>
  <c r="G272"/>
  <c r="H271"/>
  <c r="G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G290" s="1"/>
  <c r="C2"/>
  <c r="C1"/>
  <c r="F120" i="235"/>
  <c r="E120"/>
  <c r="D120"/>
  <c r="C120"/>
  <c r="H119"/>
  <c r="G119"/>
  <c r="H118"/>
  <c r="G118"/>
  <c r="H117"/>
  <c r="H116"/>
  <c r="G116"/>
  <c r="H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G120" s="1"/>
  <c r="F56"/>
  <c r="E56"/>
  <c r="D56"/>
  <c r="C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H13"/>
  <c r="G13"/>
  <c r="H12"/>
  <c r="G12"/>
  <c r="H11"/>
  <c r="H56" s="1"/>
  <c r="G11"/>
  <c r="C2"/>
  <c r="C1"/>
  <c r="F111" i="236"/>
  <c r="E111"/>
  <c r="D111"/>
  <c r="C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H111" s="1"/>
  <c r="G43"/>
  <c r="F41"/>
  <c r="E41"/>
  <c r="D41"/>
  <c r="C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H16"/>
  <c r="G16"/>
  <c r="H15"/>
  <c r="G15"/>
  <c r="H14"/>
  <c r="H13"/>
  <c r="G13"/>
  <c r="H12"/>
  <c r="G12"/>
  <c r="H11"/>
  <c r="G11"/>
  <c r="H10"/>
  <c r="G10"/>
  <c r="C2"/>
  <c r="C1"/>
  <c r="G111" l="1"/>
  <c r="G41"/>
  <c r="G56" i="235"/>
  <c r="H120"/>
  <c r="H290" i="234"/>
  <c r="H525" s="1"/>
  <c r="H349" i="232"/>
  <c r="G135" i="229"/>
  <c r="H409"/>
  <c r="H119" i="222"/>
  <c r="G349" i="232"/>
  <c r="G119" i="222"/>
  <c r="H119" i="230"/>
  <c r="G119"/>
  <c r="G369"/>
  <c r="H369"/>
  <c r="C525" i="234"/>
  <c r="H41" i="236"/>
  <c r="H144" i="221"/>
  <c r="G144"/>
  <c r="G525" i="234"/>
  <c r="E159" i="153" l="1"/>
  <c r="E112"/>
  <c r="E95"/>
  <c r="E183"/>
  <c r="C183"/>
  <c r="C73"/>
  <c r="E73"/>
  <c r="C95"/>
  <c r="C112"/>
  <c r="C159"/>
  <c r="G73" i="161"/>
  <c r="F100" i="185"/>
  <c r="E88"/>
  <c r="E46" i="161" l="1"/>
  <c r="E32"/>
  <c r="E34"/>
  <c r="E35"/>
  <c r="E36"/>
  <c r="G10" i="225"/>
  <c r="E138" i="215"/>
  <c r="F138"/>
  <c r="C138"/>
  <c r="G53" i="224"/>
  <c r="H53"/>
  <c r="G54"/>
  <c r="H54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10"/>
  <c r="F118" i="185" l="1"/>
  <c r="E118"/>
  <c r="D118"/>
  <c r="C118"/>
  <c r="H117"/>
  <c r="G117"/>
  <c r="H116"/>
  <c r="H118" s="1"/>
  <c r="G116"/>
  <c r="G118" s="1"/>
  <c r="F111"/>
  <c r="E111"/>
  <c r="D111"/>
  <c r="H111" s="1"/>
  <c r="C111"/>
  <c r="G111" s="1"/>
  <c r="H110"/>
  <c r="G110"/>
  <c r="H109"/>
  <c r="G109"/>
  <c r="H108"/>
  <c r="G108"/>
  <c r="H107"/>
  <c r="G107"/>
  <c r="H106"/>
  <c r="G106"/>
  <c r="H105"/>
  <c r="G105"/>
  <c r="F104"/>
  <c r="E104"/>
  <c r="D104"/>
  <c r="H104" s="1"/>
  <c r="C104"/>
  <c r="H103"/>
  <c r="G103"/>
  <c r="H102"/>
  <c r="G102"/>
  <c r="E100"/>
  <c r="D100"/>
  <c r="H100" s="1"/>
  <c r="C100"/>
  <c r="G100" s="1"/>
  <c r="H99"/>
  <c r="G99"/>
  <c r="H98"/>
  <c r="G98"/>
  <c r="H97"/>
  <c r="G97"/>
  <c r="H96"/>
  <c r="G96"/>
  <c r="F94"/>
  <c r="E94"/>
  <c r="D94"/>
  <c r="H94" s="1"/>
  <c r="C94"/>
  <c r="H93"/>
  <c r="G93"/>
  <c r="H92"/>
  <c r="G92"/>
  <c r="H91"/>
  <c r="G91"/>
  <c r="F88"/>
  <c r="D88"/>
  <c r="C88"/>
  <c r="G88" s="1"/>
  <c r="G87"/>
  <c r="H86"/>
  <c r="G86"/>
  <c r="H85"/>
  <c r="G85"/>
  <c r="F83"/>
  <c r="E83"/>
  <c r="D83"/>
  <c r="H83" s="1"/>
  <c r="C83"/>
  <c r="H82"/>
  <c r="G82"/>
  <c r="H81"/>
  <c r="G81"/>
  <c r="H80"/>
  <c r="G80"/>
  <c r="F78"/>
  <c r="E78"/>
  <c r="D78"/>
  <c r="H78" s="1"/>
  <c r="C78"/>
  <c r="G78" s="1"/>
  <c r="H77"/>
  <c r="G77"/>
  <c r="H76"/>
  <c r="G76"/>
  <c r="H75"/>
  <c r="G75"/>
  <c r="H74"/>
  <c r="G74"/>
  <c r="H73"/>
  <c r="G73"/>
  <c r="F71"/>
  <c r="E71"/>
  <c r="D71"/>
  <c r="H71" s="1"/>
  <c r="C71"/>
  <c r="H70"/>
  <c r="G70"/>
  <c r="H69"/>
  <c r="G69"/>
  <c r="H68"/>
  <c r="G68"/>
  <c r="F66"/>
  <c r="E66"/>
  <c r="D66"/>
  <c r="H66" s="1"/>
  <c r="C66"/>
  <c r="G66" s="1"/>
  <c r="H65"/>
  <c r="G65"/>
  <c r="H64"/>
  <c r="G64"/>
  <c r="H63"/>
  <c r="G63"/>
  <c r="H62"/>
  <c r="G62"/>
  <c r="H61"/>
  <c r="G61"/>
  <c r="F59"/>
  <c r="E59"/>
  <c r="D59"/>
  <c r="H59" s="1"/>
  <c r="C59"/>
  <c r="H58"/>
  <c r="G58"/>
  <c r="H57"/>
  <c r="G57"/>
  <c r="H56"/>
  <c r="G56"/>
  <c r="H55"/>
  <c r="G55"/>
  <c r="F53"/>
  <c r="E53"/>
  <c r="D53"/>
  <c r="C53"/>
  <c r="H52"/>
  <c r="G52"/>
  <c r="H51"/>
  <c r="G51"/>
  <c r="F49"/>
  <c r="E49"/>
  <c r="D49"/>
  <c r="H49" s="1"/>
  <c r="C49"/>
  <c r="H48"/>
  <c r="G48"/>
  <c r="H47"/>
  <c r="G47"/>
  <c r="H46"/>
  <c r="G46"/>
  <c r="H45"/>
  <c r="G45"/>
  <c r="F43"/>
  <c r="E43"/>
  <c r="D43"/>
  <c r="H43" s="1"/>
  <c r="C43"/>
  <c r="H42"/>
  <c r="G42"/>
  <c r="H41"/>
  <c r="G41"/>
  <c r="H40"/>
  <c r="G40"/>
  <c r="H39"/>
  <c r="G39"/>
  <c r="F37"/>
  <c r="E37"/>
  <c r="D37"/>
  <c r="H37" s="1"/>
  <c r="C37"/>
  <c r="H36"/>
  <c r="G36"/>
  <c r="H35"/>
  <c r="G35"/>
  <c r="H34"/>
  <c r="G34"/>
  <c r="H33"/>
  <c r="G33"/>
  <c r="F31"/>
  <c r="E31"/>
  <c r="D31"/>
  <c r="H31" s="1"/>
  <c r="C31"/>
  <c r="H30"/>
  <c r="G30"/>
  <c r="H29"/>
  <c r="G29"/>
  <c r="F27"/>
  <c r="E27"/>
  <c r="D27"/>
  <c r="H27" s="1"/>
  <c r="C27"/>
  <c r="H26"/>
  <c r="G26"/>
  <c r="H25"/>
  <c r="G25"/>
  <c r="H24"/>
  <c r="G24"/>
  <c r="H23"/>
  <c r="G23"/>
  <c r="H22"/>
  <c r="G22"/>
  <c r="F20"/>
  <c r="E20"/>
  <c r="D20"/>
  <c r="H20" s="1"/>
  <c r="C20"/>
  <c r="G20" s="1"/>
  <c r="H19"/>
  <c r="G19"/>
  <c r="H18"/>
  <c r="G18"/>
  <c r="H17"/>
  <c r="G17"/>
  <c r="F15"/>
  <c r="F113" s="1"/>
  <c r="F119" s="1"/>
  <c r="E15"/>
  <c r="D15"/>
  <c r="C15"/>
  <c r="H14"/>
  <c r="G14"/>
  <c r="H13"/>
  <c r="G13"/>
  <c r="H12"/>
  <c r="G12"/>
  <c r="H11"/>
  <c r="G11"/>
  <c r="H10"/>
  <c r="G10"/>
  <c r="C2"/>
  <c r="C1"/>
  <c r="F75" i="161"/>
  <c r="C75"/>
  <c r="G72"/>
  <c r="E72"/>
  <c r="G71"/>
  <c r="E71"/>
  <c r="G68"/>
  <c r="E68"/>
  <c r="G67"/>
  <c r="G66"/>
  <c r="G65"/>
  <c r="G64"/>
  <c r="G63"/>
  <c r="E63"/>
  <c r="G62"/>
  <c r="E62"/>
  <c r="G61"/>
  <c r="E61"/>
  <c r="G60"/>
  <c r="E60"/>
  <c r="G59"/>
  <c r="E59"/>
  <c r="G58"/>
  <c r="E58"/>
  <c r="G57"/>
  <c r="E57"/>
  <c r="G56"/>
  <c r="G55"/>
  <c r="E55"/>
  <c r="G52"/>
  <c r="E52"/>
  <c r="G51"/>
  <c r="E50"/>
  <c r="E49"/>
  <c r="E48"/>
  <c r="E47"/>
  <c r="E45"/>
  <c r="E44"/>
  <c r="D43"/>
  <c r="D75" s="1"/>
  <c r="G39"/>
  <c r="G38"/>
  <c r="G37"/>
  <c r="G36"/>
  <c r="G35"/>
  <c r="G34"/>
  <c r="G33"/>
  <c r="G32"/>
  <c r="G31"/>
  <c r="G30"/>
  <c r="E30"/>
  <c r="G29"/>
  <c r="E29"/>
  <c r="G28"/>
  <c r="G27"/>
  <c r="E27"/>
  <c r="G26"/>
  <c r="E26"/>
  <c r="G25"/>
  <c r="E25"/>
  <c r="G24"/>
  <c r="E24"/>
  <c r="G21"/>
  <c r="G20"/>
  <c r="G18"/>
  <c r="G15"/>
  <c r="E15"/>
  <c r="G14"/>
  <c r="E14"/>
  <c r="G13"/>
  <c r="E13"/>
  <c r="G12"/>
  <c r="E12"/>
  <c r="G11"/>
  <c r="E11"/>
  <c r="G10"/>
  <c r="E10"/>
  <c r="G9"/>
  <c r="E9"/>
  <c r="C2"/>
  <c r="C1"/>
  <c r="G74" l="1"/>
  <c r="G40"/>
  <c r="G16"/>
  <c r="G69"/>
  <c r="H88" i="185"/>
  <c r="H53"/>
  <c r="D113"/>
  <c r="D119" s="1"/>
  <c r="G22" i="161"/>
  <c r="G104" i="185"/>
  <c r="G94"/>
  <c r="G83"/>
  <c r="G71"/>
  <c r="G59"/>
  <c r="G53"/>
  <c r="G49"/>
  <c r="G43"/>
  <c r="G37"/>
  <c r="G31"/>
  <c r="E113"/>
  <c r="E119" s="1"/>
  <c r="G27"/>
  <c r="C113"/>
  <c r="C119" s="1"/>
  <c r="E75" i="161"/>
  <c r="G15" i="185"/>
  <c r="H15"/>
  <c r="H113" s="1"/>
  <c r="H119" s="1"/>
  <c r="G113" l="1"/>
  <c r="G119" s="1"/>
  <c r="H286" i="152"/>
  <c r="H287"/>
  <c r="G286"/>
  <c r="G287"/>
  <c r="H278"/>
  <c r="G279"/>
  <c r="H279"/>
  <c r="G280"/>
  <c r="H280"/>
  <c r="H281"/>
  <c r="H282"/>
  <c r="H283"/>
  <c r="H284"/>
  <c r="H277"/>
  <c r="G109"/>
  <c r="H109"/>
  <c r="H108"/>
  <c r="G108"/>
  <c r="E278" l="1"/>
  <c r="G278" s="1"/>
  <c r="E281"/>
  <c r="G281" s="1"/>
  <c r="E282"/>
  <c r="G282" s="1"/>
  <c r="E283"/>
  <c r="G283" s="1"/>
  <c r="E284"/>
  <c r="G284" s="1"/>
  <c r="G277"/>
  <c r="E107"/>
  <c r="C107"/>
  <c r="F193" i="153"/>
  <c r="E193"/>
  <c r="D193"/>
  <c r="C193"/>
  <c r="H184"/>
  <c r="G184"/>
  <c r="F183"/>
  <c r="D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G183" s="1"/>
  <c r="H160"/>
  <c r="G160"/>
  <c r="F159"/>
  <c r="D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3"/>
  <c r="G113"/>
  <c r="F112"/>
  <c r="D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96"/>
  <c r="G96"/>
  <c r="F95"/>
  <c r="D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G95" s="1"/>
  <c r="H78"/>
  <c r="H74"/>
  <c r="G74"/>
  <c r="F73"/>
  <c r="D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C2"/>
  <c r="C1"/>
  <c r="F299" i="152"/>
  <c r="E299"/>
  <c r="D299"/>
  <c r="C299"/>
  <c r="F298"/>
  <c r="E298"/>
  <c r="D298"/>
  <c r="C298"/>
  <c r="F297"/>
  <c r="E297"/>
  <c r="D297"/>
  <c r="C297"/>
  <c r="H296"/>
  <c r="G296"/>
  <c r="H295"/>
  <c r="G295"/>
  <c r="H294"/>
  <c r="G294"/>
  <c r="H293"/>
  <c r="G293"/>
  <c r="H292"/>
  <c r="H297" s="1"/>
  <c r="G292"/>
  <c r="G297" s="1"/>
  <c r="F285"/>
  <c r="D285"/>
  <c r="H273"/>
  <c r="G273"/>
  <c r="G298" s="1"/>
  <c r="H272"/>
  <c r="G272"/>
  <c r="G299" s="1"/>
  <c r="F271"/>
  <c r="E271"/>
  <c r="D271"/>
  <c r="C271"/>
  <c r="H270"/>
  <c r="G270"/>
  <c r="H269"/>
  <c r="G269"/>
  <c r="H268"/>
  <c r="G268"/>
  <c r="H267"/>
  <c r="G267"/>
  <c r="H266"/>
  <c r="G266"/>
  <c r="H265"/>
  <c r="G265"/>
  <c r="H264"/>
  <c r="G264"/>
  <c r="H263"/>
  <c r="G263"/>
  <c r="H262"/>
  <c r="G262"/>
  <c r="H261"/>
  <c r="G261"/>
  <c r="H260"/>
  <c r="G260"/>
  <c r="H259"/>
  <c r="G259"/>
  <c r="H258"/>
  <c r="G258"/>
  <c r="H257"/>
  <c r="G257"/>
  <c r="H256"/>
  <c r="G256"/>
  <c r="H255"/>
  <c r="G255"/>
  <c r="H254"/>
  <c r="G254"/>
  <c r="H253"/>
  <c r="G253"/>
  <c r="H252"/>
  <c r="G252"/>
  <c r="H251"/>
  <c r="G251"/>
  <c r="H250"/>
  <c r="G250"/>
  <c r="H249"/>
  <c r="G249"/>
  <c r="H248"/>
  <c r="G248"/>
  <c r="H247"/>
  <c r="G247"/>
  <c r="H246"/>
  <c r="G246"/>
  <c r="H245"/>
  <c r="G245"/>
  <c r="H244"/>
  <c r="G244"/>
  <c r="H243"/>
  <c r="G243"/>
  <c r="H242"/>
  <c r="G242"/>
  <c r="H241"/>
  <c r="G241"/>
  <c r="H240"/>
  <c r="G240"/>
  <c r="H239"/>
  <c r="G239"/>
  <c r="H238"/>
  <c r="H237"/>
  <c r="G237"/>
  <c r="H236"/>
  <c r="H235"/>
  <c r="G235"/>
  <c r="H234"/>
  <c r="H233"/>
  <c r="G233"/>
  <c r="H232"/>
  <c r="G232"/>
  <c r="H231"/>
  <c r="G231"/>
  <c r="H230"/>
  <c r="G230"/>
  <c r="H229"/>
  <c r="G229"/>
  <c r="H228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H215"/>
  <c r="G215"/>
  <c r="H214"/>
  <c r="G214"/>
  <c r="H213"/>
  <c r="G213"/>
  <c r="H212"/>
  <c r="G212"/>
  <c r="H211"/>
  <c r="G211"/>
  <c r="H210"/>
  <c r="G210"/>
  <c r="H209"/>
  <c r="G209"/>
  <c r="H208"/>
  <c r="G208"/>
  <c r="H207"/>
  <c r="G207"/>
  <c r="H206"/>
  <c r="G206"/>
  <c r="H205"/>
  <c r="G205"/>
  <c r="H204"/>
  <c r="G204"/>
  <c r="H20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F107"/>
  <c r="D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C2"/>
  <c r="C1"/>
  <c r="E285" l="1"/>
  <c r="E300" s="1"/>
  <c r="H183" i="153"/>
  <c r="H159"/>
  <c r="H112"/>
  <c r="H95"/>
  <c r="H73"/>
  <c r="G112"/>
  <c r="G73"/>
  <c r="G159"/>
  <c r="H271" i="152"/>
  <c r="D192" i="153"/>
  <c r="F192"/>
  <c r="G193"/>
  <c r="H193"/>
  <c r="E192"/>
  <c r="C192"/>
  <c r="C285" i="152"/>
  <c r="C300" s="1"/>
  <c r="G271"/>
  <c r="H299"/>
  <c r="H298"/>
  <c r="H107"/>
  <c r="F300"/>
  <c r="D300"/>
  <c r="G9"/>
  <c r="G107" s="1"/>
  <c r="H285"/>
  <c r="H192" i="153" l="1"/>
  <c r="G192"/>
  <c r="G285" i="152"/>
  <c r="H300"/>
  <c r="G300"/>
  <c r="F8" i="183"/>
  <c r="E8"/>
  <c r="D8"/>
  <c r="C8"/>
  <c r="B8"/>
  <c r="C2"/>
  <c r="C1"/>
  <c r="C2" i="197"/>
  <c r="H63" i="209"/>
  <c r="G63"/>
  <c r="F63"/>
  <c r="E63"/>
  <c r="D63"/>
  <c r="L62"/>
  <c r="K62"/>
  <c r="J62"/>
  <c r="I62"/>
  <c r="H61"/>
  <c r="G61"/>
  <c r="F61"/>
  <c r="E61"/>
  <c r="E60" s="1"/>
  <c r="D61"/>
  <c r="H60"/>
  <c r="F60"/>
  <c r="D60"/>
  <c r="L59"/>
  <c r="K59"/>
  <c r="J59"/>
  <c r="I59"/>
  <c r="L58"/>
  <c r="K58"/>
  <c r="J58"/>
  <c r="I58"/>
  <c r="L57"/>
  <c r="K57"/>
  <c r="J57"/>
  <c r="I57"/>
  <c r="L56"/>
  <c r="K56"/>
  <c r="J56"/>
  <c r="I56"/>
  <c r="L55"/>
  <c r="K55"/>
  <c r="J55"/>
  <c r="I55"/>
  <c r="L54"/>
  <c r="K54"/>
  <c r="J54"/>
  <c r="I54"/>
  <c r="L53"/>
  <c r="K53"/>
  <c r="J53"/>
  <c r="I53"/>
  <c r="L52"/>
  <c r="K52"/>
  <c r="J52"/>
  <c r="I52"/>
  <c r="L51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L8"/>
  <c r="K8"/>
  <c r="J8"/>
  <c r="I8"/>
  <c r="C2"/>
  <c r="C1"/>
  <c r="I23" i="169"/>
  <c r="H23"/>
  <c r="F23"/>
  <c r="E23"/>
  <c r="G23" s="1"/>
  <c r="C23"/>
  <c r="B23"/>
  <c r="D23" s="1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C3"/>
  <c r="C2"/>
  <c r="C1"/>
  <c r="W22" i="192"/>
  <c r="V22"/>
  <c r="U22"/>
  <c r="T22"/>
  <c r="R22"/>
  <c r="Q22"/>
  <c r="N22"/>
  <c r="M22"/>
  <c r="L22"/>
  <c r="I22"/>
  <c r="H22"/>
  <c r="G22"/>
  <c r="F22"/>
  <c r="E22"/>
  <c r="D22"/>
  <c r="S21"/>
  <c r="P21"/>
  <c r="O21"/>
  <c r="K21"/>
  <c r="J21"/>
  <c r="S20"/>
  <c r="P20"/>
  <c r="O20"/>
  <c r="K20"/>
  <c r="J20"/>
  <c r="S19"/>
  <c r="P19"/>
  <c r="O19"/>
  <c r="K19"/>
  <c r="J19"/>
  <c r="S18"/>
  <c r="P18"/>
  <c r="O18"/>
  <c r="K18"/>
  <c r="J18"/>
  <c r="S17"/>
  <c r="P17"/>
  <c r="O17"/>
  <c r="K17"/>
  <c r="J17"/>
  <c r="S16"/>
  <c r="P16"/>
  <c r="O16"/>
  <c r="K16"/>
  <c r="J16"/>
  <c r="S15"/>
  <c r="P15"/>
  <c r="O15"/>
  <c r="K15"/>
  <c r="J15"/>
  <c r="S14"/>
  <c r="P14"/>
  <c r="O14"/>
  <c r="K14"/>
  <c r="J14"/>
  <c r="S13"/>
  <c r="P13"/>
  <c r="O13"/>
  <c r="K13"/>
  <c r="J13"/>
  <c r="S12"/>
  <c r="P12"/>
  <c r="O12"/>
  <c r="K12"/>
  <c r="J12"/>
  <c r="S11"/>
  <c r="P11"/>
  <c r="O11"/>
  <c r="K11"/>
  <c r="J11"/>
  <c r="S10"/>
  <c r="P10"/>
  <c r="O10"/>
  <c r="K10"/>
  <c r="J10"/>
  <c r="S9"/>
  <c r="P9"/>
  <c r="O9"/>
  <c r="K9"/>
  <c r="J9"/>
  <c r="S8"/>
  <c r="P8"/>
  <c r="O8"/>
  <c r="O22" s="1"/>
  <c r="K8"/>
  <c r="J8"/>
  <c r="J22" s="1"/>
  <c r="C3"/>
  <c r="C2"/>
  <c r="C1"/>
  <c r="R18" i="191"/>
  <c r="Q18"/>
  <c r="P18"/>
  <c r="N18"/>
  <c r="M18"/>
  <c r="K18"/>
  <c r="J18"/>
  <c r="H18"/>
  <c r="G18"/>
  <c r="F18"/>
  <c r="E18"/>
  <c r="O17"/>
  <c r="L17"/>
  <c r="I17"/>
  <c r="O16"/>
  <c r="L16"/>
  <c r="I16"/>
  <c r="O15"/>
  <c r="L15"/>
  <c r="I15"/>
  <c r="O14"/>
  <c r="L14"/>
  <c r="I14"/>
  <c r="O13"/>
  <c r="L13"/>
  <c r="I13"/>
  <c r="O12"/>
  <c r="L12"/>
  <c r="I12"/>
  <c r="O11"/>
  <c r="L11"/>
  <c r="I11"/>
  <c r="O10"/>
  <c r="L10"/>
  <c r="I10"/>
  <c r="O9"/>
  <c r="L9"/>
  <c r="I9"/>
  <c r="O8"/>
  <c r="O18" s="1"/>
  <c r="L8"/>
  <c r="I8"/>
  <c r="I18" s="1"/>
  <c r="C3"/>
  <c r="C2"/>
  <c r="C1"/>
  <c r="AF25" i="189"/>
  <c r="AE25"/>
  <c r="AD25"/>
  <c r="AB25"/>
  <c r="AA25"/>
  <c r="Z25"/>
  <c r="W25"/>
  <c r="V25"/>
  <c r="U25"/>
  <c r="T25"/>
  <c r="S25"/>
  <c r="R25"/>
  <c r="O25"/>
  <c r="N25"/>
  <c r="M25"/>
  <c r="L25"/>
  <c r="K25"/>
  <c r="J25"/>
  <c r="I25"/>
  <c r="G25"/>
  <c r="F25"/>
  <c r="H25" s="1"/>
  <c r="E25"/>
  <c r="C25"/>
  <c r="B25"/>
  <c r="AC24"/>
  <c r="X24"/>
  <c r="Y24" s="1"/>
  <c r="P24"/>
  <c r="Q24" s="1"/>
  <c r="H24"/>
  <c r="D24" s="1"/>
  <c r="AC23"/>
  <c r="X23"/>
  <c r="Y23" s="1"/>
  <c r="P23"/>
  <c r="Q23" s="1"/>
  <c r="H23"/>
  <c r="D23"/>
  <c r="AC22"/>
  <c r="Y22"/>
  <c r="X22"/>
  <c r="Q22"/>
  <c r="P22"/>
  <c r="H22"/>
  <c r="D22" s="1"/>
  <c r="AC21"/>
  <c r="X21"/>
  <c r="Y21" s="1"/>
  <c r="P21"/>
  <c r="Q21" s="1"/>
  <c r="H21"/>
  <c r="D21" s="1"/>
  <c r="AC20"/>
  <c r="X20"/>
  <c r="Y20" s="1"/>
  <c r="P20"/>
  <c r="Q20" s="1"/>
  <c r="H20"/>
  <c r="D20" s="1"/>
  <c r="AC19"/>
  <c r="X19"/>
  <c r="Y19" s="1"/>
  <c r="P19"/>
  <c r="Q19" s="1"/>
  <c r="H19"/>
  <c r="D19" s="1"/>
  <c r="AC18"/>
  <c r="X18"/>
  <c r="Y18" s="1"/>
  <c r="P18"/>
  <c r="Q18" s="1"/>
  <c r="H18"/>
  <c r="D18" s="1"/>
  <c r="AC17"/>
  <c r="X17"/>
  <c r="Y17" s="1"/>
  <c r="P17"/>
  <c r="Q17" s="1"/>
  <c r="H17"/>
  <c r="D17" s="1"/>
  <c r="AC16"/>
  <c r="X16"/>
  <c r="Y16" s="1"/>
  <c r="P16"/>
  <c r="Q16" s="1"/>
  <c r="H16"/>
  <c r="D16" s="1"/>
  <c r="AC15"/>
  <c r="X15"/>
  <c r="Y15" s="1"/>
  <c r="P15"/>
  <c r="Q15" s="1"/>
  <c r="H15"/>
  <c r="D15" s="1"/>
  <c r="AC14"/>
  <c r="X14"/>
  <c r="Y14" s="1"/>
  <c r="P14"/>
  <c r="Q14" s="1"/>
  <c r="H14"/>
  <c r="D14" s="1"/>
  <c r="AC13"/>
  <c r="X13"/>
  <c r="Y13" s="1"/>
  <c r="P13"/>
  <c r="Q13" s="1"/>
  <c r="H13"/>
  <c r="D13" s="1"/>
  <c r="AC12"/>
  <c r="X12"/>
  <c r="Y12" s="1"/>
  <c r="P12"/>
  <c r="Q12" s="1"/>
  <c r="H12"/>
  <c r="D12" s="1"/>
  <c r="AC11"/>
  <c r="X11"/>
  <c r="Y11" s="1"/>
  <c r="P11"/>
  <c r="Q11" s="1"/>
  <c r="H11"/>
  <c r="D11" s="1"/>
  <c r="AC10"/>
  <c r="X10"/>
  <c r="Y10" s="1"/>
  <c r="P10"/>
  <c r="Q10" s="1"/>
  <c r="H10"/>
  <c r="D10" s="1"/>
  <c r="AC9"/>
  <c r="X9"/>
  <c r="Y9" s="1"/>
  <c r="P9"/>
  <c r="Q9" s="1"/>
  <c r="H9"/>
  <c r="D9" s="1"/>
  <c r="S22" i="192" l="1"/>
  <c r="D25" i="189"/>
  <c r="L60" i="209"/>
  <c r="K61"/>
  <c r="L63"/>
  <c r="P25" i="189"/>
  <c r="X25"/>
  <c r="Y25" s="1"/>
  <c r="AC25"/>
  <c r="L18" i="191"/>
  <c r="K22" i="192"/>
  <c r="P22"/>
  <c r="L61" i="209"/>
  <c r="K63"/>
  <c r="G60"/>
  <c r="J61"/>
  <c r="I63"/>
  <c r="J60"/>
  <c r="I61"/>
  <c r="J63"/>
  <c r="Q25" i="189"/>
  <c r="K60" i="209" l="1"/>
  <c r="I60"/>
  <c r="D36" i="218" l="1"/>
  <c r="E36"/>
  <c r="F36"/>
  <c r="C36"/>
  <c r="G15" i="220"/>
  <c r="D75" i="227"/>
  <c r="E75"/>
  <c r="F75"/>
  <c r="C75"/>
  <c r="E50" i="231" l="1"/>
  <c r="C50"/>
  <c r="G210" i="233"/>
  <c r="G212"/>
  <c r="G216"/>
  <c r="G220"/>
  <c r="G224"/>
  <c r="G228"/>
  <c r="G208"/>
  <c r="G214"/>
  <c r="G218"/>
  <c r="G222"/>
  <c r="G226"/>
  <c r="G234"/>
  <c r="G176"/>
  <c r="G190"/>
  <c r="G192"/>
  <c r="G194"/>
  <c r="G196"/>
  <c r="G198"/>
  <c r="G200"/>
  <c r="G202"/>
  <c r="G204"/>
  <c r="G206"/>
  <c r="G230"/>
  <c r="C113"/>
  <c r="G232"/>
  <c r="C36" i="217"/>
  <c r="E36"/>
  <c r="F36"/>
  <c r="D36"/>
  <c r="D138" i="215"/>
  <c r="F235" i="233"/>
  <c r="E235"/>
  <c r="D235"/>
  <c r="C235"/>
  <c r="H234"/>
  <c r="H233"/>
  <c r="G233"/>
  <c r="H232"/>
  <c r="H231"/>
  <c r="G231"/>
  <c r="H230"/>
  <c r="H229"/>
  <c r="G229"/>
  <c r="H228"/>
  <c r="H227"/>
  <c r="G227"/>
  <c r="H226"/>
  <c r="H225"/>
  <c r="G225"/>
  <c r="H224"/>
  <c r="H223"/>
  <c r="G223"/>
  <c r="H222"/>
  <c r="H221"/>
  <c r="G221"/>
  <c r="H220"/>
  <c r="H219"/>
  <c r="G219"/>
  <c r="H218"/>
  <c r="H217"/>
  <c r="G217"/>
  <c r="H216"/>
  <c r="H215"/>
  <c r="G215"/>
  <c r="H214"/>
  <c r="H213"/>
  <c r="G213"/>
  <c r="H212"/>
  <c r="H211"/>
  <c r="H210"/>
  <c r="H209"/>
  <c r="G209"/>
  <c r="H208"/>
  <c r="H207"/>
  <c r="G207"/>
  <c r="H206"/>
  <c r="H205"/>
  <c r="G205"/>
  <c r="H204"/>
  <c r="H203"/>
  <c r="G203"/>
  <c r="H202"/>
  <c r="H201"/>
  <c r="G201"/>
  <c r="H200"/>
  <c r="H199"/>
  <c r="G199"/>
  <c r="H198"/>
  <c r="H197"/>
  <c r="G197"/>
  <c r="H196"/>
  <c r="H195"/>
  <c r="G195"/>
  <c r="H194"/>
  <c r="H193"/>
  <c r="G193"/>
  <c r="H192"/>
  <c r="H191"/>
  <c r="G191"/>
  <c r="H190"/>
  <c r="H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H176"/>
  <c r="H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H140"/>
  <c r="G140"/>
  <c r="H139"/>
  <c r="G139"/>
  <c r="H138"/>
  <c r="G138"/>
  <c r="H137"/>
  <c r="G137"/>
  <c r="H136"/>
  <c r="G136"/>
  <c r="H135"/>
  <c r="G135"/>
  <c r="H134"/>
  <c r="G134"/>
  <c r="H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F113"/>
  <c r="F237" s="1"/>
  <c r="D113"/>
  <c r="C237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C2"/>
  <c r="C1"/>
  <c r="F195" i="231"/>
  <c r="E195"/>
  <c r="D195"/>
  <c r="C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H195" s="1"/>
  <c r="G54"/>
  <c r="F50"/>
  <c r="F196" s="1"/>
  <c r="E196"/>
  <c r="D50"/>
  <c r="D196" s="1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H50" s="1"/>
  <c r="G11"/>
  <c r="C2"/>
  <c r="C1"/>
  <c r="H10" i="227"/>
  <c r="G10"/>
  <c r="H12"/>
  <c r="G12"/>
  <c r="H74"/>
  <c r="G74"/>
  <c r="H73"/>
  <c r="G73"/>
  <c r="H72"/>
  <c r="G72"/>
  <c r="H71"/>
  <c r="G71"/>
  <c r="H70"/>
  <c r="G70"/>
  <c r="H51"/>
  <c r="G51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1"/>
  <c r="G11"/>
  <c r="C2"/>
  <c r="C1"/>
  <c r="F134" i="226"/>
  <c r="E134"/>
  <c r="D134"/>
  <c r="C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C2"/>
  <c r="C1"/>
  <c r="F128" i="225"/>
  <c r="E128"/>
  <c r="D128"/>
  <c r="C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G128" s="1"/>
  <c r="H10"/>
  <c r="C2"/>
  <c r="C1"/>
  <c r="F98" i="224"/>
  <c r="E98"/>
  <c r="D98"/>
  <c r="C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C2"/>
  <c r="C1"/>
  <c r="F64" i="223"/>
  <c r="E64"/>
  <c r="D64"/>
  <c r="C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H64" s="1"/>
  <c r="G10"/>
  <c r="C2"/>
  <c r="C1"/>
  <c r="F31" i="220"/>
  <c r="E31"/>
  <c r="D31"/>
  <c r="C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H14"/>
  <c r="G14"/>
  <c r="H13"/>
  <c r="G13"/>
  <c r="H12"/>
  <c r="G12"/>
  <c r="H11"/>
  <c r="G11"/>
  <c r="C2"/>
  <c r="C1"/>
  <c r="H60" i="219"/>
  <c r="G60"/>
  <c r="F60"/>
  <c r="E60"/>
  <c r="D60"/>
  <c r="F44"/>
  <c r="E44"/>
  <c r="E61" s="1"/>
  <c r="D44"/>
  <c r="C44"/>
  <c r="C61" s="1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G44" s="1"/>
  <c r="C2"/>
  <c r="C1"/>
  <c r="H35" i="218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H36" s="1"/>
  <c r="G11"/>
  <c r="G36" s="1"/>
  <c r="C2"/>
  <c r="C1"/>
  <c r="H13" i="217"/>
  <c r="G13"/>
  <c r="H11"/>
  <c r="G11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2"/>
  <c r="G12"/>
  <c r="C2"/>
  <c r="C1"/>
  <c r="F40" i="216"/>
  <c r="E40"/>
  <c r="D40"/>
  <c r="C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G40" s="1"/>
  <c r="C2"/>
  <c r="C1"/>
  <c r="H137" i="215"/>
  <c r="G137"/>
  <c r="H135"/>
  <c r="G135"/>
  <c r="H125"/>
  <c r="G125"/>
  <c r="H120"/>
  <c r="G120"/>
  <c r="H119"/>
  <c r="G119"/>
  <c r="H98"/>
  <c r="G98"/>
  <c r="H96"/>
  <c r="G96"/>
  <c r="H85"/>
  <c r="G85"/>
  <c r="H71"/>
  <c r="G71"/>
  <c r="H41"/>
  <c r="G41"/>
  <c r="H36"/>
  <c r="G36"/>
  <c r="H34"/>
  <c r="G34"/>
  <c r="H23"/>
  <c r="G23"/>
  <c r="H19"/>
  <c r="G19"/>
  <c r="H16"/>
  <c r="G16"/>
  <c r="H14"/>
  <c r="G14"/>
  <c r="H10"/>
  <c r="G10"/>
  <c r="H136"/>
  <c r="G136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4"/>
  <c r="G124"/>
  <c r="H123"/>
  <c r="G123"/>
  <c r="H122"/>
  <c r="G122"/>
  <c r="H121"/>
  <c r="G121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7"/>
  <c r="G97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0"/>
  <c r="G40"/>
  <c r="H39"/>
  <c r="G39"/>
  <c r="H38"/>
  <c r="G38"/>
  <c r="H37"/>
  <c r="G37"/>
  <c r="H35"/>
  <c r="G35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2"/>
  <c r="G22"/>
  <c r="H21"/>
  <c r="G21"/>
  <c r="H20"/>
  <c r="G20"/>
  <c r="H18"/>
  <c r="G18"/>
  <c r="H17"/>
  <c r="G17"/>
  <c r="H15"/>
  <c r="G15"/>
  <c r="H13"/>
  <c r="G13"/>
  <c r="H12"/>
  <c r="G12"/>
  <c r="H11"/>
  <c r="G11"/>
  <c r="C2"/>
  <c r="C1"/>
  <c r="H75" i="227" l="1"/>
  <c r="G138" i="215"/>
  <c r="H138"/>
  <c r="G75" i="227"/>
  <c r="H128" i="225"/>
  <c r="H40" i="216"/>
  <c r="H98" i="224"/>
  <c r="G98"/>
  <c r="F61" i="219"/>
  <c r="D61"/>
  <c r="G36" i="217"/>
  <c r="H36"/>
  <c r="G31" i="220"/>
  <c r="E237" i="233"/>
  <c r="G10"/>
  <c r="G113" s="1"/>
  <c r="D237"/>
  <c r="G235"/>
  <c r="H44" i="219"/>
  <c r="H61" s="1"/>
  <c r="H31" i="220"/>
  <c r="H134" i="226"/>
  <c r="H113" i="233"/>
  <c r="H235"/>
  <c r="C196" i="231"/>
  <c r="G195"/>
  <c r="G50"/>
  <c r="G134" i="226"/>
  <c r="G64" i="223"/>
  <c r="H196" i="231"/>
  <c r="G61" i="219"/>
  <c r="G237" i="233" l="1"/>
  <c r="H237"/>
  <c r="G196" i="231"/>
  <c r="H11" i="214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H10"/>
  <c r="G10"/>
  <c r="E112"/>
  <c r="C112"/>
  <c r="F112"/>
  <c r="D112"/>
  <c r="C2"/>
  <c r="C1"/>
  <c r="H112" l="1"/>
  <c r="G112"/>
  <c r="C3" i="213" l="1"/>
  <c r="C2"/>
  <c r="C1"/>
  <c r="P21"/>
  <c r="O21"/>
  <c r="N21"/>
  <c r="M21"/>
  <c r="L21"/>
  <c r="K21"/>
  <c r="J21"/>
  <c r="I21"/>
  <c r="H21"/>
  <c r="G21"/>
  <c r="F21"/>
  <c r="E21"/>
  <c r="D21"/>
  <c r="C21"/>
  <c r="C3" i="212" l="1"/>
  <c r="C2"/>
  <c r="C1"/>
  <c r="D8"/>
  <c r="C8"/>
  <c r="H38" i="159" l="1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C3" i="174"/>
  <c r="C2" i="162"/>
  <c r="C2" i="160"/>
  <c r="C2" i="159"/>
  <c r="C2" i="174"/>
  <c r="C1" i="162"/>
  <c r="C1" i="160"/>
  <c r="C1" i="159"/>
  <c r="C1" i="174"/>
  <c r="D9"/>
  <c r="F36" i="159"/>
  <c r="H36"/>
  <c r="F9" i="174"/>
  <c r="C9"/>
  <c r="E9" s="1"/>
  <c r="F13"/>
  <c r="F12"/>
  <c r="C13"/>
  <c r="D13"/>
  <c r="C12"/>
  <c r="D12"/>
  <c r="F10"/>
  <c r="H35" i="159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11" i="174" l="1"/>
  <c r="G9"/>
  <c r="C8"/>
  <c r="C11"/>
  <c r="D11"/>
  <c r="F8"/>
  <c r="G12"/>
  <c r="E12"/>
  <c r="E13"/>
  <c r="G13"/>
  <c r="C10"/>
  <c r="F14" l="1"/>
  <c r="G11"/>
  <c r="E11"/>
  <c r="D8"/>
  <c r="E8" s="1"/>
  <c r="G8"/>
  <c r="D10"/>
  <c r="E10" s="1"/>
  <c r="G10"/>
  <c r="C14"/>
  <c r="G14" l="1"/>
  <c r="E14"/>
  <c r="D14"/>
  <c r="G44" i="161" l="1"/>
  <c r="G45"/>
  <c r="G46"/>
  <c r="G50"/>
  <c r="G47"/>
  <c r="G49"/>
  <c r="G48"/>
  <c r="G53" l="1"/>
  <c r="G75" s="1"/>
  <c r="H75" s="1"/>
</calcChain>
</file>

<file path=xl/sharedStrings.xml><?xml version="1.0" encoding="utf-8"?>
<sst xmlns="http://schemas.openxmlformats.org/spreadsheetml/2006/main" count="11428" uniqueCount="6993">
  <si>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</si>
  <si>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</si>
  <si>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</si>
  <si>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</si>
  <si>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</si>
  <si>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</si>
  <si>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</si>
  <si>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</si>
  <si>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</si>
  <si>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</si>
  <si>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</si>
  <si>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</si>
  <si>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</si>
  <si>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</si>
  <si>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</si>
  <si>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</si>
  <si>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</si>
  <si>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</si>
  <si>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</si>
  <si>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</si>
  <si>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</si>
  <si>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</si>
  <si>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</si>
  <si>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</si>
  <si>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</si>
  <si>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</si>
  <si>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</si>
  <si>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</si>
  <si>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</si>
  <si>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</si>
  <si>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</si>
  <si>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</si>
  <si>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</si>
  <si>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</si>
  <si>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</si>
  <si>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</si>
  <si>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</si>
  <si>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</si>
  <si>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</si>
  <si>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</si>
  <si>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</si>
  <si>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</si>
  <si>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</si>
  <si>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</si>
  <si>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</si>
  <si>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</si>
  <si>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</si>
  <si>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</si>
  <si>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</si>
  <si>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ДИЈАЛИЗА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</si>
  <si>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</si>
  <si>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</si>
  <si>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</si>
  <si>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</si>
  <si>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</si>
  <si>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</si>
  <si>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</si>
  <si>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</si>
  <si>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</si>
  <si>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</si>
  <si>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</si>
  <si>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</si>
  <si>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</si>
  <si>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</si>
  <si>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</si>
  <si>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</si>
  <si>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</si>
  <si>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</si>
  <si>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</si>
  <si>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</si>
  <si>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</si>
  <si>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</si>
  <si>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</si>
  <si>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</si>
  <si>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</si>
  <si>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</si>
  <si>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</si>
  <si>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</si>
  <si>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</si>
  <si>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</si>
  <si>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ЦИТОСТАТИЦИ СА Б ЛИСТЕ</t>
  </si>
  <si>
    <t>ЛЕКОВИ ЗА ХЕМОФИЛИЈУ</t>
  </si>
  <si>
    <t>ЛЕКОВИ У ЗУ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</si>
  <si>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</si>
  <si>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</si>
  <si>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</si>
  <si>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</si>
  <si>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</si>
  <si>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</si>
  <si>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</si>
  <si>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</si>
  <si>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</si>
  <si>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8.3.</t>
  </si>
  <si>
    <t>8.3.1.</t>
  </si>
  <si>
    <t>8.3.2.</t>
  </si>
  <si>
    <t>8.4.</t>
  </si>
  <si>
    <t>8.5.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</si>
  <si>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</si>
  <si>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</si>
  <si>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</si>
  <si>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</si>
  <si>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</si>
  <si>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</si>
  <si>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ЛАБОРАТОРИЈСКИ  МАТЕРИЈАЛ-РЕАГЕНСИ (УКУПНО)</t>
  </si>
  <si>
    <t>РЕАГЕНСИ-ХОРМОНИ (УКУПНО)</t>
  </si>
  <si>
    <t>САНИТЕТСКИ И МЕДИЦИНСКИ МАТЕРИЈАЛ - ОПШТИ (УКУПНО)</t>
  </si>
  <si>
    <t>РЕАГЕНСИ - ТУМОР МАРКЕРИ (УКУПНО)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</si>
  <si>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</si>
  <si>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</si>
  <si>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</si>
  <si>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</si>
  <si>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</si>
  <si>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</si>
  <si>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</si>
  <si>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</si>
  <si>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</si>
  <si>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</si>
  <si>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</si>
  <si>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</si>
  <si>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</si>
  <si>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</si>
  <si>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</si>
  <si>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</si>
  <si>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</si>
  <si>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</si>
  <si>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</si>
  <si>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</si>
  <si>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</si>
  <si>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</si>
  <si>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</si>
  <si>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</si>
  <si>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</si>
  <si>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</si>
  <si>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</si>
  <si>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</si>
  <si>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</si>
  <si>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</si>
  <si>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</si>
  <si>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</si>
  <si>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</si>
  <si>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</si>
  <si>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</si>
  <si>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</si>
  <si>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</si>
  <si>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</si>
  <si>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</si>
  <si>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</si>
  <si>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</si>
  <si>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</si>
  <si>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</si>
  <si>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</si>
  <si>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</si>
  <si>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</si>
  <si>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</si>
  <si>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</si>
  <si>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</si>
  <si>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</si>
  <si>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</si>
  <si>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32090-01</t>
  </si>
  <si>
    <t>Фибероптичка колоноскопија до цекума са биопсијом; колоноскопија до цекума са вишеструким биопсијама; дуга колоноскопија са биопсијом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</si>
  <si>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</si>
  <si>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</si>
  <si>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90297-02</t>
  </si>
  <si>
    <t>Ендоскопска мукозна ресекција дебелог црева</t>
  </si>
  <si>
    <t>32084-00</t>
  </si>
  <si>
    <t>Фибероптичка колоноскопија до хепатичке флексуре, флексибилна сигмоидоскопија, кратка колоноскопија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</si>
  <si>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</si>
  <si>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</si>
  <si>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32087-00</t>
  </si>
  <si>
    <t xml:space="preserve">Фибероптичка колоноскопија до хепатичке флексуре са полипектомијом; колоноскопија до хепатичке флексуре са вишеструком полипектомијом; флексибилна сигмоидоскопија са полипектомијом; кратка колоноскопија са полипектомијом </t>
  </si>
  <si>
    <t>Фибероптичка колоноскопија до цекума; дуга колоноскопија</t>
  </si>
  <si>
    <t>000001</t>
  </si>
  <si>
    <t>000002</t>
  </si>
  <si>
    <t>Специјалистички преглед контролни</t>
  </si>
  <si>
    <t>Специјалистички преглед први</t>
  </si>
  <si>
    <t>Отворена биопсија дојке</t>
  </si>
  <si>
    <t>59300-00</t>
  </si>
  <si>
    <t>55076-00</t>
  </si>
  <si>
    <t>90901-10</t>
  </si>
  <si>
    <t>Магнетна резонанца дојке</t>
  </si>
  <si>
    <t>Преглед  CORE  биопсије дојке</t>
  </si>
  <si>
    <t>Преглед  биоптата тумора дојке</t>
  </si>
  <si>
    <t>EX TEMPORE анализа добијеног материјала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</si>
  <si>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</si>
  <si>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Уллтразвучни преглед дојки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</si>
  <si>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</si>
  <si>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Радиографско снимањe дојки,обострано</t>
  </si>
  <si>
    <t>*Ове услуге нису укључене у ултразвучну дијагностику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</si>
  <si>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</si>
  <si>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</si>
  <si>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</si>
  <si>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</si>
  <si>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</si>
  <si>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</si>
  <si>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</si>
  <si>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</si>
  <si>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</si>
  <si>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</si>
  <si>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</si>
  <si>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</si>
  <si>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</si>
  <si>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</si>
  <si>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Табела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</si>
  <si>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</si>
  <si>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</si>
  <si>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</si>
  <si>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</si>
  <si>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</si>
  <si>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</si>
  <si>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</si>
  <si>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</si>
  <si>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</si>
  <si>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</si>
  <si>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</si>
  <si>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</si>
  <si>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</si>
  <si>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</si>
  <si>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</si>
  <si>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</si>
  <si>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</si>
  <si>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</si>
  <si>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</si>
  <si>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</si>
  <si>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</si>
  <si>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</si>
  <si>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</si>
  <si>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</si>
  <si>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</si>
  <si>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</si>
  <si>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</si>
  <si>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</si>
  <si>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</si>
  <si>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</si>
  <si>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</si>
  <si>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</si>
  <si>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</si>
  <si>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</si>
  <si>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</si>
  <si>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</si>
  <si>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</si>
  <si>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</si>
  <si>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</si>
  <si>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</si>
  <si>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</si>
  <si>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</si>
  <si>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</si>
  <si>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</si>
  <si>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Специјалистички прегледи</t>
  </si>
  <si>
    <t>Прегледи у оквиру организованог скрининга рака*</t>
  </si>
  <si>
    <t>Услуге пружене у оквиру организованог скрининга рака**</t>
  </si>
  <si>
    <t>Услуге пружене у оквиру организованог скрининга рака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</si>
  <si>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</si>
  <si>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</si>
  <si>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</si>
  <si>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</si>
  <si>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</si>
  <si>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Укупно свих услуга</t>
  </si>
  <si>
    <t>Амбулантни</t>
  </si>
  <si>
    <t>Стационарни</t>
  </si>
  <si>
    <t>Број апарата</t>
  </si>
  <si>
    <t>Дијагностичке процедуре са снимањем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</si>
  <si>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</si>
  <si>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</si>
  <si>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</si>
  <si>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</si>
  <si>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</si>
  <si>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L027391</t>
  </si>
  <si>
    <t>L027409</t>
  </si>
  <si>
    <t>L026542</t>
  </si>
  <si>
    <t>L027631</t>
  </si>
  <si>
    <t>L027607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</si>
  <si>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</si>
  <si>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</si>
  <si>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</si>
  <si>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</si>
  <si>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</si>
  <si>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</si>
  <si>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</si>
  <si>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</si>
  <si>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</si>
  <si>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</si>
  <si>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</si>
  <si>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</si>
  <si>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</si>
  <si>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</si>
  <si>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</si>
  <si>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</si>
  <si>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</si>
  <si>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</si>
  <si>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</si>
  <si>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</si>
  <si>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</si>
  <si>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</si>
  <si>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</si>
  <si>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</si>
  <si>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</si>
  <si>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</si>
  <si>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</si>
  <si>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</si>
  <si>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</si>
  <si>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</si>
  <si>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</si>
  <si>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</si>
  <si>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</si>
  <si>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</si>
  <si>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</si>
  <si>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</si>
  <si>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</si>
  <si>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</si>
  <si>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</si>
  <si>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</si>
  <si>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</si>
  <si>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</si>
  <si>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</si>
  <si>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Цена*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</si>
  <si>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</si>
  <si>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</si>
  <si>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</si>
  <si>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</si>
  <si>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</si>
  <si>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</si>
  <si>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Здравствене услуге</t>
  </si>
  <si>
    <t>Лабораторијска дијагностика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</si>
  <si>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</si>
  <si>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</si>
  <si>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</si>
  <si>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</si>
  <si>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</si>
  <si>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</si>
  <si>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</si>
  <si>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</si>
  <si>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</si>
  <si>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</si>
  <si>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</si>
  <si>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</si>
  <si>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</si>
  <si>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</si>
  <si>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</si>
  <si>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</si>
  <si>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</si>
  <si>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</si>
  <si>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А. Биохемијске и хематолошке анализе 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</si>
  <si>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</si>
  <si>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</si>
  <si>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</si>
  <si>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</si>
  <si>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</si>
  <si>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</si>
  <si>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</si>
  <si>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</si>
  <si>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</si>
  <si>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</si>
  <si>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</si>
  <si>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 xml:space="preserve"> </t>
  </si>
  <si>
    <t>Ђ.   ОСТАЛЕ ЛАБОРАТОРИЈЕ ____________________   (навести које)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</si>
  <si>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</si>
  <si>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</si>
  <si>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</si>
  <si>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</si>
  <si>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</si>
  <si>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</si>
  <si>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Набавка крви и лабилних продуката крви од завода/института за трансфузију крви</t>
  </si>
  <si>
    <t>Сопствена производња и набавка крви и лабилних  продуката крви од других здравствених установа које имају сопствену производњу</t>
  </si>
  <si>
    <t>1. Абдоминална хирургија и гастроентерологија</t>
  </si>
  <si>
    <t>2. Васкуларна хирургија</t>
  </si>
  <si>
    <t>ЗА 2018. ГОДИНУ</t>
  </si>
  <si>
    <t>Извршено у 2017.</t>
  </si>
  <si>
    <t>План за 2018.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</si>
  <si>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</si>
  <si>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</si>
  <si>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</si>
  <si>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</si>
  <si>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</si>
  <si>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</si>
  <si>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</si>
  <si>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</si>
  <si>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</si>
  <si>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</si>
  <si>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</si>
  <si>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</si>
  <si>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</si>
  <si>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</si>
  <si>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</si>
  <si>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</si>
  <si>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</si>
  <si>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</si>
  <si>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</si>
  <si>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</si>
  <si>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</si>
  <si>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</si>
  <si>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</si>
  <si>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</si>
  <si>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</si>
  <si>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</si>
  <si>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</si>
  <si>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</si>
  <si>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</si>
  <si>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</si>
  <si>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</si>
  <si>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</si>
  <si>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</si>
  <si>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</si>
  <si>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</si>
  <si>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</si>
  <si>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</si>
  <si>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</si>
  <si>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</si>
  <si>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</si>
  <si>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</si>
  <si>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</si>
  <si>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</si>
  <si>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</si>
  <si>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</si>
  <si>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</si>
  <si>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</si>
  <si>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</si>
  <si>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</si>
  <si>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</si>
  <si>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</si>
  <si>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</si>
  <si>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</si>
  <si>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</si>
  <si>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</si>
  <si>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</si>
  <si>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</si>
  <si>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</si>
  <si>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</si>
  <si>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</si>
  <si>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</si>
  <si>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</si>
  <si>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</si>
  <si>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</si>
  <si>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</si>
  <si>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</si>
  <si>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</si>
  <si>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</si>
  <si>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</si>
  <si>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</si>
  <si>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</si>
  <si>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</si>
  <si>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</si>
  <si>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</si>
  <si>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</si>
  <si>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</si>
  <si>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</si>
  <si>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</si>
  <si>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</si>
  <si>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</si>
  <si>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</si>
  <si>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</si>
  <si>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</si>
  <si>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</si>
  <si>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</si>
  <si>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</si>
  <si>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</si>
  <si>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</si>
  <si>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</si>
  <si>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</si>
  <si>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</si>
  <si>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</si>
  <si>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</si>
  <si>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</si>
  <si>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</si>
  <si>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</si>
  <si>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</si>
  <si>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</si>
  <si>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</si>
  <si>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</si>
  <si>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</si>
  <si>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</si>
  <si>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</si>
  <si>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</si>
  <si>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</si>
  <si>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</si>
  <si>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</si>
  <si>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</si>
  <si>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</si>
  <si>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</si>
  <si>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</si>
  <si>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</si>
  <si>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</si>
  <si>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</si>
  <si>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</si>
  <si>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</si>
  <si>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</si>
  <si>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</si>
  <si>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</si>
  <si>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</si>
  <si>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</si>
  <si>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</si>
  <si>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</si>
  <si>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</si>
  <si>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</si>
  <si>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</si>
  <si>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</si>
  <si>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</si>
  <si>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</si>
  <si>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</si>
  <si>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</si>
  <si>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</si>
  <si>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</si>
  <si>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</si>
  <si>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</si>
  <si>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</si>
  <si>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</si>
  <si>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</si>
  <si>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</si>
  <si>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</si>
  <si>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</si>
  <si>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</si>
  <si>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</si>
  <si>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</si>
  <si>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</si>
  <si>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</si>
  <si>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</si>
  <si>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</si>
  <si>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</si>
  <si>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</si>
  <si>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</si>
  <si>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</si>
  <si>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</si>
  <si>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</si>
  <si>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</si>
  <si>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</si>
  <si>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</si>
  <si>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</si>
  <si>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</si>
  <si>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</si>
  <si>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</si>
  <si>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</si>
  <si>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</si>
  <si>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</si>
  <si>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</si>
  <si>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</si>
  <si>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</si>
  <si>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</si>
  <si>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</si>
  <si>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</si>
  <si>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</si>
  <si>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</si>
  <si>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</si>
  <si>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</si>
  <si>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</si>
  <si>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</si>
  <si>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</si>
  <si>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</si>
  <si>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</si>
  <si>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</si>
  <si>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</si>
  <si>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</si>
  <si>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</si>
  <si>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</si>
  <si>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</si>
  <si>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</si>
  <si>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</si>
  <si>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</si>
  <si>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</si>
  <si>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</si>
  <si>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</si>
  <si>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</si>
  <si>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</si>
  <si>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</si>
  <si>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</si>
  <si>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</si>
  <si>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</si>
  <si>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</si>
  <si>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</si>
  <si>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</si>
  <si>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</si>
  <si>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</si>
  <si>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</si>
  <si>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</si>
  <si>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</si>
  <si>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</si>
  <si>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</si>
  <si>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</si>
  <si>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</si>
  <si>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</si>
  <si>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</si>
  <si>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</si>
  <si>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</si>
  <si>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</si>
  <si>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</si>
  <si>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</si>
  <si>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</si>
  <si>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</si>
  <si>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</si>
  <si>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</si>
  <si>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</si>
  <si>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</si>
  <si>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</si>
  <si>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</si>
  <si>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</si>
  <si>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</si>
  <si>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</si>
  <si>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</si>
  <si>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</si>
  <si>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</si>
  <si>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</si>
  <si>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</si>
  <si>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</si>
  <si>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</si>
  <si>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</si>
  <si>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</si>
  <si>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</si>
  <si>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</si>
  <si>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</si>
  <si>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</si>
  <si>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</si>
  <si>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</si>
  <si>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</si>
  <si>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</si>
  <si>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</si>
  <si>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</si>
  <si>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</si>
  <si>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</si>
  <si>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</si>
  <si>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</si>
  <si>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</si>
  <si>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</si>
  <si>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</si>
  <si>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</si>
  <si>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</si>
  <si>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</si>
  <si>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</si>
  <si>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</si>
  <si>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</si>
  <si>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</si>
  <si>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</si>
  <si>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</si>
  <si>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</si>
  <si>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</si>
  <si>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</si>
  <si>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</si>
  <si>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</si>
  <si>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</si>
  <si>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</si>
  <si>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</si>
  <si>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</si>
  <si>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</si>
  <si>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</si>
  <si>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</si>
  <si>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</si>
  <si>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</si>
  <si>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</si>
  <si>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</si>
  <si>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</si>
  <si>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</si>
  <si>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</si>
  <si>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</si>
  <si>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</si>
  <si>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</si>
  <si>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</si>
  <si>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</si>
  <si>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</si>
  <si>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</si>
  <si>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</si>
  <si>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</si>
  <si>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</si>
  <si>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</si>
  <si>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</si>
  <si>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</si>
  <si>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</si>
  <si>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</si>
  <si>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</si>
  <si>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</si>
  <si>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</si>
  <si>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</si>
  <si>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</si>
  <si>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</si>
  <si>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</si>
  <si>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</si>
  <si>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</si>
  <si>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</si>
  <si>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</si>
  <si>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</si>
  <si>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</si>
  <si>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</si>
  <si>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</si>
  <si>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</si>
  <si>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</si>
  <si>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</si>
  <si>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</si>
  <si>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</si>
  <si>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</si>
  <si>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</si>
  <si>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</si>
  <si>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</si>
  <si>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</si>
  <si>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</si>
  <si>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</si>
  <si>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</si>
  <si>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</si>
  <si>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</si>
  <si>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</si>
  <si>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</si>
  <si>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</si>
  <si>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</si>
  <si>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</si>
  <si>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</si>
  <si>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</si>
  <si>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</si>
  <si>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</si>
  <si>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</si>
  <si>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</si>
  <si>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</si>
  <si>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</si>
  <si>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</si>
  <si>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</si>
  <si>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</si>
  <si>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</si>
  <si>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</si>
  <si>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</si>
  <si>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</si>
  <si>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</si>
  <si>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</si>
  <si>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</si>
  <si>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</si>
  <si>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</si>
  <si>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</si>
  <si>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</si>
  <si>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</si>
  <si>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</si>
  <si>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</si>
  <si>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</si>
  <si>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</si>
  <si>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</si>
  <si>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</si>
  <si>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</si>
  <si>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</si>
  <si>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</si>
  <si>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</si>
  <si>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</si>
  <si>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</si>
  <si>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</si>
  <si>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</si>
  <si>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</si>
  <si>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</si>
  <si>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</si>
  <si>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</si>
  <si>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</si>
  <si>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</si>
  <si>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</si>
  <si>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</si>
  <si>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</si>
  <si>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</si>
  <si>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</si>
  <si>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</si>
  <si>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</si>
  <si>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</si>
  <si>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</si>
  <si>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</si>
  <si>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</si>
  <si>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</si>
  <si>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</si>
  <si>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</si>
  <si>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</si>
  <si>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</si>
  <si>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</si>
  <si>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</si>
  <si>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</si>
  <si>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</si>
  <si>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</si>
  <si>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</si>
  <si>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</si>
  <si>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</si>
  <si>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</si>
  <si>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</si>
  <si>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</si>
  <si>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</si>
  <si>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</si>
  <si>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</si>
  <si>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</si>
  <si>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</si>
  <si>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</si>
  <si>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</si>
  <si>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</si>
  <si>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</si>
  <si>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</si>
  <si>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</si>
  <si>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</si>
  <si>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</si>
  <si>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</si>
  <si>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</si>
  <si>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</si>
  <si>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</si>
  <si>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</si>
  <si>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</si>
  <si>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</si>
  <si>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</si>
  <si>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</si>
  <si>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</si>
  <si>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</si>
  <si>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</si>
  <si>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</si>
  <si>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</si>
  <si>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</si>
  <si>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</si>
  <si>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</si>
  <si>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</si>
  <si>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</si>
  <si>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</si>
  <si>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</si>
  <si>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</si>
  <si>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</si>
  <si>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</si>
  <si>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</si>
  <si>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</si>
  <si>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</si>
  <si>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</si>
  <si>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</si>
  <si>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</si>
  <si>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</si>
  <si>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</si>
  <si>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</si>
  <si>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</si>
  <si>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</si>
  <si>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</si>
  <si>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</si>
  <si>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</si>
  <si>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</si>
  <si>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</si>
  <si>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</si>
  <si>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</si>
  <si>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</si>
  <si>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</si>
  <si>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</si>
  <si>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</si>
  <si>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</si>
  <si>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</si>
  <si>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</si>
  <si>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</si>
  <si>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</si>
  <si>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</si>
  <si>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</si>
  <si>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</si>
  <si>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</si>
  <si>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</si>
  <si>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</si>
  <si>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</si>
  <si>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</si>
  <si>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</si>
  <si>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</si>
  <si>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</si>
  <si>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</si>
  <si>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</si>
  <si>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</si>
  <si>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</si>
  <si>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</si>
  <si>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</si>
  <si>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</si>
  <si>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</si>
  <si>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</si>
  <si>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</si>
  <si>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</si>
  <si>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</si>
  <si>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</si>
  <si>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</si>
  <si>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</si>
  <si>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</si>
  <si>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</si>
  <si>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</si>
  <si>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</si>
  <si>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</si>
  <si>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</si>
  <si>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</si>
  <si>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</si>
  <si>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</si>
  <si>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</si>
  <si>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</si>
  <si>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</si>
  <si>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</si>
  <si>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</si>
  <si>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</si>
  <si>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</si>
  <si>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</si>
  <si>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</si>
  <si>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</si>
  <si>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</si>
  <si>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</si>
  <si>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</si>
  <si>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</si>
  <si>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</si>
  <si>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</si>
  <si>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</si>
  <si>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</si>
  <si>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</si>
  <si>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</si>
  <si>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</si>
  <si>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</si>
  <si>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</si>
  <si>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</si>
  <si>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</si>
  <si>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</si>
  <si>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</si>
  <si>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</si>
  <si>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</si>
  <si>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</si>
  <si>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</si>
  <si>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</si>
  <si>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</si>
  <si>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</si>
  <si>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</si>
  <si>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</si>
  <si>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</si>
  <si>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</si>
  <si>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</si>
  <si>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</si>
  <si>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</si>
  <si>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</si>
  <si>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</si>
  <si>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</si>
  <si>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</si>
  <si>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</si>
  <si>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</si>
  <si>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</si>
  <si>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</si>
  <si>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</si>
  <si>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</si>
  <si>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</si>
  <si>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</si>
  <si>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</si>
  <si>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</si>
  <si>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</si>
  <si>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</si>
  <si>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</si>
  <si>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</si>
  <si>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</si>
  <si>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</si>
  <si>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</si>
  <si>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</si>
  <si>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</si>
  <si>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</si>
  <si>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</si>
  <si>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</si>
  <si>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</si>
  <si>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</si>
  <si>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</si>
  <si>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</si>
  <si>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</si>
  <si>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</si>
  <si>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</si>
  <si>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</si>
  <si>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</si>
  <si>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</si>
  <si>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</si>
  <si>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</si>
  <si>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</si>
  <si>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</si>
  <si>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</si>
  <si>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</si>
  <si>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</si>
  <si>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</si>
  <si>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</si>
  <si>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</si>
  <si>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</si>
  <si>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</si>
  <si>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</si>
  <si>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</si>
  <si>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</si>
  <si>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</si>
  <si>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</si>
  <si>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</si>
  <si>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</si>
  <si>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</si>
  <si>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</si>
  <si>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</si>
  <si>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</si>
  <si>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</si>
  <si>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</si>
  <si>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</si>
  <si>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</si>
  <si>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</si>
  <si>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</si>
  <si>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</si>
  <si>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</si>
  <si>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</si>
  <si>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</si>
  <si>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</si>
  <si>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</si>
  <si>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</si>
  <si>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</si>
  <si>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</si>
  <si>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</si>
  <si>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</si>
  <si>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</si>
  <si>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</si>
  <si>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</si>
  <si>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</si>
  <si>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</si>
  <si>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</si>
  <si>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</si>
  <si>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</si>
  <si>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</si>
  <si>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</si>
  <si>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</si>
  <si>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</si>
  <si>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</si>
  <si>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</si>
  <si>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</si>
  <si>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</si>
  <si>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</si>
  <si>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</si>
  <si>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</si>
  <si>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</si>
  <si>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</si>
  <si>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</si>
  <si>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</si>
  <si>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</si>
  <si>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</si>
  <si>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</si>
  <si>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</si>
  <si>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</si>
  <si>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</si>
  <si>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</si>
  <si>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</si>
  <si>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</si>
  <si>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</si>
  <si>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</si>
  <si>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</si>
  <si>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</si>
  <si>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</si>
  <si>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</si>
  <si>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</si>
  <si>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</si>
  <si>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</si>
  <si>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</si>
  <si>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</si>
  <si>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</si>
  <si>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</si>
  <si>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</si>
  <si>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</si>
  <si>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</si>
  <si>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</si>
  <si>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</si>
  <si>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</si>
  <si>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</si>
  <si>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</si>
  <si>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</si>
  <si>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</si>
  <si>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</si>
  <si>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</si>
  <si>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</si>
  <si>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</si>
  <si>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</si>
  <si>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</si>
  <si>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</si>
  <si>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</si>
  <si>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</si>
  <si>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</si>
  <si>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</si>
  <si>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</si>
  <si>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</si>
  <si>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</si>
  <si>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</si>
  <si>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</si>
  <si>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</si>
  <si>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</si>
  <si>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</si>
  <si>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</si>
  <si>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</si>
  <si>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</si>
  <si>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</si>
  <si>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</si>
  <si>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</si>
  <si>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</si>
  <si>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</si>
  <si>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</si>
  <si>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</si>
  <si>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</si>
  <si>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</si>
  <si>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</si>
  <si>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</si>
  <si>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</si>
  <si>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</si>
  <si>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</si>
  <si>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</si>
  <si>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</si>
  <si>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</si>
  <si>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</si>
  <si>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</si>
  <si>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</si>
  <si>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</si>
  <si>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</si>
  <si>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</si>
  <si>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</si>
  <si>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</si>
  <si>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</si>
  <si>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</si>
  <si>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</si>
  <si>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</si>
  <si>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</si>
  <si>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</si>
  <si>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</si>
  <si>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</si>
  <si>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</si>
  <si>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</si>
  <si>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</si>
  <si>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</si>
  <si>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</si>
  <si>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</si>
  <si>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</si>
  <si>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</si>
  <si>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</si>
  <si>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</si>
  <si>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</si>
  <si>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</si>
  <si>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</si>
  <si>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</si>
  <si>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</si>
  <si>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</si>
  <si>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</si>
  <si>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</si>
  <si>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</si>
  <si>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</si>
  <si>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</si>
  <si>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</si>
  <si>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</si>
  <si>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</si>
  <si>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</si>
  <si>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</si>
  <si>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</si>
  <si>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</si>
  <si>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</si>
  <si>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</si>
  <si>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</si>
  <si>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</si>
  <si>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</si>
  <si>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</si>
  <si>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</si>
  <si>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</si>
  <si>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</si>
  <si>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</si>
  <si>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</si>
  <si>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</si>
  <si>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</si>
  <si>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</si>
  <si>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</si>
  <si>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</si>
  <si>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</si>
  <si>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</si>
  <si>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</si>
  <si>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</si>
  <si>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</si>
  <si>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</si>
  <si>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</si>
  <si>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</si>
  <si>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</si>
  <si>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</si>
  <si>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</si>
  <si>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</si>
  <si>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</si>
  <si>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</si>
  <si>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</si>
  <si>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</si>
  <si>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</si>
  <si>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</si>
  <si>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</si>
  <si>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</si>
  <si>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</si>
  <si>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</si>
  <si>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</si>
  <si>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</si>
  <si>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</si>
  <si>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</si>
  <si>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</si>
  <si>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</si>
  <si>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</si>
  <si>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</si>
  <si>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</si>
  <si>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</si>
  <si>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</si>
  <si>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</si>
  <si>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</si>
  <si>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</si>
  <si>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</si>
  <si>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</si>
  <si>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</si>
  <si>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</si>
  <si>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</si>
  <si>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</si>
  <si>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</si>
  <si>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</si>
  <si>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</si>
  <si>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</si>
  <si>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</si>
  <si>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</si>
  <si>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</si>
  <si>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</si>
  <si>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</si>
  <si>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</si>
  <si>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</si>
  <si>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</si>
  <si>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</si>
  <si>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</si>
  <si>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</si>
  <si>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</si>
  <si>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</si>
  <si>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</si>
  <si>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</si>
  <si>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</si>
  <si>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</si>
  <si>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</si>
  <si>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</si>
  <si>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</si>
  <si>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</si>
  <si>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</si>
  <si>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</si>
  <si>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</si>
  <si>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</si>
  <si>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</si>
  <si>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</si>
  <si>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</si>
  <si>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</si>
  <si>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</si>
  <si>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</si>
  <si>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</si>
  <si>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</si>
  <si>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</si>
  <si>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</si>
  <si>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</si>
  <si>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</si>
  <si>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</si>
  <si>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</si>
  <si>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</si>
  <si>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</si>
  <si>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</si>
  <si>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</si>
  <si>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</si>
  <si>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</si>
  <si>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</si>
  <si>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</si>
  <si>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</si>
  <si>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</si>
  <si>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</si>
  <si>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</si>
  <si>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</si>
  <si>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</si>
  <si>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</si>
  <si>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</si>
  <si>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</si>
  <si>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</si>
  <si>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</si>
  <si>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</si>
  <si>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</si>
  <si>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</si>
  <si>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</si>
  <si>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</si>
  <si>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</si>
  <si>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</si>
  <si>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</si>
  <si>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</si>
  <si>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</si>
  <si>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</si>
  <si>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</si>
  <si>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</si>
  <si>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</si>
  <si>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</si>
  <si>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</si>
  <si>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</si>
  <si>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</si>
  <si>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</si>
  <si>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</si>
  <si>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</si>
  <si>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</si>
  <si>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</si>
  <si>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</si>
  <si>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</si>
  <si>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</si>
  <si>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</si>
  <si>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</si>
  <si>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</si>
  <si>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</si>
  <si>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</si>
  <si>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</si>
  <si>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</si>
  <si>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</si>
  <si>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</si>
  <si>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</si>
  <si>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</si>
  <si>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</si>
  <si>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</si>
  <si>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</si>
  <si>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</si>
  <si>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</si>
  <si>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</si>
  <si>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</si>
  <si>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</si>
  <si>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</si>
  <si>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</si>
  <si>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</si>
  <si>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</si>
  <si>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</si>
  <si>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</si>
  <si>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</si>
  <si>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</si>
  <si>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</si>
  <si>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</si>
  <si>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</si>
  <si>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</si>
  <si>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</si>
  <si>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</si>
  <si>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</si>
  <si>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</si>
  <si>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</si>
  <si>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</si>
  <si>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</si>
  <si>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</si>
  <si>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</si>
  <si>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</si>
  <si>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</si>
  <si>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</si>
  <si>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</si>
  <si>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</si>
  <si>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</si>
  <si>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</si>
  <si>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</si>
  <si>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</si>
  <si>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</si>
  <si>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</si>
  <si>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</si>
  <si>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</si>
  <si>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</si>
  <si>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</si>
  <si>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</si>
  <si>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</si>
  <si>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</si>
  <si>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</si>
  <si>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</si>
  <si>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</si>
  <si>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</si>
  <si>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</si>
  <si>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</si>
  <si>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</si>
  <si>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</si>
  <si>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</si>
  <si>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</si>
  <si>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</si>
  <si>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</si>
  <si>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</si>
  <si>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</si>
  <si>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</si>
  <si>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</si>
  <si>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</si>
  <si>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</si>
  <si>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</si>
  <si>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</si>
  <si>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</si>
  <si>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</si>
  <si>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</si>
  <si>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</si>
  <si>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</si>
  <si>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</si>
  <si>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</si>
  <si>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</si>
  <si>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</si>
  <si>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</si>
  <si>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</si>
  <si>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</si>
  <si>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</si>
  <si>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</si>
  <si>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</si>
  <si>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</si>
  <si>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</si>
  <si>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</si>
  <si>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</si>
  <si>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</si>
  <si>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</si>
  <si>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</si>
  <si>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</si>
  <si>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</si>
  <si>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</si>
  <si>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</si>
  <si>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</si>
  <si>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</si>
  <si>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</si>
  <si>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</si>
  <si>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</si>
  <si>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</si>
  <si>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</si>
  <si>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</si>
  <si>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</si>
  <si>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</si>
  <si>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</si>
  <si>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</si>
  <si>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</si>
  <si>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</si>
  <si>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</si>
  <si>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</si>
  <si>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</si>
  <si>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</si>
  <si>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</si>
  <si>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</si>
  <si>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</si>
  <si>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</si>
  <si>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</si>
  <si>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</si>
  <si>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</si>
  <si>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</si>
  <si>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</si>
  <si>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</si>
  <si>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</si>
  <si>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</si>
  <si>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</si>
  <si>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</si>
  <si>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</si>
  <si>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</si>
  <si>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</si>
  <si>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</si>
  <si>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</si>
  <si>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</si>
  <si>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</si>
  <si>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</si>
  <si>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</si>
  <si>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</si>
  <si>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</si>
  <si>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</si>
  <si>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</si>
  <si>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</si>
  <si>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</si>
  <si>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</si>
  <si>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</si>
  <si>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</si>
  <si>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</si>
  <si>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</si>
  <si>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</si>
  <si>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</si>
  <si>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</si>
  <si>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</si>
  <si>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</si>
  <si>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</si>
  <si>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</si>
  <si>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</si>
  <si>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</si>
  <si>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</si>
  <si>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</si>
  <si>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</si>
  <si>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</si>
  <si>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</si>
  <si>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</si>
  <si>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</si>
  <si>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</si>
  <si>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</si>
  <si>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</si>
  <si>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</si>
  <si>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</si>
  <si>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</si>
  <si>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</si>
  <si>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</si>
  <si>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</si>
  <si>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</si>
  <si>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</si>
  <si>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</si>
  <si>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</si>
  <si>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</si>
  <si>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</si>
  <si>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</si>
  <si>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</si>
  <si>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</si>
  <si>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</si>
  <si>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</si>
  <si>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</si>
  <si>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</si>
  <si>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</si>
  <si>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</si>
  <si>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</si>
  <si>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</si>
  <si>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</si>
  <si>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</si>
  <si>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</si>
  <si>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</si>
  <si>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</si>
  <si>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</si>
  <si>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</si>
  <si>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</si>
  <si>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</si>
  <si>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</si>
  <si>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</si>
  <si>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</si>
  <si>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</si>
  <si>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</si>
  <si>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</si>
  <si>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</si>
  <si>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</si>
  <si>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</si>
  <si>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</si>
  <si>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</si>
  <si>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</si>
  <si>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</si>
  <si>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</si>
  <si>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</si>
  <si>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</si>
  <si>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</si>
  <si>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</si>
  <si>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</si>
  <si>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</si>
  <si>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</si>
  <si>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</si>
  <si>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</si>
  <si>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</si>
  <si>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</si>
  <si>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</si>
  <si>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</si>
  <si>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</si>
  <si>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</si>
  <si>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</si>
  <si>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</si>
  <si>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</si>
  <si>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</si>
  <si>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</si>
  <si>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</si>
  <si>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</si>
  <si>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</si>
  <si>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</si>
  <si>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</si>
  <si>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</si>
  <si>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</si>
  <si>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</si>
  <si>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</si>
  <si>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</si>
  <si>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</si>
  <si>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</si>
  <si>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</si>
  <si>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</si>
  <si>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</si>
  <si>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</si>
  <si>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</si>
  <si>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</si>
  <si>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</si>
  <si>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</si>
  <si>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</si>
  <si>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</si>
  <si>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</si>
  <si>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</si>
  <si>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</si>
  <si>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</si>
  <si>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</si>
  <si>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</si>
  <si>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</si>
  <si>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</si>
  <si>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</si>
  <si>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</si>
  <si>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</si>
  <si>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</si>
  <si>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</si>
  <si>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</si>
  <si>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</si>
  <si>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</si>
  <si>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</si>
  <si>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</si>
  <si>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</si>
  <si>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</si>
  <si>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</si>
  <si>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</si>
  <si>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</si>
  <si>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</si>
  <si>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</si>
  <si>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</si>
  <si>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</si>
  <si>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</si>
  <si>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</si>
  <si>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</si>
  <si>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</si>
  <si>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</si>
  <si>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</si>
  <si>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</si>
  <si>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</si>
  <si>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</si>
  <si>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</si>
  <si>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</si>
  <si>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</si>
  <si>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</si>
  <si>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</si>
  <si>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</si>
  <si>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</si>
  <si>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</si>
  <si>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</si>
  <si>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</si>
  <si>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</si>
  <si>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</si>
  <si>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</si>
  <si>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</si>
  <si>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</si>
  <si>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</si>
  <si>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</si>
  <si>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</si>
  <si>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</si>
  <si>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</si>
  <si>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</si>
  <si>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</si>
  <si>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</si>
  <si>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</si>
  <si>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</si>
  <si>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</si>
  <si>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</si>
  <si>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</si>
  <si>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</si>
  <si>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</si>
  <si>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</si>
  <si>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</si>
  <si>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</si>
  <si>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</si>
  <si>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</si>
  <si>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</si>
  <si>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</si>
  <si>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</si>
  <si>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</si>
  <si>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</si>
  <si>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</si>
  <si>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</si>
  <si>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</si>
  <si>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</si>
  <si>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</si>
  <si>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</si>
  <si>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</si>
  <si>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</si>
  <si>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</si>
  <si>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</si>
  <si>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</si>
  <si>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</si>
  <si>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</si>
  <si>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</si>
  <si>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</si>
  <si>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</si>
  <si>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</si>
  <si>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</si>
  <si>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</si>
  <si>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</si>
  <si>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</si>
  <si>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</si>
  <si>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</si>
  <si>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</si>
  <si>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</si>
  <si>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</si>
  <si>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</si>
  <si>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</si>
  <si>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</si>
  <si>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</si>
  <si>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</si>
  <si>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</si>
  <si>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</si>
  <si>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</si>
  <si>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</si>
  <si>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</si>
  <si>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</si>
  <si>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</si>
  <si>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</si>
  <si>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</si>
  <si>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</si>
  <si>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</si>
  <si>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</si>
  <si>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</si>
  <si>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</si>
  <si>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</si>
  <si>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</si>
  <si>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</si>
  <si>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</si>
  <si>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</si>
  <si>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</si>
  <si>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</si>
  <si>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</si>
  <si>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</si>
  <si>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</si>
  <si>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</si>
  <si>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</si>
  <si>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</si>
  <si>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</si>
  <si>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</si>
  <si>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</si>
  <si>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</si>
  <si>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</si>
  <si>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</si>
  <si>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</si>
  <si>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</si>
  <si>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</si>
  <si>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</si>
  <si>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</si>
  <si>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</si>
  <si>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</si>
  <si>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</si>
  <si>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</si>
  <si>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</si>
  <si>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</si>
  <si>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</si>
  <si>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</si>
  <si>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</si>
  <si>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</si>
  <si>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</si>
  <si>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</si>
  <si>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</si>
  <si>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</si>
  <si>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</si>
  <si>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</si>
  <si>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</si>
  <si>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</si>
  <si>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</si>
  <si>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</si>
  <si>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</si>
  <si>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</si>
  <si>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</si>
  <si>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</si>
  <si>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</si>
  <si>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</si>
  <si>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</si>
  <si>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</si>
  <si>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</si>
  <si>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</si>
  <si>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</si>
  <si>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</si>
  <si>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</si>
  <si>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</si>
  <si>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</si>
  <si>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</si>
  <si>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</si>
  <si>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</si>
  <si>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</si>
  <si>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</si>
  <si>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</si>
  <si>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</si>
  <si>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</si>
  <si>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</si>
  <si>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</si>
  <si>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</si>
  <si>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</si>
  <si>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</si>
  <si>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</si>
  <si>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</si>
  <si>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</si>
  <si>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</si>
  <si>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</si>
  <si>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</si>
  <si>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</si>
  <si>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</si>
  <si>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</si>
  <si>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</si>
  <si>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</si>
  <si>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</si>
  <si>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</si>
  <si>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</si>
  <si>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</si>
  <si>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</si>
  <si>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</si>
  <si>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</si>
  <si>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</si>
  <si>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</si>
  <si>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</si>
  <si>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</si>
  <si>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</si>
  <si>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</si>
  <si>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</si>
  <si>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</si>
  <si>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</si>
  <si>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</si>
  <si>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</si>
  <si>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</si>
  <si>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</si>
  <si>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</si>
  <si>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</si>
  <si>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</si>
  <si>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</si>
  <si>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</si>
  <si>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</si>
  <si>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</si>
  <si>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</si>
  <si>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</si>
  <si>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</si>
  <si>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</si>
  <si>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</si>
  <si>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</si>
  <si>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</si>
  <si>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</si>
  <si>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</si>
  <si>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</si>
  <si>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</si>
  <si>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</si>
  <si>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</si>
  <si>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</si>
  <si>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</si>
  <si>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</si>
  <si>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</si>
  <si>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</si>
  <si>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</si>
  <si>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</si>
  <si>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</si>
  <si>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</si>
  <si>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</si>
  <si>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</si>
  <si>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</si>
  <si>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</si>
  <si>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</si>
  <si>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</si>
  <si>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</si>
  <si>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</si>
  <si>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Хирургија</t>
  </si>
  <si>
    <t>Урологија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</si>
  <si>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</si>
  <si>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</si>
  <si>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</si>
  <si>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</si>
  <si>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</si>
  <si>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</si>
  <si>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</si>
  <si>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</si>
  <si>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01.01.2018.</t>
  </si>
  <si>
    <t>Некласификоване главне дијагностичке категорије</t>
  </si>
  <si>
    <t>Лекови са посебним режимом издавања (Лекови са Ц листе)</t>
  </si>
  <si>
    <t>Pulmologija</t>
  </si>
  <si>
    <t>11500-00</t>
  </si>
  <si>
    <t>Bronhospirometrija</t>
  </si>
  <si>
    <t>11506-00</t>
  </si>
  <si>
    <t>Ostala merenja respiratorne funkcije</t>
  </si>
  <si>
    <t>11506-002</t>
  </si>
  <si>
    <t>Dobijanje indukovanog sputuma inhalacijom aerosola</t>
  </si>
  <si>
    <t>11600-02</t>
  </si>
  <si>
    <t>Praćenje centralnog venskog pritiska</t>
  </si>
  <si>
    <t>11600-03</t>
  </si>
  <si>
    <t>Praćenje sistemskog arterijskog pritiska</t>
  </si>
  <si>
    <t>11700-00</t>
  </si>
  <si>
    <t>Ostale elektrokardiografije (EKG)</t>
  </si>
  <si>
    <t>11713-00</t>
  </si>
  <si>
    <t>Snimanje prosečnog signala EKG-a</t>
  </si>
  <si>
    <t>130207</t>
  </si>
  <si>
    <t>Uzimanje materijala sa kože i vidljivih sluzokoža za mikrološki, bakteriološki i citološki pregled</t>
  </si>
  <si>
    <t>13706-02</t>
  </si>
  <si>
    <t xml:space="preserve">Transfuzija eritrocita </t>
  </si>
  <si>
    <t>13706-03</t>
  </si>
  <si>
    <t>Transfuzija trombocita</t>
  </si>
  <si>
    <t>13815-00</t>
  </si>
  <si>
    <t>Centralna venska kateterizacija</t>
  </si>
  <si>
    <t>13839-00</t>
  </si>
  <si>
    <t>Vađenje krvi u dijagnostičke svrhe</t>
  </si>
  <si>
    <t>13842-00</t>
  </si>
  <si>
    <t>Intraarterijska kanilacija za gasnu analizu krvi</t>
  </si>
  <si>
    <t>13882-00</t>
  </si>
  <si>
    <t xml:space="preserve">Postupak održavanja kontinuirane ventilatorne podrške, ≤ 24 sata </t>
  </si>
  <si>
    <t>13882-01</t>
  </si>
  <si>
    <t>Postupak održavanja kontinuirane ventilatorne podrške, &gt; 24 sati i &lt; 96 sati</t>
  </si>
  <si>
    <t>13882-02</t>
  </si>
  <si>
    <t>Postupak održavanja kontinuirane ventilatorne podrške, ≥ 96 sati</t>
  </si>
  <si>
    <t>13942-02</t>
  </si>
  <si>
    <t>Održavanje uređaja za davanje leka</t>
  </si>
  <si>
    <t>14200-00</t>
  </si>
  <si>
    <t>Gastrična lavaža</t>
  </si>
  <si>
    <t>18228-00</t>
  </si>
  <si>
    <t>Intrapleuralna blokada</t>
  </si>
  <si>
    <t>22007-00</t>
  </si>
  <si>
    <t xml:space="preserve">Endotrahealna intubacija, jednolumenski tubus </t>
  </si>
  <si>
    <t>241024</t>
  </si>
  <si>
    <t>Konsultacija sa lekarima vezana za farmakoterapiju (uslugu obavlja specijalista)</t>
  </si>
  <si>
    <t>241036</t>
  </si>
  <si>
    <t>Rekonstituisanje citotoksičnog leka pod kontrolisanim uslovima</t>
  </si>
  <si>
    <t>260008</t>
  </si>
  <si>
    <t>Prijava o laboratorijski utvrđenom uzročniku zarazne bolesti</t>
  </si>
  <si>
    <t>260009</t>
  </si>
  <si>
    <t>Evidentiranje prijave zarazne bolesti</t>
  </si>
  <si>
    <t>260012</t>
  </si>
  <si>
    <t>Vođenje kartoteke nosilaštva zaraznih bolesti</t>
  </si>
  <si>
    <t>260013</t>
  </si>
  <si>
    <t>Izrada periodičnih izveštaja o zaraznim bolestima</t>
  </si>
  <si>
    <t>260014</t>
  </si>
  <si>
    <t>Izrada godišnjeg izveštaja o zaraznim bolestima</t>
  </si>
  <si>
    <t>30055-00</t>
  </si>
  <si>
    <t>Previjanje rane</t>
  </si>
  <si>
    <t>310005</t>
  </si>
  <si>
    <t>Kontinuirana registracija pulsa</t>
  </si>
  <si>
    <t>310040</t>
  </si>
  <si>
    <t>Kontinuirana registracija EKG</t>
  </si>
  <si>
    <t>36800-00</t>
  </si>
  <si>
    <t>Kateterizacija mokraćne bešike – kroz uretru</t>
  </si>
  <si>
    <t>38800-00</t>
  </si>
  <si>
    <t>Dijagnostička torakocenteza</t>
  </si>
  <si>
    <t>38803-00</t>
  </si>
  <si>
    <t>Terapijska torakocenteza</t>
  </si>
  <si>
    <t>38806-00</t>
  </si>
  <si>
    <t xml:space="preserve">Plasiranje drena kroz međurebarni prostor </t>
  </si>
  <si>
    <t>41898-00</t>
  </si>
  <si>
    <t>Fiberoptička bronhoskopija</t>
  </si>
  <si>
    <t>41898-01</t>
  </si>
  <si>
    <t>Fiberoptička bronhoskopija sa biopsijom</t>
  </si>
  <si>
    <t>58500-00</t>
  </si>
  <si>
    <t>Radiografsko snimanje grudnog koša</t>
  </si>
  <si>
    <t>58506-00</t>
  </si>
  <si>
    <t>Radiografsko snimanje grudnog koša sa fluoroskopskim skriningom</t>
  </si>
  <si>
    <t>81849-00</t>
  </si>
  <si>
    <t>Bronhodilatatorni test</t>
  </si>
  <si>
    <t>81849-01</t>
  </si>
  <si>
    <t>Oksimetrija</t>
  </si>
  <si>
    <t>81858-23</t>
  </si>
  <si>
    <t>Kontinuirano ambulatorno merenje glikemije metodom naknadnog i istiovremenog očitavanja</t>
  </si>
  <si>
    <t>90179-06</t>
  </si>
  <si>
    <t>Postupak održavanja traheostome</t>
  </si>
  <si>
    <t>90686-01</t>
  </si>
  <si>
    <t xml:space="preserve"> Obrada kože i potkožnog tkiva bez ekscizije</t>
  </si>
  <si>
    <t>90762-01</t>
  </si>
  <si>
    <t>Planiranje lečenja farmakoterapijom, druga kura</t>
  </si>
  <si>
    <t>92001-00</t>
  </si>
  <si>
    <t xml:space="preserve">Opšti fizikalni pregled </t>
  </si>
  <si>
    <t>92025-00</t>
  </si>
  <si>
    <t>Ispiranje oka</t>
  </si>
  <si>
    <t>92036-00</t>
  </si>
  <si>
    <t xml:space="preserve"> Plasiranje nazogastrične sonde</t>
  </si>
  <si>
    <t>92043-00</t>
  </si>
  <si>
    <t xml:space="preserve"> Primena leka za respiratorni sistem pomoću nebulizatora</t>
  </si>
  <si>
    <t>92044-00</t>
  </si>
  <si>
    <t xml:space="preserve">Ostale terapije obogaćivanja kiseonika/om </t>
  </si>
  <si>
    <t>92046-00</t>
  </si>
  <si>
    <t xml:space="preserve">Zamena kanile za traheostomiju </t>
  </si>
  <si>
    <t>92052-00</t>
  </si>
  <si>
    <t xml:space="preserve"> Kardiopulmonalna reanimacija</t>
  </si>
  <si>
    <t>92058-01</t>
  </si>
  <si>
    <t>Održavanje katetera, plasiranog radi administracije leka</t>
  </si>
  <si>
    <t>92062-00</t>
  </si>
  <si>
    <t>Transfuzija krvnih komponenti i derivata</t>
  </si>
  <si>
    <t>92064-00</t>
  </si>
  <si>
    <t>Transfuzija ostalih krvnih derivata</t>
  </si>
  <si>
    <t>92078-00</t>
  </si>
  <si>
    <t>Zamena (nazo-)gastrične sonde ili cevi ezofagostome</t>
  </si>
  <si>
    <t>92119-00</t>
  </si>
  <si>
    <t xml:space="preserve">Uklanjanje ostalih drenažnih sistema urinarnog sistema </t>
  </si>
  <si>
    <t>92195-00</t>
  </si>
  <si>
    <t>Ispiranje katetera, neklasifikovano na drugom mestu</t>
  </si>
  <si>
    <t>92209-00</t>
  </si>
  <si>
    <t xml:space="preserve">Postupak održavanja neinvazivne ventilatorne podrške, ≤ 24 sata </t>
  </si>
  <si>
    <t>92209-01</t>
  </si>
  <si>
    <t xml:space="preserve">Postupak održavanja neinvazivne ventilatorne podrške, &gt; 24 sati i &lt; 96 sati </t>
  </si>
  <si>
    <t>92209-02</t>
  </si>
  <si>
    <t xml:space="preserve">Postupak održavanja neinvazivne ventilatorne podrške, ≥ 96 sati </t>
  </si>
  <si>
    <t>96020-00</t>
  </si>
  <si>
    <t>Procena integriteta kože</t>
  </si>
  <si>
    <t>96022-00</t>
  </si>
  <si>
    <t xml:space="preserve">Procena održavanja zdravlja ili oporavka </t>
  </si>
  <si>
    <t>96026-00</t>
  </si>
  <si>
    <t xml:space="preserve">Procena ishrane/dnevnog unosa hrane </t>
  </si>
  <si>
    <t>96027-00</t>
  </si>
  <si>
    <t xml:space="preserve">Procena uzimanja propisanih lekova </t>
  </si>
  <si>
    <t>96037-00</t>
  </si>
  <si>
    <t xml:space="preserve">Ostale procene, konsultacije ili evaluacije </t>
  </si>
  <si>
    <t>96067-00</t>
  </si>
  <si>
    <t>Savetovanje ili podučavanje o ishrani/dnevnom unosu hrane</t>
  </si>
  <si>
    <t>96071-00</t>
  </si>
  <si>
    <t xml:space="preserve"> Savetovanje ili podučavanje o pomagalima ili uređajima za prilagođavanje </t>
  </si>
  <si>
    <t>96072-00</t>
  </si>
  <si>
    <t xml:space="preserve"> Savetovanje ili podučavanje o propisanim/samoizabranim lekovima</t>
  </si>
  <si>
    <t>96073-00</t>
  </si>
  <si>
    <t>Savetovanje ili podučavanje o štetnosti supstanci koje uzrokuju zavisnost</t>
  </si>
  <si>
    <t>96075-00</t>
  </si>
  <si>
    <t xml:space="preserve">Savetovanje ili podučavanje o brizi o samom sebi </t>
  </si>
  <si>
    <t>96076-00</t>
  </si>
  <si>
    <t xml:space="preserve"> Savetovanje ili podučavanje o održavanju zdravlja i oporavku </t>
  </si>
  <si>
    <t>96096-00</t>
  </si>
  <si>
    <t xml:space="preserve"> Oralna nutritivna podrška</t>
  </si>
  <si>
    <t>96097-00</t>
  </si>
  <si>
    <t>Enteralna nutritivna podrška</t>
  </si>
  <si>
    <t>96098-00</t>
  </si>
  <si>
    <t>Parenteralna nutritivna podrška</t>
  </si>
  <si>
    <t>96138-00</t>
  </si>
  <si>
    <t xml:space="preserve"> Vežbe disanja u lečenju bolesti respiratornog sistema </t>
  </si>
  <si>
    <t>96157-00</t>
  </si>
  <si>
    <t xml:space="preserve">Drenaža respiratornog sistema, bez incizije </t>
  </si>
  <si>
    <t>96171-00</t>
  </si>
  <si>
    <t>Pratnja ili transport klijenta</t>
  </si>
  <si>
    <t>96197-02</t>
  </si>
  <si>
    <t>Intramuskularno davanje farmakološkog sredstva, anti-infektivno sredstvo</t>
  </si>
  <si>
    <t>96197-09</t>
  </si>
  <si>
    <t>Intramuskularno davanje farmakološkog sredstva, drugo i nenaznačeno farmakološko sredstvo</t>
  </si>
  <si>
    <t>96198-03</t>
  </si>
  <si>
    <t>Intratekalno davanje farmakološkog sredstva, steroid</t>
  </si>
  <si>
    <t>96199-00</t>
  </si>
  <si>
    <t>Intravensko davanje farmakološkog sredstva, antineoplastično sredstvo</t>
  </si>
  <si>
    <t>96199-01</t>
  </si>
  <si>
    <t>Intravensko davanje farmakološkog sredstva, trombolitičko sredstvo</t>
  </si>
  <si>
    <t>96199-02</t>
  </si>
  <si>
    <t>Intravensko davanje farmakološkog sredstva, anti-infektivno sredstvo</t>
  </si>
  <si>
    <t>96199-03</t>
  </si>
  <si>
    <t>Intravensko davanje farmakološkog sredstva, steroid</t>
  </si>
  <si>
    <t>96199-06</t>
  </si>
  <si>
    <t>Intravensko davanje farmakološkog sredstva, insulin</t>
  </si>
  <si>
    <t>96199-08</t>
  </si>
  <si>
    <t>Intravensko davanje farmakološkog sredstva, elektrolit</t>
  </si>
  <si>
    <t>96199-09</t>
  </si>
  <si>
    <t>Intravensko davanje farmakološkog sredstva, drugo i neklasifikovano farmakološko sredstvo</t>
  </si>
  <si>
    <t>96200-01</t>
  </si>
  <si>
    <t>Subkutano davanje farmakološkog sredstva, trombolitičko sredstvo</t>
  </si>
  <si>
    <t>96200-06</t>
  </si>
  <si>
    <t>Subkutano davanje farmakološkog sredstva, insulin</t>
  </si>
  <si>
    <t>96203-00</t>
  </si>
  <si>
    <t>Oralno davanje farmakološkog sredstva, antineoplastičko sredstvo</t>
  </si>
  <si>
    <t>96203-01</t>
  </si>
  <si>
    <t>Oralno davanje farmakološkog sredstva, trombolitičko sredstvo</t>
  </si>
  <si>
    <t>96203-02</t>
  </si>
  <si>
    <t>Oralno davanje farmakološkog sredstva, anti-infektivno sredstvo</t>
  </si>
  <si>
    <t>96203-07</t>
  </si>
  <si>
    <t>Oralno davanje farmakološkog sredstva, hranljiva supstanca</t>
  </si>
  <si>
    <t>96203-09</t>
  </si>
  <si>
    <t>Oralno davanje farmakološkog sredstva, drugo i neklasifikovano farmakološko sredstvo</t>
  </si>
  <si>
    <t>96205-09</t>
  </si>
  <si>
    <t>Neki drugi način davanja farmakološkog sredstva, drugo i neklasifikovano farmakološko sredstvo</t>
  </si>
  <si>
    <t>96209-06</t>
  </si>
  <si>
    <t>Punjenje uređaja za davanje leka, insulin</t>
  </si>
  <si>
    <t>96209-08</t>
  </si>
  <si>
    <t>Punjenje uređaja za davanje leka, elektrolit</t>
  </si>
  <si>
    <t>96209-09</t>
  </si>
  <si>
    <t>Punjenje uređaja za davanje leka, drugo i neklasifikovano farmakološko sredstvo</t>
  </si>
  <si>
    <t>L000026</t>
  </si>
  <si>
    <t xml:space="preserve">Uzorkovanje krvi (venepunkcija) </t>
  </si>
  <si>
    <t>L000034</t>
  </si>
  <si>
    <t>Uzorkovanje drugih bioloških materijala u laboratoriji</t>
  </si>
  <si>
    <t>L020404</t>
  </si>
  <si>
    <t>Uzimanje biološkog materijala za mikrobiološki pregled</t>
  </si>
  <si>
    <t>L020412</t>
  </si>
  <si>
    <t>Uzimanje biološkog materijala za mikrobiološki pregled u transportnu podlogu</t>
  </si>
  <si>
    <t>UKUPNO</t>
  </si>
  <si>
    <t>31.12.2017</t>
  </si>
  <si>
    <t>31.12.2016</t>
  </si>
  <si>
    <t>090216</t>
  </si>
  <si>
    <t xml:space="preserve"> Smeštaj pacijenata u socijalnu ustanovu</t>
  </si>
  <si>
    <t>090926</t>
  </si>
  <si>
    <t xml:space="preserve"> Evaluacija preostale radne sposobnosti duševnih bolesnika</t>
  </si>
  <si>
    <t xml:space="preserve">11600-03 </t>
  </si>
  <si>
    <t xml:space="preserve">11713-00 </t>
  </si>
  <si>
    <t xml:space="preserve">13706-02 </t>
  </si>
  <si>
    <t>Transfuzija eritrocita</t>
  </si>
  <si>
    <t xml:space="preserve">13839-00 </t>
  </si>
  <si>
    <t xml:space="preserve"> Vađenje krvi u dijagnostičke svrhe</t>
  </si>
  <si>
    <t xml:space="preserve">22007-00 </t>
  </si>
  <si>
    <t xml:space="preserve"> Endotrahealna intubacija, jednolumenski tubus</t>
  </si>
  <si>
    <t xml:space="preserve">30010-00 </t>
  </si>
  <si>
    <t xml:space="preserve"> Previjanje opekotine, manje od 10% površine tela je previjeno</t>
  </si>
  <si>
    <t xml:space="preserve">30014-00 </t>
  </si>
  <si>
    <t xml:space="preserve"> Previjanje opekotine, 10% i više posto površine tela je previjeno</t>
  </si>
  <si>
    <t xml:space="preserve">30026-00 </t>
  </si>
  <si>
    <t>Reparacija rane na koži i potkožnom tkivu ostalih oblasti, površinska</t>
  </si>
  <si>
    <t xml:space="preserve">30029-00 </t>
  </si>
  <si>
    <t xml:space="preserve"> Reparacija rane na koži i potkožnom tkivu ostalih oblasti, koja uključuje meko tkivo</t>
  </si>
  <si>
    <t xml:space="preserve">30032-00 </t>
  </si>
  <si>
    <t xml:space="preserve"> Reparacija rane na koži i potkožnom tkivu lica ili vrata, površinska</t>
  </si>
  <si>
    <t xml:space="preserve">30052-00 </t>
  </si>
  <si>
    <t>Rekonstrukcija povrede - rane spoljašnjeg uva</t>
  </si>
  <si>
    <t xml:space="preserve">30055-00 </t>
  </si>
  <si>
    <t xml:space="preserve">30061-00 </t>
  </si>
  <si>
    <t xml:space="preserve"> Uklanjanje stranog tela iz kože i potkožnog tkiva bez incizije</t>
  </si>
  <si>
    <t>30223-00</t>
  </si>
  <si>
    <t xml:space="preserve"> Incizija i drenaža hematoma kože i potkožnog tkiva</t>
  </si>
  <si>
    <t>30223-01</t>
  </si>
  <si>
    <t>Incizija i drenaža apscesa kože i potkožnog tkiva</t>
  </si>
  <si>
    <t xml:space="preserve">30223-02 </t>
  </si>
  <si>
    <t xml:space="preserve"> Ostale incizije i drenaže kože i potkožnog tkiva</t>
  </si>
  <si>
    <t>30223-03</t>
  </si>
  <si>
    <t xml:space="preserve"> Incizija i drenaža apscesa mekog tkiva</t>
  </si>
  <si>
    <t xml:space="preserve">30666-00 </t>
  </si>
  <si>
    <t>Redukcija parafimoze</t>
  </si>
  <si>
    <t xml:space="preserve">31350-00 </t>
  </si>
  <si>
    <t>Ekscizija lezije mekog tkiva, neklasifikovana na drugom mestu</t>
  </si>
  <si>
    <t xml:space="preserve">32171-00 </t>
  </si>
  <si>
    <t xml:space="preserve"> Anorektalni pregled</t>
  </si>
  <si>
    <t xml:space="preserve">36800-00 </t>
  </si>
  <si>
    <t xml:space="preserve">36800-01 </t>
  </si>
  <si>
    <t>Zamena stalnog urinarnog katetera – kroz uretru (endoskopski)</t>
  </si>
  <si>
    <t xml:space="preserve">41677-00 </t>
  </si>
  <si>
    <t xml:space="preserve"> Hemostaza epistakse prednjom tamponadom i/ili kauterizacijom</t>
  </si>
  <si>
    <t>44338-00</t>
  </si>
  <si>
    <t>Amputacija prsta na nozi</t>
  </si>
  <si>
    <t>46420-00</t>
  </si>
  <si>
    <t>Primarna reparacija tetive ekstenzora šake</t>
  </si>
  <si>
    <t xml:space="preserve">46426-00 </t>
  </si>
  <si>
    <t>Primarna reparacija tetive fleksora šake, proksimalno od fibrozne ovojnice tetiva fleksora prstiju (u nivou metakarpalnih glavica, A1 puli)</t>
  </si>
  <si>
    <t xml:space="preserve">46432-00 </t>
  </si>
  <si>
    <t>Primarna reparacija tetive fleksora šake, distalno od fibrozne ovojnice tetiva fleksora prstiju (u nivou metakarpalnih glavica, A1 puli)</t>
  </si>
  <si>
    <t xml:space="preserve">46465-00 </t>
  </si>
  <si>
    <t>Amputacija prsta</t>
  </si>
  <si>
    <t>46516-01</t>
  </si>
  <si>
    <t xml:space="preserve"> Uklanjanje nokta na prstu šake</t>
  </si>
  <si>
    <t xml:space="preserve">47003-00 </t>
  </si>
  <si>
    <t>Zatvorena repozicija iščašenja ključne kosti</t>
  </si>
  <si>
    <t>47009-00</t>
  </si>
  <si>
    <t>Zatvorena repozicija iščašenja ramena</t>
  </si>
  <si>
    <t>47018-00</t>
  </si>
  <si>
    <t>Zatvorena repozicija iščašenja lakta</t>
  </si>
  <si>
    <t xml:space="preserve">47024-00 </t>
  </si>
  <si>
    <t>Zatvorena repozicija iščašenja proksimalnog radio-ulnarnog zgloba</t>
  </si>
  <si>
    <t>47336-00</t>
  </si>
  <si>
    <t>Zatvorena repozicija preloma metakarpusa</t>
  </si>
  <si>
    <t xml:space="preserve">47360-00 </t>
  </si>
  <si>
    <t xml:space="preserve"> Imobilizacija preloma distalnog dela radijusa</t>
  </si>
  <si>
    <t xml:space="preserve">47360-01 </t>
  </si>
  <si>
    <t>Imobilizacija preloma distalnog dela ulne</t>
  </si>
  <si>
    <t>47363-00</t>
  </si>
  <si>
    <t xml:space="preserve"> Zatvorena repozicija preloma distalnog dela radijusa</t>
  </si>
  <si>
    <t xml:space="preserve">47378-00 </t>
  </si>
  <si>
    <t xml:space="preserve"> Imobilizacija preloma tela radijusa</t>
  </si>
  <si>
    <t xml:space="preserve">47378-01 </t>
  </si>
  <si>
    <t>Imobilizacija preloma tela ulne</t>
  </si>
  <si>
    <t>47381-00</t>
  </si>
  <si>
    <t>Zatvorena repozicija preloma tela radijusa</t>
  </si>
  <si>
    <t xml:space="preserve">47387-00 </t>
  </si>
  <si>
    <t xml:space="preserve"> Imobilizacija preloma tela radijusa i ulne</t>
  </si>
  <si>
    <t>47390-00</t>
  </si>
  <si>
    <t xml:space="preserve"> Zatvorena repozicija preloma tela radijusa i ulne</t>
  </si>
  <si>
    <t xml:space="preserve">47396-00 </t>
  </si>
  <si>
    <t xml:space="preserve"> Zatvorena repozicija preloma olekranona</t>
  </si>
  <si>
    <t xml:space="preserve">47405-00 </t>
  </si>
  <si>
    <t xml:space="preserve"> Zatvorena repozicija preloma glave ili vrata radijusa</t>
  </si>
  <si>
    <t xml:space="preserve">47423-00 </t>
  </si>
  <si>
    <t xml:space="preserve"> Imobilizacija preloma proksimalnog dela humerusa</t>
  </si>
  <si>
    <t xml:space="preserve">47444-00 </t>
  </si>
  <si>
    <t>Imobilizacija preloma tela humerusa</t>
  </si>
  <si>
    <t>47447-00</t>
  </si>
  <si>
    <t xml:space="preserve"> Zatvorena repozicija preloma tela humerusa</t>
  </si>
  <si>
    <t>47453-00</t>
  </si>
  <si>
    <t xml:space="preserve"> Imobilizacija preloma distalnog dela humerusa</t>
  </si>
  <si>
    <t>47462-00</t>
  </si>
  <si>
    <t xml:space="preserve"> Zatvorena repozicija preloma ključne kosti</t>
  </si>
  <si>
    <t xml:space="preserve">47492-00 </t>
  </si>
  <si>
    <t xml:space="preserve"> Imobilizacija preloma acetabuluma</t>
  </si>
  <si>
    <t xml:space="preserve">47516-01 </t>
  </si>
  <si>
    <t>Zatvorena repozicija preloma femura</t>
  </si>
  <si>
    <t xml:space="preserve">47540-01 </t>
  </si>
  <si>
    <t xml:space="preserve"> Primena zavoja ramena</t>
  </si>
  <si>
    <t>47543-00</t>
  </si>
  <si>
    <t>Imobilizacija preloma medijalnog ili lateralnog kondila tibije</t>
  </si>
  <si>
    <t xml:space="preserve">47546-00 </t>
  </si>
  <si>
    <t xml:space="preserve"> Zatvorena repozicija preloma medijalnog ili lateralnog kondila tibije</t>
  </si>
  <si>
    <t xml:space="preserve">47552-00 </t>
  </si>
  <si>
    <t xml:space="preserve"> Imobilizacija preloma medijalnog i lateralnog kondila tibije</t>
  </si>
  <si>
    <t xml:space="preserve">47555-00 </t>
  </si>
  <si>
    <t>Zatvorena repozicija preloma medijalnog i lateralnog kondila tibije</t>
  </si>
  <si>
    <t>47561-00</t>
  </si>
  <si>
    <t>Imobilizacija preloma tela tibije</t>
  </si>
  <si>
    <t xml:space="preserve">47576-00 </t>
  </si>
  <si>
    <t xml:space="preserve"> Imobilizacija preloma fibule</t>
  </si>
  <si>
    <t>47579-00</t>
  </si>
  <si>
    <t>Imobilizacija preloma patele</t>
  </si>
  <si>
    <t>47594-00</t>
  </si>
  <si>
    <t xml:space="preserve"> Imobilizacija preloma skočnog zgloba, neklasifikovano na drugom mestu</t>
  </si>
  <si>
    <t xml:space="preserve">47597-00 </t>
  </si>
  <si>
    <t xml:space="preserve"> Zatvorena repozicija preloma skočnog zgloba</t>
  </si>
  <si>
    <t>47606-03</t>
  </si>
  <si>
    <t xml:space="preserve"> Imobilizacija iščašenja talusa</t>
  </si>
  <si>
    <t>47627-00</t>
  </si>
  <si>
    <t xml:space="preserve"> Imobilizacija preloma tarzusa</t>
  </si>
  <si>
    <t xml:space="preserve">47633-00 </t>
  </si>
  <si>
    <t xml:space="preserve"> Imobilizacija preloma metatarzusa</t>
  </si>
  <si>
    <t xml:space="preserve">47684-00 </t>
  </si>
  <si>
    <t xml:space="preserve"> Imobilizacija preloma/iščašenja kičme</t>
  </si>
  <si>
    <t xml:space="preserve">47906-01 </t>
  </si>
  <si>
    <t xml:space="preserve"> Uklanjanje nokta na prstu stopala</t>
  </si>
  <si>
    <t xml:space="preserve">47948-00 </t>
  </si>
  <si>
    <t xml:space="preserve"> Odstranjenje sredstva za imobilizaciju</t>
  </si>
  <si>
    <t>49721-00</t>
  </si>
  <si>
    <t xml:space="preserve"> Imobilizacija kod povreda, oboljenja i stanja Ahilove tetive</t>
  </si>
  <si>
    <t xml:space="preserve">49800-00 </t>
  </si>
  <si>
    <t xml:space="preserve"> Primarna reparacija tetiva fleksora ili ekstenzora stopala</t>
  </si>
  <si>
    <t>55036-001</t>
  </si>
  <si>
    <t xml:space="preserve"> Elastografija za procenu postojanja fibroze jetre</t>
  </si>
  <si>
    <t xml:space="preserve">55816-00 </t>
  </si>
  <si>
    <t>Ultrazvučni pregled kuka</t>
  </si>
  <si>
    <t xml:space="preserve">58900-00 </t>
  </si>
  <si>
    <t>Radiografsko snimanje abdomena</t>
  </si>
  <si>
    <t>600115</t>
  </si>
  <si>
    <t>Obuka zaštitnim pokretima i položajima tela kod diskopaticara</t>
  </si>
  <si>
    <t xml:space="preserve">81832-72 </t>
  </si>
  <si>
    <t>Merenje/procena intra-okularnog pritiska</t>
  </si>
  <si>
    <t>90313-01</t>
  </si>
  <si>
    <t xml:space="preserve"> Manuelna redukcija prolapsa rektuma</t>
  </si>
  <si>
    <t>90582-01</t>
  </si>
  <si>
    <t>Ušivanje tetive, neklasifikovano na drugom mestu</t>
  </si>
  <si>
    <t>90582-02</t>
  </si>
  <si>
    <t xml:space="preserve"> Ušivanje mišića ili fascije,neklasifikovano na drugom mestu</t>
  </si>
  <si>
    <t xml:space="preserve">90661-00 </t>
  </si>
  <si>
    <t xml:space="preserve"> Ostale incizije kože i potkožnog tkiva</t>
  </si>
  <si>
    <t xml:space="preserve">90665-00 </t>
  </si>
  <si>
    <t>Obrada kože i potkožnog tkiva sa ekscizijom</t>
  </si>
  <si>
    <t xml:space="preserve">90686-01 </t>
  </si>
  <si>
    <t>90721-00</t>
  </si>
  <si>
    <t>Manuelni pregled dojke</t>
  </si>
  <si>
    <t>90765-00</t>
  </si>
  <si>
    <t>Izrada i podešavanje uređaja za imobilizaciju, jednostavna</t>
  </si>
  <si>
    <t xml:space="preserve">92030-00 </t>
  </si>
  <si>
    <t xml:space="preserve"> Retamponada nosa</t>
  </si>
  <si>
    <t xml:space="preserve">92036-00 </t>
  </si>
  <si>
    <t>Plasiranje nazogastrične sonde</t>
  </si>
  <si>
    <t xml:space="preserve">92044-00 </t>
  </si>
  <si>
    <t xml:space="preserve"> Ostale terapije obogaćivanja kiseonika/om</t>
  </si>
  <si>
    <t xml:space="preserve">92052-00 </t>
  </si>
  <si>
    <t xml:space="preserve">92055-00 </t>
  </si>
  <si>
    <t xml:space="preserve"> Ostale konverzije srčanog ritma</t>
  </si>
  <si>
    <t>92071-00</t>
  </si>
  <si>
    <t xml:space="preserve"> Manuelna redukcija hernije</t>
  </si>
  <si>
    <t xml:space="preserve">92076-00 </t>
  </si>
  <si>
    <t>Uklanjanje impaktiranog fecesa</t>
  </si>
  <si>
    <t xml:space="preserve">92195-00 </t>
  </si>
  <si>
    <t xml:space="preserve">92200-00 </t>
  </si>
  <si>
    <t>Uklanjanje šavova, neklasifikovanih na drugom mestu</t>
  </si>
  <si>
    <t xml:space="preserve">92513-99 </t>
  </si>
  <si>
    <t xml:space="preserve"> Infiltracija lokalnog anestetika, ASA 99</t>
  </si>
  <si>
    <t xml:space="preserve">96034-00 </t>
  </si>
  <si>
    <t>Procena uzimanja alkohola i ostalih droga (lekova)</t>
  </si>
  <si>
    <t xml:space="preserve">96037-00 </t>
  </si>
  <si>
    <t xml:space="preserve"> Ostale procene, konsultacije ili evaluacije</t>
  </si>
  <si>
    <t>96066-00</t>
  </si>
  <si>
    <t>Preventivno savetovanje ili podučavanje</t>
  </si>
  <si>
    <t>Savetovanje ili podučavanje o održavanju zdravlja i oporavku</t>
  </si>
  <si>
    <t xml:space="preserve">96079-00 </t>
  </si>
  <si>
    <t xml:space="preserve"> Situaciono/profesionalno savetovanje ili podučavanje</t>
  </si>
  <si>
    <t>96091-00</t>
  </si>
  <si>
    <t>Izrada uređaja ili opreme za pomoć ili prilagođavanje</t>
  </si>
  <si>
    <t xml:space="preserve"> Pratnja ili transport klijenta</t>
  </si>
  <si>
    <t xml:space="preserve">96197-08 </t>
  </si>
  <si>
    <t>Intramuskularno davanje farmakološkog sredstva, elektrolit</t>
  </si>
  <si>
    <t xml:space="preserve">96197-09 </t>
  </si>
  <si>
    <t xml:space="preserve">96199-00 </t>
  </si>
  <si>
    <t xml:space="preserve"> Intravensko davanje farmakološkog sredstva, antineoplastično sredstvo</t>
  </si>
  <si>
    <t xml:space="preserve">96199-06 </t>
  </si>
  <si>
    <t xml:space="preserve"> Intravensko davanje farmakološkog sredstva, insulin</t>
  </si>
  <si>
    <t>96199-07</t>
  </si>
  <si>
    <t xml:space="preserve"> Intravensko davanje farmakološkog sredstva, hranljiva supstanca</t>
  </si>
  <si>
    <t xml:space="preserve"> Intravensko davanje farmakološkog sredstva, elektrolit</t>
  </si>
  <si>
    <t xml:space="preserve">96200-01 </t>
  </si>
  <si>
    <t xml:space="preserve"> Subkutano davanje farmakološkog sredstva, trombolitičko sredstvo</t>
  </si>
  <si>
    <t xml:space="preserve"> Oralno davanje farmakološkog sredstva, drugo i neklasifikovano farmakološko sredstvo</t>
  </si>
  <si>
    <t>090001</t>
  </si>
  <si>
    <t>Površinska individualna psihoterapija</t>
  </si>
  <si>
    <t>11708-00</t>
  </si>
  <si>
    <t>Ambulantno kontinuirano EKG snimanje</t>
  </si>
  <si>
    <t>13312-00</t>
  </si>
  <si>
    <t xml:space="preserve">Vađenje krvi novorođenčeta u dijagnostičke svrhe </t>
  </si>
  <si>
    <t>30023-00</t>
  </si>
  <si>
    <t>Ekscizijski debridman mekog tkiva</t>
  </si>
  <si>
    <t>30406-00</t>
  </si>
  <si>
    <t xml:space="preserve">Abdominalna paracenteza </t>
  </si>
  <si>
    <t>36800-02</t>
  </si>
  <si>
    <t>Zamena suprapubičnog katetera (cistostomskog)</t>
  </si>
  <si>
    <t>47531-001</t>
  </si>
  <si>
    <t>Zatvorena repozicija preloma femura sa spoljašnjom fiksacijom</t>
  </si>
  <si>
    <t>47636-00</t>
  </si>
  <si>
    <t>Zatvorena repozicija preloma metatarzusa</t>
  </si>
  <si>
    <t>90568-02</t>
  </si>
  <si>
    <t>Incizija mekog tkiva, neklasifikovana na drugom mestu</t>
  </si>
  <si>
    <t>96197-07</t>
  </si>
  <si>
    <t>Intramuskularno davanje farmakološkog sredstva, hranljiva supstanca</t>
  </si>
  <si>
    <t>L008979</t>
  </si>
  <si>
    <t xml:space="preserve">Celokupni pregled urina - ručno </t>
  </si>
  <si>
    <t>13709-00</t>
  </si>
  <si>
    <t>Сакупљање крви за трансфузију - донирање крви</t>
  </si>
  <si>
    <t>13750-02</t>
  </si>
  <si>
    <t>Терапијска еритрофереза</t>
  </si>
  <si>
    <t>13750-06</t>
  </si>
  <si>
    <t xml:space="preserve"> Остале терапијске хемаферезе </t>
  </si>
  <si>
    <t xml:space="preserve">Узорковање крви (венепункција) </t>
  </si>
  <si>
    <t>L018168</t>
  </si>
  <si>
    <t>АБО крвна група - плочица</t>
  </si>
  <si>
    <t>L018176</t>
  </si>
  <si>
    <t>АБО подгрупа - епрувета</t>
  </si>
  <si>
    <t>L018192</t>
  </si>
  <si>
    <t>АБО/РхД крвна група - епрувета</t>
  </si>
  <si>
    <t>L018218</t>
  </si>
  <si>
    <t>АБО/РхД крвна група, моноклонска антитела - микроепрувета</t>
  </si>
  <si>
    <t>L018275</t>
  </si>
  <si>
    <t>Интерреакција, еритроцит даваоца и серум примаоца - епрувета</t>
  </si>
  <si>
    <t>L018309</t>
  </si>
  <si>
    <t>Испитивање посттрансфузијске реакције - епрувета</t>
  </si>
  <si>
    <t>L018440</t>
  </si>
  <si>
    <t>Полиспецифичан директан Цоомбс-ов тест (ДАТ) - епрувета</t>
  </si>
  <si>
    <t>L018457</t>
  </si>
  <si>
    <t>Полиспецифичан директан Цоомбс-ов тест (ДАТ) - микроепрувета</t>
  </si>
  <si>
    <t>L018465</t>
  </si>
  <si>
    <t>Потврдна крвна група АБО - микроепрувета</t>
  </si>
  <si>
    <t>L018481</t>
  </si>
  <si>
    <t>Типизација антигена А1 - епрувета</t>
  </si>
  <si>
    <t>L018804</t>
  </si>
  <si>
    <t>Типизација појединачних специфичности Рх фенотипа (Ц,ц,Д,Е,е) - епрувета</t>
  </si>
  <si>
    <t>L018812</t>
  </si>
  <si>
    <t>Типизација појединачних специфичности Рх фенотипа (Ц,ц,Е,е) - епрувета</t>
  </si>
  <si>
    <t>L018879</t>
  </si>
  <si>
    <t>Типизација РхД антигена - епрувета</t>
  </si>
  <si>
    <t>L018887</t>
  </si>
  <si>
    <t>Типизација РхД антигена - микроепрувета</t>
  </si>
  <si>
    <t>L018911</t>
  </si>
  <si>
    <t>Типизација РхД wеак антигена - епрувета</t>
  </si>
  <si>
    <t>L019026</t>
  </si>
  <si>
    <t>Индиректан Цоомбс-ов тест (ИАТ) - епрувета</t>
  </si>
  <si>
    <t>L019042</t>
  </si>
  <si>
    <t>Скрининг тест еритроцитних антитела (ензимски) - епрувета</t>
  </si>
  <si>
    <t>L019059</t>
  </si>
  <si>
    <t>Скрининг тест еритроцитних антитела (ензимски) - микроепрувета</t>
  </si>
  <si>
    <t>L019075</t>
  </si>
  <si>
    <t>Скрининг тест еритроцитних антитела АХГ - микроепрувета</t>
  </si>
  <si>
    <t>L019091</t>
  </si>
  <si>
    <t>Скрининг тест еритрогирних антитела (АХГ) - епрувета</t>
  </si>
  <si>
    <t>L019562</t>
  </si>
  <si>
    <t>Детекција антитела (ИгМ или ИгГ) на Трепонема паллидум - ЕЛИСА</t>
  </si>
  <si>
    <t>L020388</t>
  </si>
  <si>
    <t>Трепонема паллидум хемаглутинација (ТПХ)</t>
  </si>
  <si>
    <t>L020578</t>
  </si>
  <si>
    <t xml:space="preserve">Квалитативно одређивање анти ХЦВ антитела - ЕЛИСА </t>
  </si>
  <si>
    <t>L020602</t>
  </si>
  <si>
    <t xml:space="preserve">Квалитативно одређивање антигена и антитела за ХИВ - ЕЛИСА </t>
  </si>
  <si>
    <t>L020636</t>
  </si>
  <si>
    <t xml:space="preserve">Квалитативно одређивање антиХБс антитела - ЕЛИСА </t>
  </si>
  <si>
    <t>L020677</t>
  </si>
  <si>
    <t xml:space="preserve">Квалитативно одређивање ХБс антигена у серуму - ЕЛИСА </t>
  </si>
  <si>
    <t>ONKOLOGIJA</t>
  </si>
  <si>
    <t>Узимање материјала са коже и видљивих слузокожа за микролошки, бактериолошки и цитолошки преглед</t>
  </si>
  <si>
    <t>250107</t>
  </si>
  <si>
    <t>Izrada individualnih izveštaja (izveštaji o hospitalizaciji, prijava porođaja, prijava pobačaja, potvrda o smrti, prijava zarazne bolesti, prijava malignog oboljenja i drugo)</t>
  </si>
  <si>
    <t>90762-00</t>
  </si>
  <si>
    <t>Planiranje lečenja farmakoterapijom, prva kura</t>
  </si>
  <si>
    <t>96021-00</t>
  </si>
  <si>
    <t>Procena samostalnosti</t>
  </si>
  <si>
    <t>Savetovanje ili poducavanje o ishrani/dnevnom unosu hrane</t>
  </si>
  <si>
    <t>96197-00</t>
  </si>
  <si>
    <t>Intramuskularno davanje farmakološkog sredstva, antineoplastično sredstvo</t>
  </si>
  <si>
    <t>96197-03</t>
  </si>
  <si>
    <t>Intramuskularno davanje farmakološkog sredstva, steroid</t>
  </si>
  <si>
    <t>Intramuskularno davanje farmakološkog sredstva, drugo i nenaznaceno farmakološko sredstvo</t>
  </si>
  <si>
    <t>96200-00</t>
  </si>
  <si>
    <t>Subkutano davanje farmakološkog sredstva, antineoplastično sredstvo</t>
  </si>
  <si>
    <t>96200-09</t>
  </si>
  <si>
    <t>Subkutano davanje farmakološkog sredstva, drugo i neklasifikovano farmakkološko sredstvo</t>
  </si>
  <si>
    <t>NEFROLOGIJA</t>
  </si>
  <si>
    <t>13706-01</t>
  </si>
  <si>
    <t xml:space="preserve">Transfuzija pune krvi </t>
  </si>
  <si>
    <t>34530-04</t>
  </si>
  <si>
    <t>Uklanjanje venskog katetera</t>
  </si>
  <si>
    <t>55113-00</t>
  </si>
  <si>
    <t>M-prikaz i dvodimenzionalni ultrazvučni pregled srca u realnom vremenu</t>
  </si>
  <si>
    <t>92200-00</t>
  </si>
  <si>
    <t>Savetovanje ili podučavanje o zdravlju i oporavku</t>
  </si>
  <si>
    <t>96200-02</t>
  </si>
  <si>
    <t>Subkutano davanje farmakološkog sredstva, anti-infektivno sredstvo</t>
  </si>
  <si>
    <t>GASTROENTEROLOGIJA</t>
  </si>
  <si>
    <t>30458-00</t>
  </si>
  <si>
    <t xml:space="preserve">Biopsija Odijevog (Oddi) sfinktera </t>
  </si>
  <si>
    <t>30473-00</t>
  </si>
  <si>
    <t>Panendoskopija do duodenuma</t>
  </si>
  <si>
    <t>30473-01</t>
  </si>
  <si>
    <t>Panendoskopija do duodenuma sa biopsijom</t>
  </si>
  <si>
    <t>30473-02</t>
  </si>
  <si>
    <t xml:space="preserve">Panendoskopija kroz veštačku stomu </t>
  </si>
  <si>
    <t>30473-03</t>
  </si>
  <si>
    <t>Ezofagoskopija</t>
  </si>
  <si>
    <t>30473-04</t>
  </si>
  <si>
    <t>Ezofagoskopija sa biopsijom</t>
  </si>
  <si>
    <t>30473-07</t>
  </si>
  <si>
    <t>30476-00</t>
  </si>
  <si>
    <t>Endoskopska sklerozacija nekrvareće lezije jednjaka</t>
  </si>
  <si>
    <t>30476-01</t>
  </si>
  <si>
    <t>Endoskopska sklerozacija nekrvareće lezije ezofagogastričnog prelaza</t>
  </si>
  <si>
    <t>30478-00</t>
  </si>
  <si>
    <t xml:space="preserve">Panendoskopija do duodenuma sa odstranjenjem stranog tela </t>
  </si>
  <si>
    <t>30478-04</t>
  </si>
  <si>
    <t>Panendoskopija do duodenuma sa ekscizijom lezija</t>
  </si>
  <si>
    <t>30478-06</t>
  </si>
  <si>
    <t>Endoskopska sklerozacija krvareće lezije jednjaka</t>
  </si>
  <si>
    <t>30478-07</t>
  </si>
  <si>
    <t xml:space="preserve"> Endoskopska skelrozacija lezije želuca ili duodenuma </t>
  </si>
  <si>
    <t>30478-09</t>
  </si>
  <si>
    <t>Endoskopska sklerozacija krvareće lezije ezofagogastričnog prelaza</t>
  </si>
  <si>
    <t>30478-10</t>
  </si>
  <si>
    <t>Ekstrakcija stranog tela iz jednjaka fleksibilnim endoskopom</t>
  </si>
  <si>
    <t>30478-13</t>
  </si>
  <si>
    <t xml:space="preserve">Ezofagoskopija sa ekscizijom lezije </t>
  </si>
  <si>
    <t>32171-00</t>
  </si>
  <si>
    <t>Anorektalni pregled</t>
  </si>
  <si>
    <t>Fiberoptička kolonoskopija do hepatičke fleksure</t>
  </si>
  <si>
    <t>Fiberoptička kolonoskopija do hepatičke fleksure sa biopsijom</t>
  </si>
  <si>
    <t>32084-02</t>
  </si>
  <si>
    <t>Fiberoptička kolonoskopija do hepatičke fleksure sa administriranjem mastila za tetovažu</t>
  </si>
  <si>
    <t>Fiberoptička kolonoskopija do hepatičke fleksure sa polipektomijom</t>
  </si>
  <si>
    <t>Fiberoptička kolonoskopija do cekuma</t>
  </si>
  <si>
    <t xml:space="preserve"> Fiberoptička kolonoskopija do cekuma sa biopsijom</t>
  </si>
  <si>
    <t>32090-02</t>
  </si>
  <si>
    <t>Fiberoptička kolonoskopija do cekuma sa administriranjem mastila za tetovažu</t>
  </si>
  <si>
    <t>Fiberoptička kolonoskopija do cekuma sa polipektomijom</t>
  </si>
  <si>
    <t>32095-00</t>
  </si>
  <si>
    <t xml:space="preserve">Endoskopski pregled tankog creva kroz veštačku stomu </t>
  </si>
  <si>
    <t>90296-00</t>
  </si>
  <si>
    <t xml:space="preserve">Endoskopska kontrola peptičkog ulkusa ili krvarenja </t>
  </si>
  <si>
    <t>90305-00</t>
  </si>
  <si>
    <t>Ostale procedure na želucu</t>
  </si>
  <si>
    <t>90307-00</t>
  </si>
  <si>
    <t>Ostale procedure na tankom crevu</t>
  </si>
  <si>
    <t>90310-00</t>
  </si>
  <si>
    <t>Ostale procedure na debelom crevu</t>
  </si>
  <si>
    <t>90314-00</t>
  </si>
  <si>
    <t>Ostale procedure na rektumu</t>
  </si>
  <si>
    <t>90345-00</t>
  </si>
  <si>
    <t>Kontrola krvarenja iz rektuma ili anusa</t>
  </si>
  <si>
    <t>KARDIOLOGIJA</t>
  </si>
  <si>
    <t>11709-00</t>
  </si>
  <si>
    <t xml:space="preserve">Холтер амбулантно континуирано ЕКГ снимање </t>
  </si>
  <si>
    <t>11712-00</t>
  </si>
  <si>
    <t>Кардиоваскуларни стрес тест –тест оптерећења</t>
  </si>
  <si>
    <t>11718-00</t>
  </si>
  <si>
    <t>Тестирање осталих уграђених пејсмејкера</t>
  </si>
  <si>
    <t>11721-03</t>
  </si>
  <si>
    <t>Testiranje atrioventrikularnog pejsmejkera</t>
  </si>
  <si>
    <t>11727-00</t>
  </si>
  <si>
    <t>Тестирање уграђеног срчаног дефибрилатора</t>
  </si>
  <si>
    <t>13400-00</t>
  </si>
  <si>
    <t xml:space="preserve"> Кардиоверзија</t>
  </si>
  <si>
    <t>38350-00</t>
  </si>
  <si>
    <t>Имплантација перманентне ендовенске електроде пејсмејкера у преткомору</t>
  </si>
  <si>
    <t>38353-00</t>
  </si>
  <si>
    <t>Импнлантација генератора пејсмејкера</t>
  </si>
  <si>
    <t>38353-01</t>
  </si>
  <si>
    <t>Замена пејсмејкера</t>
  </si>
  <si>
    <t>38393-00</t>
  </si>
  <si>
    <t>Имплантација дефибрилатора</t>
  </si>
  <si>
    <t>М-приказ и дводимензионални ултразвуцни преглед срца у реалном времену</t>
  </si>
  <si>
    <t>55800-00</t>
  </si>
  <si>
    <t>Ultrazvučni pregled šake ili ručnog zgloba</t>
  </si>
  <si>
    <t>55808-00</t>
  </si>
  <si>
    <t xml:space="preserve"> Ultrazvučni pregled ramena ili nadlaktice</t>
  </si>
  <si>
    <t>55828-00</t>
  </si>
  <si>
    <t>Ultrazvučni pregled kolena</t>
  </si>
  <si>
    <t>90203-05</t>
  </si>
  <si>
    <t>Подешавање пејсмејкера</t>
  </si>
  <si>
    <t>90203-06</t>
  </si>
  <si>
    <t>Подешавање дефибрилатора</t>
  </si>
  <si>
    <t xml:space="preserve"> Кардиопулмонална реанимација</t>
  </si>
  <si>
    <t>92053-00</t>
  </si>
  <si>
    <t xml:space="preserve">Затворена масажа срца </t>
  </si>
  <si>
    <t>92055-00</t>
  </si>
  <si>
    <t xml:space="preserve">Остале конверзије срчаног ритма </t>
  </si>
  <si>
    <t>Праћење системског артеријског притиска</t>
  </si>
  <si>
    <t>Остале електрокардиографије (ЕКГ)</t>
  </si>
  <si>
    <t xml:space="preserve">Holter ambulantno kontinuirano EKG snimanje </t>
  </si>
  <si>
    <t xml:space="preserve">Kardiovaskularni stres test </t>
  </si>
  <si>
    <t>Снимање просечног сигнала ЕКГ-а</t>
  </si>
  <si>
    <t>11722-00</t>
  </si>
  <si>
    <t xml:space="preserve">Ugradivi rekorder za praćenje srčanog rada aktiviran od strane pacijenta </t>
  </si>
  <si>
    <t>Testiranje ugradjenog srcanog defibrilatora</t>
  </si>
  <si>
    <t>12000-00</t>
  </si>
  <si>
    <t>Test kožne osetljivosti sa ≤ 20 alergena</t>
  </si>
  <si>
    <t>12003-00</t>
  </si>
  <si>
    <t>Test kožne osetljivosti sa ≥ 21 alergena</t>
  </si>
  <si>
    <t xml:space="preserve">Трансфузија пуне крви </t>
  </si>
  <si>
    <t xml:space="preserve">Трансфузија еритроцита </t>
  </si>
  <si>
    <t>Трансфузија тромбоцита</t>
  </si>
  <si>
    <t>13757-00</t>
  </si>
  <si>
    <t>Терапијска венесекција</t>
  </si>
  <si>
    <t>Вађење крви у дијагностичке сврхе</t>
  </si>
  <si>
    <t>Интраартеријска канилација за гасну анализу крви</t>
  </si>
  <si>
    <t xml:space="preserve">Поступак одржавања континуиране вентилаторне подршке, ≤ 24 сата </t>
  </si>
  <si>
    <t>Поступак одржавања континуиране вентилаторне подршке, &gt; 24 сати и &lt; 96 сати</t>
  </si>
  <si>
    <t>Поступак одржавања континуиране вентилаторне подршке, ≥ 96 сати</t>
  </si>
  <si>
    <t>Одржавање уређаја за давање лека</t>
  </si>
  <si>
    <t xml:space="preserve">Ендотрахеална интубација, једнолуменски тубус </t>
  </si>
  <si>
    <t>Превијање ране</t>
  </si>
  <si>
    <t>30084-00</t>
  </si>
  <si>
    <t>Перкутана биопсија коштане сржи, иглом (метода Јамашиди (Јамасхиди))</t>
  </si>
  <si>
    <t>30087-00</t>
  </si>
  <si>
    <t>Aspiraciona punkcija koštane srži</t>
  </si>
  <si>
    <t>Континуирана регистрација пулса</t>
  </si>
  <si>
    <t>Континуирана регистрација ЕКГ</t>
  </si>
  <si>
    <t>Катетеризација мокраћне бешике – кроз уретру</t>
  </si>
  <si>
    <t>38256-01</t>
  </si>
  <si>
    <t>Implantacija privremene endovenske elektrode u komoru</t>
  </si>
  <si>
    <t>Impnlantacija generatora pejsmejkera</t>
  </si>
  <si>
    <t>38353-02</t>
  </si>
  <si>
    <t>Uklanjanje pejsmejkera</t>
  </si>
  <si>
    <t>38390-02</t>
  </si>
  <si>
    <t>Implantacija permanentne endovenske elektrode defibrilatora u ostale srčane šupljine</t>
  </si>
  <si>
    <t>Implantacija defibrilatora</t>
  </si>
  <si>
    <t>38393-01</t>
  </si>
  <si>
    <t>Zamena defibrilatora</t>
  </si>
  <si>
    <t>44367-00</t>
  </si>
  <si>
    <t>Amputacija iznad linije kolena</t>
  </si>
  <si>
    <t>50124-01</t>
  </si>
  <si>
    <t xml:space="preserve">Injekcija u zglob ili neku drugu sinovijsku šupljinu, neklasifikovana na drugom mestu </t>
  </si>
  <si>
    <t>600349</t>
  </si>
  <si>
    <t>Превенција декубитуса у рехабилитацији</t>
  </si>
  <si>
    <t>Оксиметрија</t>
  </si>
  <si>
    <t>Континуирано амбулаторно мерење гликемије методом накнадног и истиовременог очитавања</t>
  </si>
  <si>
    <t>90203-00</t>
  </si>
  <si>
    <t>Подешавање ендовенске електроде за пејсмејкер</t>
  </si>
  <si>
    <t>Podešavanje pejsmejkera</t>
  </si>
  <si>
    <t>Podešavanje defibrilatora</t>
  </si>
  <si>
    <t>90203-07</t>
  </si>
  <si>
    <t>Uklanjanje defibrilatora</t>
  </si>
  <si>
    <t>90203-08</t>
  </si>
  <si>
    <t>Подешавање ендовенске електроде за дефибрилатор</t>
  </si>
  <si>
    <t xml:space="preserve"> Обрада коже и поткожног ткива без ексцизије</t>
  </si>
  <si>
    <t>Испирање ока</t>
  </si>
  <si>
    <t xml:space="preserve"> Пласирање назогастричне сонде</t>
  </si>
  <si>
    <t xml:space="preserve"> Примена лека за респираторни систем помоћу небулизатора</t>
  </si>
  <si>
    <t xml:space="preserve">Остале терапије обогаћивања кисеоника/ом </t>
  </si>
  <si>
    <t xml:space="preserve">Zatvorena masaža srca </t>
  </si>
  <si>
    <t xml:space="preserve">Ostale konverzije srčanog ritma </t>
  </si>
  <si>
    <t>Трансфузија крвних компоненти и деривата</t>
  </si>
  <si>
    <t>Замена (назо-)гастричне сонде или цеви езофагостоме</t>
  </si>
  <si>
    <t>92179-00</t>
  </si>
  <si>
    <t xml:space="preserve">Imunizacija zbog alergije </t>
  </si>
  <si>
    <t>92179-001</t>
  </si>
  <si>
    <t>Desenzibilizacija na inhalacione alergene – klasička (subkutane injekcije)</t>
  </si>
  <si>
    <t>Испирање катетера, некласификовано на другом месту</t>
  </si>
  <si>
    <t xml:space="preserve">Поступак одржавања неинвазивне вентилаторне подршке, ≤ 24 сата </t>
  </si>
  <si>
    <t xml:space="preserve">Поступак одржавања неинвазивне вентилаторне подршке, &gt; 24 сати и &lt; 96 сати </t>
  </si>
  <si>
    <t xml:space="preserve">Поступак одржавања неинвазивне вентилаторне подршке, ≥ 96 сати </t>
  </si>
  <si>
    <t>92513-99</t>
  </si>
  <si>
    <t>Infiltracija lokalnog anestetika, ASA 99</t>
  </si>
  <si>
    <t>Процена интегритета коже</t>
  </si>
  <si>
    <t xml:space="preserve">Дренажа респираторног система, без инцизије </t>
  </si>
  <si>
    <t>Интрамускуларно давање фармаколошког средства, анти-инфективно средство</t>
  </si>
  <si>
    <t>Интравенско давање фармаколошког средства, тромболитичко средство</t>
  </si>
  <si>
    <t>Интравенско давање фармаколошког средства, анти-инфективно средство</t>
  </si>
  <si>
    <t>96199-04</t>
  </si>
  <si>
    <t>Интравенско давање фармаколошког средства, антидот</t>
  </si>
  <si>
    <t>Интравенско давање фармаколошког средства, инсулин</t>
  </si>
  <si>
    <t>Интравенско давање фармаколошког средства, хранљива супстанца</t>
  </si>
  <si>
    <t>Интравенско давање фармаколошког средства, електролит</t>
  </si>
  <si>
    <t>Интравенско давање фармаколошког средства, друго и некласификовано фармаколошко средство</t>
  </si>
  <si>
    <t>Субкутано давање фармаколошког средства, тромболитичко средство</t>
  </si>
  <si>
    <t>Субкутано давање фармаколошког средства, инсулин</t>
  </si>
  <si>
    <t>Субкутано давање фармаколошког средства, друго и некласификовано фармакколошко средство</t>
  </si>
  <si>
    <t>Орално давање фармаколошког средства, тромболитичко средство</t>
  </si>
  <si>
    <t>Орално давање фармаколошког средства, друго и некласификовано фармаколошко средство</t>
  </si>
  <si>
    <t>Пуњење уређаја за давање лека, инсулин</t>
  </si>
  <si>
    <t>Пуњење уређаја за давање лека, електролит</t>
  </si>
  <si>
    <t>Пуњење уређаја за давање лека, друго и некласификовано фармаколошко средство</t>
  </si>
  <si>
    <t>L010421</t>
  </si>
  <si>
    <t xml:space="preserve">Merenje zapremine 24h-urina, dnevnog urina </t>
  </si>
  <si>
    <t>L013979</t>
  </si>
  <si>
    <t>Broj bazofilno punktiranih eritrocita u krvi</t>
  </si>
  <si>
    <t>L013995</t>
  </si>
  <si>
    <t>Eozinofili (Eo) u krvi</t>
  </si>
  <si>
    <t xml:space="preserve">L014001 </t>
  </si>
  <si>
    <t>Heinz-ova telašca u krvi</t>
  </si>
  <si>
    <t>L014068</t>
  </si>
  <si>
    <t>Ispitivanje morfologije eritrocita i trombocita u krvi</t>
  </si>
  <si>
    <t>L014118</t>
  </si>
  <si>
    <t>Leukocitarna formila - ručno</t>
  </si>
  <si>
    <t>L014126</t>
  </si>
  <si>
    <t>Leukocitarna formila - ručno, sa posebnom identifikacijom patoloških ćelija</t>
  </si>
  <si>
    <t>L014134</t>
  </si>
  <si>
    <t>LE ćelije iz krvi ili kostne srži</t>
  </si>
  <si>
    <t>L015412</t>
  </si>
  <si>
    <t>Citološki pregled kostne srži</t>
  </si>
  <si>
    <t>L020206</t>
  </si>
  <si>
    <t>Mikroskopski pregled bojenog preparata</t>
  </si>
  <si>
    <t>Узимање биолошког материјала за микробиолошки преглед</t>
  </si>
  <si>
    <t>Узимање биолошког материјала за микробиолошки преглед у транспортну подлогу</t>
  </si>
  <si>
    <t>L029413</t>
  </si>
  <si>
    <t>Citološki pregled ostalih razmaza</t>
  </si>
  <si>
    <t>009218</t>
  </si>
  <si>
    <t>Antišok terapija</t>
  </si>
  <si>
    <t>13939-02</t>
  </si>
  <si>
    <t>Održavanje uređaja za vaskularni pristup</t>
  </si>
  <si>
    <t>39000-00</t>
  </si>
  <si>
    <t>Lumbalna punkcija</t>
  </si>
  <si>
    <t>92047-00</t>
  </si>
  <si>
    <t>Uklanjanje kanile za treheostomiju</t>
  </si>
  <si>
    <t>92066-00</t>
  </si>
  <si>
    <t xml:space="preserve"> Plasiranje cevi u rektum</t>
  </si>
  <si>
    <t>92077-00</t>
  </si>
  <si>
    <t>Ostala ispiranja rektuma</t>
  </si>
  <si>
    <t>92141-00</t>
  </si>
  <si>
    <t>Uklanjanje drena iz trbuha</t>
  </si>
  <si>
    <t>92148-00</t>
  </si>
  <si>
    <t xml:space="preserve"> Davanje toksoida tetanusa</t>
  </si>
  <si>
    <t>92165-00</t>
  </si>
  <si>
    <t>Vakcinacija protiv pneumokoka</t>
  </si>
  <si>
    <t>96202-07</t>
  </si>
  <si>
    <t>Enteralno davanje farmakološkog sredstva, hranljiva supstanca</t>
  </si>
  <si>
    <t>96209-01</t>
  </si>
  <si>
    <t>Punjenje uređaja za davanje leka, trombolitičko sredstvo</t>
  </si>
  <si>
    <t>96209-04</t>
  </si>
  <si>
    <t>Punjenje uređaja za davanje leka, antidot</t>
  </si>
  <si>
    <t>96209-07</t>
  </si>
  <si>
    <t>Punjenje uređaja za davanje leka, hranljiva supstanca</t>
  </si>
  <si>
    <t>11000-00</t>
  </si>
  <si>
    <t>Elektroencefalografija (EEG)</t>
  </si>
  <si>
    <t>11503-04</t>
  </si>
  <si>
    <t xml:space="preserve">Test opterećenja u svrhu procene respiratornog statusa </t>
  </si>
  <si>
    <t>11614-00</t>
  </si>
  <si>
    <t>Pregled i snimanje (sonografija) intrakranijalne arterijske cirkulacije korišćenjem transkranijalnog doplera</t>
  </si>
  <si>
    <t>11724-00</t>
  </si>
  <si>
    <t>Testiranje uspravljanja - „tilt table“ test</t>
  </si>
  <si>
    <t>11919-00</t>
  </si>
  <si>
    <t xml:space="preserve">Mikciona cistouretrografija </t>
  </si>
  <si>
    <t>13706-05</t>
  </si>
  <si>
    <t xml:space="preserve"> Transfuzija gama globulina </t>
  </si>
  <si>
    <t>260076</t>
  </si>
  <si>
    <t>Uzorkovanje i slanje materijala za laboratorijsko ispitivanje</t>
  </si>
  <si>
    <t>41650-00</t>
  </si>
  <si>
    <t>Inspekcija bubne opne, jednostrano</t>
  </si>
  <si>
    <t>41650-01</t>
  </si>
  <si>
    <t>Inspekcija bubne opne, obostrano</t>
  </si>
  <si>
    <t>41653-00</t>
  </si>
  <si>
    <t>Prednja rinoskopija i/ili zadnja rinoskopija</t>
  </si>
  <si>
    <t>41789-01</t>
  </si>
  <si>
    <t>55028-00</t>
  </si>
  <si>
    <t>Ultrazvučni pregled glave</t>
  </si>
  <si>
    <t>55036-00</t>
  </si>
  <si>
    <t>Ultrazvučni pregled abdomena</t>
  </si>
  <si>
    <t>55084-00</t>
  </si>
  <si>
    <t>Ultrazvučni pregled bešike</t>
  </si>
  <si>
    <t>55816-00</t>
  </si>
  <si>
    <t>56001-00</t>
  </si>
  <si>
    <t>Kompjuterizovana tomografija mozga</t>
  </si>
  <si>
    <t>56301-01</t>
  </si>
  <si>
    <t>Kompjuterizovana tomografija grudnog koša i abdomena</t>
  </si>
  <si>
    <t>57901-00</t>
  </si>
  <si>
    <t>Radiografsko snimanje lobanje</t>
  </si>
  <si>
    <t>57903-00</t>
  </si>
  <si>
    <t>Radiografsko snimanje paranazalnog sinusa</t>
  </si>
  <si>
    <t>58706-00</t>
  </si>
  <si>
    <t>Intravenska pijelografija</t>
  </si>
  <si>
    <t>81858-19</t>
  </si>
  <si>
    <t>Test oralnog opterećenja glukozom (OGTT test)</t>
  </si>
  <si>
    <t>81864-04</t>
  </si>
  <si>
    <t>Testovi pozne preosetljivosti</t>
  </si>
  <si>
    <t>90119-00</t>
  </si>
  <si>
    <t>Otoskopija</t>
  </si>
  <si>
    <t>92029-00</t>
  </si>
  <si>
    <t>Lavaža nosnica</t>
  </si>
  <si>
    <t>92030-00</t>
  </si>
  <si>
    <t>Retamponada nosa</t>
  </si>
  <si>
    <t>92042-00</t>
  </si>
  <si>
    <t xml:space="preserve">Nemehanička metoda reanimacije / oživljavanja </t>
  </si>
  <si>
    <t>92061-00</t>
  </si>
  <si>
    <t xml:space="preserve"> Transfuzija faktora koagulacije</t>
  </si>
  <si>
    <t>92132-00</t>
  </si>
  <si>
    <t xml:space="preserve">Prevlačenje prepucijuma </t>
  </si>
  <si>
    <t>92145-00</t>
  </si>
  <si>
    <t xml:space="preserve">Vakcinacija protiv tuberkuloze </t>
  </si>
  <si>
    <t>92159-00</t>
  </si>
  <si>
    <t>Profilaktička vakcinacija protiv gripa</t>
  </si>
  <si>
    <t>95550-14</t>
  </si>
  <si>
    <t>Udružene zdravstvene procedure, edukacija o dijabetesu</t>
  </si>
  <si>
    <t>96095-00</t>
  </si>
  <si>
    <t>Podrška terapeutskoj dijeti</t>
  </si>
  <si>
    <t>96158-00</t>
  </si>
  <si>
    <t>Ponovno uvežbavanje kontrole mokrenja</t>
  </si>
  <si>
    <t>96197-04</t>
  </si>
  <si>
    <t>Intramuskularno davanje farmakološkog sredstva, antidot</t>
  </si>
  <si>
    <t>Intravensko davanje farmakološkog sredstva, antidot</t>
  </si>
  <si>
    <t>Intravensko davanje farmakološkog sredstva, hranljiva supstanca</t>
  </si>
  <si>
    <t>96206-09</t>
  </si>
  <si>
    <t>Nenaznačen način davanja farmakološkog sredstva, drugo i neklasifikovano farmakološko sredstvo</t>
  </si>
  <si>
    <t>96209-00</t>
  </si>
  <si>
    <t>Punjenje uređaja za davanje leka, antineoplastičko sredstvo</t>
  </si>
  <si>
    <t>96209-02</t>
  </si>
  <si>
    <t>Punjenje uređaja za davanje leka, anti-infektivno sredstvo</t>
  </si>
  <si>
    <t>96209-03</t>
  </si>
  <si>
    <t>Punjenje uređaja za davanje leka, steroid</t>
  </si>
  <si>
    <t>600011</t>
  </si>
  <si>
    <t>Elektrostimulacija *</t>
  </si>
  <si>
    <t>600012</t>
  </si>
  <si>
    <t>Interferentne struje</t>
  </si>
  <si>
    <t>600015</t>
  </si>
  <si>
    <t>Stabilna galvanizacija</t>
  </si>
  <si>
    <t>600016</t>
  </si>
  <si>
    <t>Dijadinamičke struje</t>
  </si>
  <si>
    <t>600021</t>
  </si>
  <si>
    <t>Subakvalni ultrazvuk</t>
  </si>
  <si>
    <t>600022</t>
  </si>
  <si>
    <t>Sonoforeza</t>
  </si>
  <si>
    <t>600023</t>
  </si>
  <si>
    <t>Elektromagnetno polje</t>
  </si>
  <si>
    <t>600071</t>
  </si>
  <si>
    <t>Aplikacija parafina po segmentu</t>
  </si>
  <si>
    <t>600103</t>
  </si>
  <si>
    <t>Pozicioniranje</t>
  </si>
  <si>
    <t>600111</t>
  </si>
  <si>
    <t>Vežbe hoda u razboju</t>
  </si>
  <si>
    <t>600112</t>
  </si>
  <si>
    <t>Aktivne vežbe sa pomagalima</t>
  </si>
  <si>
    <t>600114</t>
  </si>
  <si>
    <t>Korektivne vežbe pred ogledalom</t>
  </si>
  <si>
    <t>Obuka zaštitnim pokretima i položajima tela kod diskopatičara</t>
  </si>
  <si>
    <t>600116</t>
  </si>
  <si>
    <t>Vežbe za reumatoidni artritis</t>
  </si>
  <si>
    <t>600117</t>
  </si>
  <si>
    <t>Vežbe za M.Behtrew</t>
  </si>
  <si>
    <t>600120</t>
  </si>
  <si>
    <t>Aktivne segmentne vežbe sa otporom</t>
  </si>
  <si>
    <t>600122</t>
  </si>
  <si>
    <t>Pasivne segmentne vežbe</t>
  </si>
  <si>
    <t>600123</t>
  </si>
  <si>
    <t>Individualni rad sa decom (juvenilni artritis, cerebrala i sl.)</t>
  </si>
  <si>
    <t>600124</t>
  </si>
  <si>
    <t>Vežbe na spravama ili ergobiciklu</t>
  </si>
  <si>
    <t>600170</t>
  </si>
  <si>
    <t>Prebacivanje dominantnog na neoštećen ekstremitet</t>
  </si>
  <si>
    <t>600173</t>
  </si>
  <si>
    <t>Vežbe pacijenata sa paraplegijom ili hemiplegijom</t>
  </si>
  <si>
    <t>600202</t>
  </si>
  <si>
    <t>Ručna masaža segmentna</t>
  </si>
  <si>
    <t>600252</t>
  </si>
  <si>
    <t>Mišićni test - grupa mišića (izvodi lekar specijalista fizikalne medicine)</t>
  </si>
  <si>
    <t>600307</t>
  </si>
  <si>
    <t>Vežbe relaksacije</t>
  </si>
  <si>
    <t>600312</t>
  </si>
  <si>
    <t>Hod po ravnom</t>
  </si>
  <si>
    <t>600313</t>
  </si>
  <si>
    <t>Nyllin-ov stepenik</t>
  </si>
  <si>
    <t>600331</t>
  </si>
  <si>
    <t>Laser po akupunkturnim tačkama</t>
  </si>
  <si>
    <t>600348</t>
  </si>
  <si>
    <t>Elektroforeza leka</t>
  </si>
  <si>
    <t>Prevencija dekubitusa u rehabilitaciji</t>
  </si>
  <si>
    <t>600351</t>
  </si>
  <si>
    <t>Vežbe kod deformiteta kičmenog stuba kod dece</t>
  </si>
  <si>
    <t>600802</t>
  </si>
  <si>
    <t>Individualni rad pri hospitalnom lečenju skolioza i kifoza</t>
  </si>
  <si>
    <t>600803</t>
  </si>
  <si>
    <t>Individualni rad sa gerijatrijskim ortopedskim bolesnicima</t>
  </si>
  <si>
    <t>600804</t>
  </si>
  <si>
    <t>Rani rehabilitacioni tretman bolesnika sa neurološkim manifestacijama u akutnim infektivnim stanjima, uključujući i HIV</t>
  </si>
  <si>
    <t>600805</t>
  </si>
  <si>
    <t>Preoperativni i rani pre i postoperativni tretman kod pacijenata na ortopedskom odeljenju</t>
  </si>
  <si>
    <t>600808</t>
  </si>
  <si>
    <t>Rani rehabilitacioni tretman u koronarnoj i postkoronarnoj jedinici kod pacijenata sa akutnim infarktom miokarda</t>
  </si>
  <si>
    <t>600813</t>
  </si>
  <si>
    <t>Rani rehabilitacioni tretman pacijenata u akutnim neurološkim/neurohirurškim stanjima</t>
  </si>
  <si>
    <t>81874-03</t>
  </si>
  <si>
    <t xml:space="preserve"> Fonijatrijske vežbe – vežbe disanja</t>
  </si>
  <si>
    <t>96019-00</t>
  </si>
  <si>
    <t>Biomehanička procena</t>
  </si>
  <si>
    <t>96092-00</t>
  </si>
  <si>
    <t xml:space="preserve"> Primena, nameštanje, prilagođavanje ili zamena pomagala ili uređaja za prilagođavanje</t>
  </si>
  <si>
    <t>96118-00</t>
  </si>
  <si>
    <t>Terapija ramenog zgloba vežbanjem</t>
  </si>
  <si>
    <t>96119-00</t>
  </si>
  <si>
    <t xml:space="preserve"> Terapija grudnih ili trbušnih mišića vežbanjem</t>
  </si>
  <si>
    <t>96120-00</t>
  </si>
  <si>
    <t>Terapija mišića leđa ili vrata vežbanjem</t>
  </si>
  <si>
    <t>96121-00</t>
  </si>
  <si>
    <t>Terapija mišića ruku vežbanjem</t>
  </si>
  <si>
    <t>96122-00</t>
  </si>
  <si>
    <t xml:space="preserve"> Terapija lakatnog zgloba vežbanjem </t>
  </si>
  <si>
    <t>96123-00</t>
  </si>
  <si>
    <t>Terapija mišića ruku, ručnog zgloba ili zglobova prstiju vežbanjem</t>
  </si>
  <si>
    <t>96124-00</t>
  </si>
  <si>
    <t>Terapija zgloba kuka vežbanjem</t>
  </si>
  <si>
    <t>96126-00</t>
  </si>
  <si>
    <t>Terapija mišića nogu vežbanjem</t>
  </si>
  <si>
    <t>96127-00</t>
  </si>
  <si>
    <t xml:space="preserve">Terapija zgloba kolena vežbanjem </t>
  </si>
  <si>
    <t>96128-00</t>
  </si>
  <si>
    <t>Terapija mišića stopala, nožnog zgloba ili zglobova prstiju vežbanjem</t>
  </si>
  <si>
    <t>96129-00</t>
  </si>
  <si>
    <t>Terapija celog tela vežbanjem</t>
  </si>
  <si>
    <t>96130-00</t>
  </si>
  <si>
    <t xml:space="preserve"> Uvežbavanje veština u aktivnostima povezanim sa položajem tela/mobilnošću/pokretom </t>
  </si>
  <si>
    <t>96131-00</t>
  </si>
  <si>
    <t xml:space="preserve">Uvežbavanje veština u aktivnostima povezanim sa premeštanjem </t>
  </si>
  <si>
    <t>96154-00</t>
  </si>
  <si>
    <t>Terapijski ultrazvuk</t>
  </si>
  <si>
    <t>96162-00</t>
  </si>
  <si>
    <t>Terapeutska masaža ili manipulacija vezivnog/mekog tkiva, neklasifikovanog na drugom mestu</t>
  </si>
  <si>
    <t>12015-00</t>
  </si>
  <si>
    <t xml:space="preserve">Epikutani test flasterima sa svim alergenima koji se nalaze u standardnoj bateriji </t>
  </si>
  <si>
    <t>14050-00</t>
  </si>
  <si>
    <t>Terapija ostalih oblasti ultraljubičastim A zracima i psoralenima</t>
  </si>
  <si>
    <t>14050-01</t>
  </si>
  <si>
    <t>Terapija ostalih oblasti ultraljubičastim B zracima</t>
  </si>
  <si>
    <t>30010-00</t>
  </si>
  <si>
    <t>Previjanje opekotine, manje od 10% površine tela je previjeno</t>
  </si>
  <si>
    <t>30061-00</t>
  </si>
  <si>
    <t>Uklanjanje stranog tela iz kože i potkožnog tkiva bez incizije</t>
  </si>
  <si>
    <t>30186-00</t>
  </si>
  <si>
    <t>Uklanjanje bradavice sa tabana</t>
  </si>
  <si>
    <t>30186-01</t>
  </si>
  <si>
    <t>Uklanjanje bradavice sa dlana</t>
  </si>
  <si>
    <t>30189-00</t>
  </si>
  <si>
    <t>Uklanjanje moluske (molluscum contagiosum)</t>
  </si>
  <si>
    <t>30189-01</t>
  </si>
  <si>
    <t>Uklanjanje ostalih bradavica</t>
  </si>
  <si>
    <t>30192-00</t>
  </si>
  <si>
    <t>Ostale destrukcije lezija na koži</t>
  </si>
  <si>
    <t>30195-01</t>
  </si>
  <si>
    <t>Kiretaža lezije na koži, višestruke lezije</t>
  </si>
  <si>
    <t>30195-04</t>
  </si>
  <si>
    <t>Krioterapija lezija na koži, pojedinačna lezija</t>
  </si>
  <si>
    <t>30195-05</t>
  </si>
  <si>
    <t>Krioterapija lezija na koži, višestruke lezije</t>
  </si>
  <si>
    <t>30195-06</t>
  </si>
  <si>
    <t>Elektroterapija lezija na koži, pojedinačna lezija</t>
  </si>
  <si>
    <t>30195-07</t>
  </si>
  <si>
    <t>Elektroterapija lezija na koži, višestruke lezije</t>
  </si>
  <si>
    <t>32177-00</t>
  </si>
  <si>
    <t>Odstranjenje kondiloma analnog kanala i perianalne regije</t>
  </si>
  <si>
    <t>Uklanjne venskog katetera</t>
  </si>
  <si>
    <t>46516-00</t>
  </si>
  <si>
    <t>Obrada nokta na prstu šake</t>
  </si>
  <si>
    <t>47906-00</t>
  </si>
  <si>
    <t>Obrada nokta na prstu stopala</t>
  </si>
  <si>
    <t>81820-00</t>
  </si>
  <si>
    <t>Dermoskopski pregled kože, jedna lezija</t>
  </si>
  <si>
    <t>81820-01</t>
  </si>
  <si>
    <t>Dermoskopski pregled kože, više lezija</t>
  </si>
  <si>
    <t xml:space="preserve">Preventivno savetovanje ili podučavanje </t>
  </si>
  <si>
    <t>96197-08</t>
  </si>
  <si>
    <t>96203-03</t>
  </si>
  <si>
    <t>Oralno davanje farmakološkog sredstva, steroid</t>
  </si>
  <si>
    <t>96203-08</t>
  </si>
  <si>
    <t>Oralno davanje farmakološkog sredstva, elektrolit</t>
  </si>
  <si>
    <t>96205-02</t>
  </si>
  <si>
    <t>Neki drugi način davanja farmakološkog sredstva, anti-infektivno sredstvo</t>
  </si>
  <si>
    <t>96205-03</t>
  </si>
  <si>
    <t>Neki drugi način davanja farmakološkog sredstva, steroid</t>
  </si>
  <si>
    <t>L029504</t>
  </si>
  <si>
    <t>Pregled likvora</t>
  </si>
  <si>
    <t>18216-27</t>
  </si>
  <si>
    <t>Epiduralna injekcija lokalnog anestetika</t>
  </si>
  <si>
    <t>90179-02</t>
  </si>
  <si>
    <t>Nazotrahealna intubacija</t>
  </si>
  <si>
    <t>92035-001</t>
  </si>
  <si>
    <t>Otežana endotrahealna intubacija fiberoptičkim laringoskopom</t>
  </si>
  <si>
    <t>92035-002</t>
  </si>
  <si>
    <t xml:space="preserve"> Otežana endotrahealna intubacija fiberoptičkim bronhoskopom sa TFT ekranom</t>
  </si>
  <si>
    <t>92035-003</t>
  </si>
  <si>
    <t>Otežana edotrahealna intubacija „fast trach“ laringealnom maskom</t>
  </si>
  <si>
    <t>92035-005</t>
  </si>
  <si>
    <t xml:space="preserve"> Otežana endotrahealna intubacija pomoću retro-molarnog laringoskopa </t>
  </si>
  <si>
    <t>92063-00</t>
  </si>
  <si>
    <t xml:space="preserve">Transfuzija plazma ekspandera </t>
  </si>
  <si>
    <t>92500-00</t>
  </si>
  <si>
    <t>Rutinska preoperativna anesteziološka procena</t>
  </si>
  <si>
    <t>92500-01</t>
  </si>
  <si>
    <t>Produžena preoperativna anesteziološka procena</t>
  </si>
  <si>
    <t>92500-02</t>
  </si>
  <si>
    <t>Hitna preoperativna anesteziološka procena</t>
  </si>
  <si>
    <t>92507-10</t>
  </si>
  <si>
    <t>Neuroaksijalna blokada tokom trudova i porođaja, ASA 10</t>
  </si>
  <si>
    <t>92507-19</t>
  </si>
  <si>
    <t>Neuroaksijalna blokada tokom trudova i porođaja, ASA 19</t>
  </si>
  <si>
    <t>92507-20</t>
  </si>
  <si>
    <t>Neuroaksijalna blokada tokom trudova i porođaja, ASA 20</t>
  </si>
  <si>
    <t>92507-29</t>
  </si>
  <si>
    <t>Neuroaksijalna blokada tokom trudova i porođaja, ASA 29</t>
  </si>
  <si>
    <t>92507-30</t>
  </si>
  <si>
    <t>Neuroaksijalna blokada tokom trudova i porođaja, ASA 30</t>
  </si>
  <si>
    <t>92507-39</t>
  </si>
  <si>
    <t>Neuroaksijalna blokada tokom trudova i porođaja, ASA 39</t>
  </si>
  <si>
    <t>92507-40</t>
  </si>
  <si>
    <t>Neuroaksijalna blokada tokom trudova i porođaja, ASA 40</t>
  </si>
  <si>
    <t>92507-49</t>
  </si>
  <si>
    <t xml:space="preserve"> Neuroaksijalna blokada tokom trudova i porođaja, ASA 49</t>
  </si>
  <si>
    <t>92508-10</t>
  </si>
  <si>
    <t xml:space="preserve">Neuraksijalna blokada, ASA 10 </t>
  </si>
  <si>
    <t>92508-19</t>
  </si>
  <si>
    <t>Neuraksijalna blokada, ASA 19</t>
  </si>
  <si>
    <t>92508-20</t>
  </si>
  <si>
    <t>Neuraksijalna blokada, ASA 20</t>
  </si>
  <si>
    <t>92508-29</t>
  </si>
  <si>
    <t>Neuraksijalna blokada, ASA 29</t>
  </si>
  <si>
    <t>92508-30</t>
  </si>
  <si>
    <t>Neuraksijalna blokada, ASA 30</t>
  </si>
  <si>
    <t>92508-39</t>
  </si>
  <si>
    <t>Neuraksijalna blokada, ASA 39</t>
  </si>
  <si>
    <t>92508-40</t>
  </si>
  <si>
    <t>Neuraksijalna blokada, ASA 40</t>
  </si>
  <si>
    <t>92508-49</t>
  </si>
  <si>
    <t>Neuraksijalna blokada, ASA 49</t>
  </si>
  <si>
    <t>92509-19</t>
  </si>
  <si>
    <t>Regionalna blokada, nerva glave ili vrata, ASA 19</t>
  </si>
  <si>
    <t>92509-29</t>
  </si>
  <si>
    <t>Regionalna blokada, nerva glave ili vrata, ASA 29</t>
  </si>
  <si>
    <t>92509-39</t>
  </si>
  <si>
    <t>Regionalna blokada, nerva glave ili vrata, ASA 39</t>
  </si>
  <si>
    <t>92509-49</t>
  </si>
  <si>
    <t>Regionalna blokada, nerva glave ili vrata, ASA 49</t>
  </si>
  <si>
    <t>92509-59</t>
  </si>
  <si>
    <t>Regionalna blokada, nerva glave ili vrata, ASA 59</t>
  </si>
  <si>
    <t>92511-10</t>
  </si>
  <si>
    <t>Regionalna blokada, nerva gornjeg ekstremiteta, ASA 10</t>
  </si>
  <si>
    <t>92511-19</t>
  </si>
  <si>
    <t>Regionalna blokada, nerva gornjeg ekstremiteta, ASA 19</t>
  </si>
  <si>
    <t>92511-20</t>
  </si>
  <si>
    <t>Regionalna blokada, nerva gornjeg ekstremiteta, ASA 20</t>
  </si>
  <si>
    <t>92511-29</t>
  </si>
  <si>
    <t>Regionalna blokada, nerva gornjeg ekstremiteta, ASA 29</t>
  </si>
  <si>
    <t>92511-30</t>
  </si>
  <si>
    <t>Regionalna blokada, nerva gornjeg ekstremiteta, ASA 30</t>
  </si>
  <si>
    <t>92511-39</t>
  </si>
  <si>
    <t>Regionalna blokada, nerva gornjeg ekstremiteta, ASA 39</t>
  </si>
  <si>
    <t>92512-10</t>
  </si>
  <si>
    <t xml:space="preserve">Regionalna blokada, nerva donjeg ekstremiteta, ASA 10 </t>
  </si>
  <si>
    <t>92512-19</t>
  </si>
  <si>
    <t>Regionalna blokada, nerva donjeg ekstremiteta, ASA 19</t>
  </si>
  <si>
    <t>92512-20</t>
  </si>
  <si>
    <t>Regionalna blokada, nerva donjeg ekstremiteta, ASA 20</t>
  </si>
  <si>
    <t>92512-29</t>
  </si>
  <si>
    <t>Regionalna blokada, nerva donjeg ekstremiteta, ASA 29</t>
  </si>
  <si>
    <t>92512-30</t>
  </si>
  <si>
    <t>Regionalna blokada, nerva donjeg ekstremiteta, ASA 30</t>
  </si>
  <si>
    <t>92512-39</t>
  </si>
  <si>
    <t>Regionalna blokada, nerva donjeg ekstremiteta, ASA 39</t>
  </si>
  <si>
    <t>92514-10</t>
  </si>
  <si>
    <t>Opšta anestezija, ASA 10</t>
  </si>
  <si>
    <t>92514-19</t>
  </si>
  <si>
    <t>Opšta anestezija, ASA 19</t>
  </si>
  <si>
    <t>92514-20</t>
  </si>
  <si>
    <t>Opšta anestezija, ASA 20</t>
  </si>
  <si>
    <t>92514-29</t>
  </si>
  <si>
    <t>Opšta anestezija, ASA 29</t>
  </si>
  <si>
    <t>92514-30</t>
  </si>
  <si>
    <t>Opšta anestezija, ASA 30</t>
  </si>
  <si>
    <t>92514-39</t>
  </si>
  <si>
    <t>Opšta anestezija, ASA 39</t>
  </si>
  <si>
    <t>92514-40</t>
  </si>
  <si>
    <t>Opšta anestezija, ASA 40</t>
  </si>
  <si>
    <t>92514-49</t>
  </si>
  <si>
    <t>Opšta anestezija, ASA 49</t>
  </si>
  <si>
    <t>92514-50</t>
  </si>
  <si>
    <t>Opšta anestezija, ASA 50</t>
  </si>
  <si>
    <t>92514-59</t>
  </si>
  <si>
    <t>Opšta anestezija, ASA 59</t>
  </si>
  <si>
    <t>92514-90</t>
  </si>
  <si>
    <t>Opšta anestezija, ASA 90</t>
  </si>
  <si>
    <t>92514-99</t>
  </si>
  <si>
    <t>Opšta anestezija, ASA 99</t>
  </si>
  <si>
    <t>92515-10</t>
  </si>
  <si>
    <t>Sedacija, ASA 10</t>
  </si>
  <si>
    <t>92515-19</t>
  </si>
  <si>
    <t>Sedacija, ASA 19</t>
  </si>
  <si>
    <t>92515-20</t>
  </si>
  <si>
    <t>Sedacija, ASA 20</t>
  </si>
  <si>
    <t>92515-29</t>
  </si>
  <si>
    <t>Sedacija, ASA 29</t>
  </si>
  <si>
    <t>92515-30</t>
  </si>
  <si>
    <t>Sedacija, ASA 30</t>
  </si>
  <si>
    <t>92515-39</t>
  </si>
  <si>
    <t>Sedacija, ASA 39</t>
  </si>
  <si>
    <t>92515-40</t>
  </si>
  <si>
    <t>Sedacija, ASA 40</t>
  </si>
  <si>
    <t>92515-49</t>
  </si>
  <si>
    <t>Sedacija, ASA 49</t>
  </si>
  <si>
    <t>92519-10</t>
  </si>
  <si>
    <t xml:space="preserve">Intravenska regionalna anestezija, ASA 10 </t>
  </si>
  <si>
    <t>92519-19</t>
  </si>
  <si>
    <t>Intravenska regionalna anestezija, ASA 19</t>
  </si>
  <si>
    <t>92519-20</t>
  </si>
  <si>
    <t>Intravenska regionalna anestezija, ASA 20</t>
  </si>
  <si>
    <t>92519-29</t>
  </si>
  <si>
    <t>Intravenska regionalna anestezija, ASA 29</t>
  </si>
  <si>
    <t>92519-30</t>
  </si>
  <si>
    <t>Intravenska regionalna anestezija, ASA 30</t>
  </si>
  <si>
    <t>92519-39</t>
  </si>
  <si>
    <t>Intravenska regionalna anestezija, ASA 39</t>
  </si>
  <si>
    <t>12.09.2016</t>
  </si>
  <si>
    <t>009302</t>
  </si>
  <si>
    <t>Рад у малој групи (6 до 9 особа)</t>
  </si>
  <si>
    <t>Површинска индивидуална психотерапија</t>
  </si>
  <si>
    <t>090003</t>
  </si>
  <si>
    <t>Групна психотерапија - по једној сеанси</t>
  </si>
  <si>
    <t>090004</t>
  </si>
  <si>
    <t>Информативни интервју психолога</t>
  </si>
  <si>
    <t>090007</t>
  </si>
  <si>
    <t>Ispitivanje psihomotornog razvoja u najranijem detinjstvu do 5 godina starosti</t>
  </si>
  <si>
    <t>090009</t>
  </si>
  <si>
    <t>Индивидуални рад психолога са родитељима</t>
  </si>
  <si>
    <t>090010</t>
  </si>
  <si>
    <t>Консултација психолога</t>
  </si>
  <si>
    <t>090011</t>
  </si>
  <si>
    <t>Саветодавни интервју</t>
  </si>
  <si>
    <t>090012</t>
  </si>
  <si>
    <t>Писмени налаз и мишљење психолога</t>
  </si>
  <si>
    <t>090013</t>
  </si>
  <si>
    <t>Брза процена интелигенције</t>
  </si>
  <si>
    <t>090014</t>
  </si>
  <si>
    <t>Тестовно комплетно испитивање интелигенције</t>
  </si>
  <si>
    <t>090015</t>
  </si>
  <si>
    <t>Породична или брачна психотерапија</t>
  </si>
  <si>
    <t>090017</t>
  </si>
  <si>
    <t>Експлоарација личности</t>
  </si>
  <si>
    <t>090019</t>
  </si>
  <si>
    <t>Процена органског оштећења</t>
  </si>
  <si>
    <t>090021</t>
  </si>
  <si>
    <t>Социотерапијска и индивидуална сеанса</t>
  </si>
  <si>
    <t>090022</t>
  </si>
  <si>
    <t>Тимска обрада</t>
  </si>
  <si>
    <t>090023</t>
  </si>
  <si>
    <t>Информативни интервју психијатра</t>
  </si>
  <si>
    <t>090024</t>
  </si>
  <si>
    <t>Комисијска клиничка експертиза - психијатријска</t>
  </si>
  <si>
    <t>090025</t>
  </si>
  <si>
    <t>Интезивни диспанзерски третман болесника у зависности - детекциона терапија, социотерапијски третман указивање помоћи</t>
  </si>
  <si>
    <t>090028</t>
  </si>
  <si>
    <t>Социјална анкета у установи</t>
  </si>
  <si>
    <t>090038</t>
  </si>
  <si>
    <t>Процена интелекталних способности</t>
  </si>
  <si>
    <t>090039</t>
  </si>
  <si>
    <t>Писмени налаз и мишљење социјајног радника</t>
  </si>
  <si>
    <t>090043</t>
  </si>
  <si>
    <t>Информативни интервју социјалног радника</t>
  </si>
  <si>
    <t>090044</t>
  </si>
  <si>
    <t>Саветодавни интервју социјалног радника</t>
  </si>
  <si>
    <t>090045</t>
  </si>
  <si>
    <t>Социотерапијски рад са члановима породице или колектива</t>
  </si>
  <si>
    <t>090046</t>
  </si>
  <si>
    <t>Сарадња са службама и стручњацима социјалне и здравствене заштите и других институција</t>
  </si>
  <si>
    <t>090053</t>
  </si>
  <si>
    <t>Експертиза-давање налаза и мишљења од стране два вештака у компликованим случчајевима</t>
  </si>
  <si>
    <t>090054</t>
  </si>
  <si>
    <t>Експертиза-давање налаза и мишљења од стране два вештака у осталим случајевима</t>
  </si>
  <si>
    <t>090060</t>
  </si>
  <si>
    <t>Интензивна терапија терапијски резистентних афективних психоза</t>
  </si>
  <si>
    <t>090068</t>
  </si>
  <si>
    <t>Селективна породична терапија параноидних и сцх.психоза</t>
  </si>
  <si>
    <t>090072</t>
  </si>
  <si>
    <t>Структурирани упитник за процену личности - Тyрер</t>
  </si>
  <si>
    <t>090076</t>
  </si>
  <si>
    <t>Хамилтон рејтинг скала за депресију</t>
  </si>
  <si>
    <t>090078</t>
  </si>
  <si>
    <t>Мадрс скала за депресију</t>
  </si>
  <si>
    <t>090090</t>
  </si>
  <si>
    <t>Аутогени тренинг</t>
  </si>
  <si>
    <t>090098</t>
  </si>
  <si>
    <t>Специјализована скала за предикцију суицидности</t>
  </si>
  <si>
    <t>090105</t>
  </si>
  <si>
    <t>Сзондијев тест испитивања личности</t>
  </si>
  <si>
    <t>090106</t>
  </si>
  <si>
    <t>Роршахоф тест испитивања личности</t>
  </si>
  <si>
    <t>090115</t>
  </si>
  <si>
    <t>Биндер - Гесталт мотор тест</t>
  </si>
  <si>
    <t>090120</t>
  </si>
  <si>
    <t>Test demencije Theodora Kolmana</t>
  </si>
  <si>
    <t>090203</t>
  </si>
  <si>
    <t>Анализа резултата добијених психолошким испитивањем, интеграција и формирање закључака</t>
  </si>
  <si>
    <t>090205</t>
  </si>
  <si>
    <t>Учешће у писању експертизних мишљења</t>
  </si>
  <si>
    <t>090206</t>
  </si>
  <si>
    <t>Састанак тима терапеута</t>
  </si>
  <si>
    <t>090207</t>
  </si>
  <si>
    <t>Планирани интервју</t>
  </si>
  <si>
    <t>090208</t>
  </si>
  <si>
    <t>Прикупљање хетеро-анамнестичких података на терену</t>
  </si>
  <si>
    <t>090215</t>
  </si>
  <si>
    <t>Учествовање у комисијама или саветовалишту</t>
  </si>
  <si>
    <t>Смештај пацијената у социјалну установу</t>
  </si>
  <si>
    <t>090907</t>
  </si>
  <si>
    <t>Бихејвиор психотерапија (групна)</t>
  </si>
  <si>
    <t>090908</t>
  </si>
  <si>
    <t>Бехејвиор психотерапија (индивидуална)</t>
  </si>
  <si>
    <t>090909</t>
  </si>
  <si>
    <t>Аутогени тренинг (групни)</t>
  </si>
  <si>
    <t>090910</t>
  </si>
  <si>
    <t>Аутогени тренинг (индивидуални)</t>
  </si>
  <si>
    <t>090923</t>
  </si>
  <si>
    <t>Психијатрија неуротичног брака</t>
  </si>
  <si>
    <t>090924</t>
  </si>
  <si>
    <t>Психотерапија неуротичне породице</t>
  </si>
  <si>
    <t>Евалуација преостале радне способности душевних болесника</t>
  </si>
  <si>
    <t>090937</t>
  </si>
  <si>
    <t>Музикотерапија (изводи лекар специјалиста психијатар са едукацијом из музикотерапије)</t>
  </si>
  <si>
    <t>Гастрична лаважа</t>
  </si>
  <si>
    <t>Узорковање и слање материјала за лабораторијско испитивање</t>
  </si>
  <si>
    <t>36800-01</t>
  </si>
  <si>
    <t>81887-04</t>
  </si>
  <si>
    <t>Аспирација секрета из носа методом по Прецу (Проетз)</t>
  </si>
  <si>
    <t xml:space="preserve">Остале процене, консултације или евалуације </t>
  </si>
  <si>
    <t>Savetovanje ili podučavanje o održavanju zdravlja ili oporavku</t>
  </si>
  <si>
    <t>Situaciono/ profesionalno savetovanje ili podučavanje</t>
  </si>
  <si>
    <t>Интрамускуларно давање фармаколошког средства, стероид</t>
  </si>
  <si>
    <t>Интрамускуларно давање фармаколошког средства, антидот</t>
  </si>
  <si>
    <t>Интрамускуларно давање фармаколошког средства, друго и неназначено фармаколошко средство</t>
  </si>
  <si>
    <t>Интравенско давање фармаколошког средства, стероид</t>
  </si>
  <si>
    <t>Орално давање фармаколошког средства, анти-инфективно средство</t>
  </si>
  <si>
    <t>Електроенцефалографија (ЕЕГ)</t>
  </si>
  <si>
    <t>Централна венска катетеризација</t>
  </si>
  <si>
    <t>Уклањање венског катетера</t>
  </si>
  <si>
    <t>Лумбална пункција</t>
  </si>
  <si>
    <t>41677-00</t>
  </si>
  <si>
    <t>Hemostaza epistakse prednjom tamponadom i/ili kauterizacijom</t>
  </si>
  <si>
    <t>55274-00</t>
  </si>
  <si>
    <t xml:space="preserve">Ултразвучни дуплекс преглед екстракранијалних, каротидних и вертебралних крвних судова (са или без контраста) </t>
  </si>
  <si>
    <t>Компјутеризована томографија мозга</t>
  </si>
  <si>
    <t>56007-00</t>
  </si>
  <si>
    <t>Компјутеризована томографија мозга са интравенском применом контрастног средства</t>
  </si>
  <si>
    <t>Орално давање фармаколошког средства, антинеопластичко средство</t>
  </si>
  <si>
    <t>Орално давање фармаколошког средства, стероид</t>
  </si>
  <si>
    <t>Орално давање фармаколошког средства, хранљива супстанца</t>
  </si>
  <si>
    <t>Орално давање фармаколошког средства, електролит</t>
  </si>
  <si>
    <t>Узорковање других биолошких материјала у лабораторији</t>
  </si>
  <si>
    <t>Uklanjanje centralnog venskog katetera</t>
  </si>
  <si>
    <t>090057</t>
  </si>
  <si>
    <t>Nalaz i mišljenje na osnovu uvida u medicinsku dokumentaciju u komplikovanom slučaju</t>
  </si>
  <si>
    <t>OPERACIJE</t>
  </si>
  <si>
    <t>16511-00</t>
  </si>
  <si>
    <t>Примена серклажа на грлић материце</t>
  </si>
  <si>
    <t>16520-00</t>
  </si>
  <si>
    <t>Елективни класични царски рез</t>
  </si>
  <si>
    <t>16520-01</t>
  </si>
  <si>
    <t>Хитан класични царски рез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</si>
  <si>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</si>
  <si>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</si>
  <si>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</si>
  <si>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</si>
  <si>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16564-00</t>
  </si>
  <si>
    <t>Постпартална евакуација садржаја материце киретажом и дилатацијом цервикалног канала</t>
  </si>
  <si>
    <t>16571-00</t>
  </si>
  <si>
    <t>Сутура руптуре грлића материце након порођаја</t>
  </si>
  <si>
    <t>16573-00</t>
  </si>
  <si>
    <t>Сутура расцепа перинеума трећег или четвртог степена</t>
  </si>
  <si>
    <t>30373-00</t>
  </si>
  <si>
    <t>Експлоративна лапаротомија</t>
  </si>
  <si>
    <t>30378-00</t>
  </si>
  <si>
    <t>Одвајање абдоминалних прираслица</t>
  </si>
  <si>
    <t>30385-00</t>
  </si>
  <si>
    <t xml:space="preserve">Постоперативно поновно отварање места лапаротомије </t>
  </si>
  <si>
    <t>30390-00</t>
  </si>
  <si>
    <t>Лапароскопија</t>
  </si>
  <si>
    <t>30394-00</t>
  </si>
  <si>
    <t xml:space="preserve">Дренажа интра-абдоминалног апсцеса, хематома или цисте </t>
  </si>
  <si>
    <t>30396-00</t>
  </si>
  <si>
    <t>Дебридман и лаважа перитонеалне шупљине</t>
  </si>
  <si>
    <t>30571-00</t>
  </si>
  <si>
    <t xml:space="preserve">Апендектомија </t>
  </si>
  <si>
    <t>35568-00</t>
  </si>
  <si>
    <t>Sakrospinozna kolpopeksija</t>
  </si>
  <si>
    <t>35570-00</t>
  </si>
  <si>
    <t>Репарација предњег дела вагине, вагинални приступ</t>
  </si>
  <si>
    <t>35571-00</t>
  </si>
  <si>
    <t>Репарација задњег дела вагине, вагинални приступ</t>
  </si>
  <si>
    <t>35572-00</t>
  </si>
  <si>
    <t>Колпотомија</t>
  </si>
  <si>
    <t>35573-00</t>
  </si>
  <si>
    <t>Репарација предњег и задњег дела вагине, вагинални приступ</t>
  </si>
  <si>
    <t>35608-00</t>
  </si>
  <si>
    <t>Каутеризација промена на грлићу материце</t>
  </si>
  <si>
    <t>35618-00</t>
  </si>
  <si>
    <t>Конизација грлића материце</t>
  </si>
  <si>
    <t>35618-02</t>
  </si>
  <si>
    <t>Reparativne operacije na grliću materice</t>
  </si>
  <si>
    <t>35618-03</t>
  </si>
  <si>
    <t>Остале процедуре на грлићу материце</t>
  </si>
  <si>
    <t>35618-04</t>
  </si>
  <si>
    <t>Ампутација грлића материце</t>
  </si>
  <si>
    <t>35620-00</t>
  </si>
  <si>
    <t>Биопсија ендометрија</t>
  </si>
  <si>
    <t>35623-00</t>
  </si>
  <si>
    <t>миомектомија хистероскопијом</t>
  </si>
  <si>
    <t>35630-00</t>
  </si>
  <si>
    <t>Дијагностичка хистероскопија</t>
  </si>
  <si>
    <t>35633-01</t>
  </si>
  <si>
    <t>Полипектомија материце хистероскопијом</t>
  </si>
  <si>
    <t>35633-02</t>
  </si>
  <si>
    <t>хистероскопија са катетеризацијом јајовода</t>
  </si>
  <si>
    <t>35637-06</t>
  </si>
  <si>
    <t>Биопсија јајника</t>
  </si>
  <si>
    <t>35637-07</t>
  </si>
  <si>
    <t xml:space="preserve">Лапароскопска инцизија цисте или апсцеса јајника </t>
  </si>
  <si>
    <t>35638-00</t>
  </si>
  <si>
    <t>Лапароскопска клинаста ресекција јајника</t>
  </si>
  <si>
    <t>35638-01</t>
  </si>
  <si>
    <t>Laparoskopska parcijalna ovariektomija</t>
  </si>
  <si>
    <t>35638-02</t>
  </si>
  <si>
    <t>Лапароскопска овариектомија, једнострана</t>
  </si>
  <si>
    <t>35638-03</t>
  </si>
  <si>
    <t>лапароскопска овариектомија обострано</t>
  </si>
  <si>
    <t>35638-04</t>
  </si>
  <si>
    <t>Лапароскопска оваријална цистектомија, једнострана</t>
  </si>
  <si>
    <t>35638-05</t>
  </si>
  <si>
    <t>Лапароскопска оваријална цистектомија, обострана</t>
  </si>
  <si>
    <t>35638-06</t>
  </si>
  <si>
    <t>Лапароскопска салпинготомија</t>
  </si>
  <si>
    <t>35638-07</t>
  </si>
  <si>
    <t>Лапароскопска парцијална салпингектомија, једнострана</t>
  </si>
  <si>
    <t>35638-09</t>
  </si>
  <si>
    <t>Лапароскопска салпингектомија, једнострана</t>
  </si>
  <si>
    <t>35638-10</t>
  </si>
  <si>
    <t>лапароскопска салпингектомија обострана</t>
  </si>
  <si>
    <t>35638-11</t>
  </si>
  <si>
    <t>Лапароскопска салпингоовариектомија, једнострана</t>
  </si>
  <si>
    <t>35638-12</t>
  </si>
  <si>
    <t>лапароскопска салпингооваријектомија обострана</t>
  </si>
  <si>
    <t>35647-00</t>
  </si>
  <si>
    <t>Ekscizija promenjenih zona grlića omčicom (LLETZ) i LOOP ekscizija LLETZ eksciziona konusna biopsija</t>
  </si>
  <si>
    <t>35649-01</t>
  </si>
  <si>
    <t xml:space="preserve">Лапароскопска миомектомија </t>
  </si>
  <si>
    <t>35649-03</t>
  </si>
  <si>
    <t>Миомектомија лапаротомијом</t>
  </si>
  <si>
    <t>35653-01</t>
  </si>
  <si>
    <t>Тотална класична абдоминална хистеректомија</t>
  </si>
  <si>
    <t>35653-04</t>
  </si>
  <si>
    <t>Класична хистеректомија са аднексектомијом</t>
  </si>
  <si>
    <t>35657-00</t>
  </si>
  <si>
    <t>Вагинална хистеректомија</t>
  </si>
  <si>
    <t>35673-02</t>
  </si>
  <si>
    <t>Вагинална хистеректомија са уклањањем аднекса</t>
  </si>
  <si>
    <t>35677-01</t>
  </si>
  <si>
    <t>Ручна/хидростатска експресија јајовода</t>
  </si>
  <si>
    <t>35677-04</t>
  </si>
  <si>
    <t>Салпинготомија са уклањањем трудноће у јајоводу (лапаротомија)</t>
  </si>
  <si>
    <t>35677-05</t>
  </si>
  <si>
    <t>Салпингектомија са уклањањем трудноће у јајоводу</t>
  </si>
  <si>
    <t>35678-00</t>
  </si>
  <si>
    <t>Лапароскопска салпинготомија са уклањањем трудноће у јајоводу</t>
  </si>
  <si>
    <t>35678-01</t>
  </si>
  <si>
    <t>Лапароскопска салпингектомија са уклањањем трудноће у јајоводу</t>
  </si>
  <si>
    <t>35688-02</t>
  </si>
  <si>
    <t>Стерилизација отвореним абдоминалним приступом</t>
  </si>
  <si>
    <t>35694-00</t>
  </si>
  <si>
    <t>Лапароскопска салпингопластика</t>
  </si>
  <si>
    <t>35694-02</t>
  </si>
  <si>
    <t>Лапароскопска салпинголиза</t>
  </si>
  <si>
    <t>35694-06</t>
  </si>
  <si>
    <t>Salpingoliza (laparotomija)</t>
  </si>
  <si>
    <t>35703-00</t>
  </si>
  <si>
    <t>Тест проходности јајовода</t>
  </si>
  <si>
    <t>35703-01</t>
  </si>
  <si>
    <t>Терапијска хидротубација јајовода</t>
  </si>
  <si>
    <t>35713-02</t>
  </si>
  <si>
    <t>Инцизија цисте или апсцеса јајника</t>
  </si>
  <si>
    <t>35713-03</t>
  </si>
  <si>
    <t>Електрокаутеризација јајника (дрилинг, лапаротомија)</t>
  </si>
  <si>
    <t>35713-04</t>
  </si>
  <si>
    <t>Оваријална цистектомија, једнострана</t>
  </si>
  <si>
    <t>35713-05</t>
  </si>
  <si>
    <t>Клинаста ресекција јајника (лапаротомија)</t>
  </si>
  <si>
    <t>35713-07</t>
  </si>
  <si>
    <t>Овариектомија, једнострана</t>
  </si>
  <si>
    <t>35713-09</t>
  </si>
  <si>
    <t>Салпингектомија, једнострана</t>
  </si>
  <si>
    <t>35713-11</t>
  </si>
  <si>
    <t>Салпингоовариектомија, једнострана</t>
  </si>
  <si>
    <t>35717-01</t>
  </si>
  <si>
    <t>Овариектомија, обострана</t>
  </si>
  <si>
    <t>35717-03</t>
  </si>
  <si>
    <t>Салпингектомија, обострана</t>
  </si>
  <si>
    <t>35720-00</t>
  </si>
  <si>
    <t>Хируршка редукција туморског ткива карлице</t>
  </si>
  <si>
    <t>90430-00</t>
  </si>
  <si>
    <t>Остале репарације јајника</t>
  </si>
  <si>
    <t>90436-00</t>
  </si>
  <si>
    <t>Ostale procedure na materici</t>
  </si>
  <si>
    <t>90482-00</t>
  </si>
  <si>
    <t>Мануелна екстракција постељице</t>
  </si>
  <si>
    <t>90483-00</t>
  </si>
  <si>
    <t xml:space="preserve">Постпартална мануелна ревизија материчне шупљине </t>
  </si>
  <si>
    <t>35759-00</t>
  </si>
  <si>
    <t>Kontrola postoperativnog krvarenja nakon ginekološkog operativnog zahvata</t>
  </si>
  <si>
    <t>90462-00</t>
  </si>
  <si>
    <t>Indukcja pobacaja prostaglaninskom vaginaletom</t>
  </si>
  <si>
    <t>92107-00</t>
  </si>
  <si>
    <t>Plasiranje ostalih vaginalnih pesara</t>
  </si>
  <si>
    <t>96189-00</t>
  </si>
  <si>
    <t>Оментектомија</t>
  </si>
  <si>
    <t>OSTALE USLUGE</t>
  </si>
  <si>
    <t>009177</t>
  </si>
  <si>
    <t>Biopsija</t>
  </si>
  <si>
    <t xml:space="preserve">Вађење крви новорођенчета у дијагностичке сврхе </t>
  </si>
  <si>
    <t>16512-00</t>
  </si>
  <si>
    <t>Скидање конца серклажа</t>
  </si>
  <si>
    <t>16514-01</t>
  </si>
  <si>
    <t>Екстерни ЦТГ мониторинг фетуса</t>
  </si>
  <si>
    <t>16564-01</t>
  </si>
  <si>
    <t xml:space="preserve">Postpartalna evakuacija sadržaja materice sukcionom kiretažom </t>
  </si>
  <si>
    <t>16600-00</t>
  </si>
  <si>
    <t>Дијагностичка амниоцентеза</t>
  </si>
  <si>
    <t>16606-00</t>
  </si>
  <si>
    <t>Кордоцентеза</t>
  </si>
  <si>
    <t>30075-37</t>
  </si>
  <si>
    <t xml:space="preserve"> Biopsija peritoneuma</t>
  </si>
  <si>
    <t>30224-01</t>
  </si>
  <si>
    <t xml:space="preserve">Perkutana drenaža intra-abdominalnog apscesa, hematoma ili ciste </t>
  </si>
  <si>
    <t>35503-00</t>
  </si>
  <si>
    <t>Убацивање интраутериног уређаја (ИУД)</t>
  </si>
  <si>
    <t>35506-02</t>
  </si>
  <si>
    <t>Уклањање интраутериног уређаја</t>
  </si>
  <si>
    <t>35507-00</t>
  </si>
  <si>
    <t xml:space="preserve">Деструкција лезија вагине </t>
  </si>
  <si>
    <t>35507-01</t>
  </si>
  <si>
    <t>Деструкција брадавица вулве</t>
  </si>
  <si>
    <t>35509-00</t>
  </si>
  <si>
    <t>Хименектомија</t>
  </si>
  <si>
    <t>35513-00</t>
  </si>
  <si>
    <t>Лечење цисте Бартолинијеве жлезде</t>
  </si>
  <si>
    <t>35520-00</t>
  </si>
  <si>
    <t xml:space="preserve">Лечење апсцеса Бартолинијеве жлезде </t>
  </si>
  <si>
    <t>35539-03</t>
  </si>
  <si>
    <t>Биопсија вагине</t>
  </si>
  <si>
    <t>35557-00</t>
  </si>
  <si>
    <t>Ексцизија лезије вагине</t>
  </si>
  <si>
    <t>35608-01</t>
  </si>
  <si>
    <t xml:space="preserve">Остале процедуре деструкције промена на грлићу материце </t>
  </si>
  <si>
    <t>Биопсија грлића материце</t>
  </si>
  <si>
    <t>35611-00</t>
  </si>
  <si>
    <t>Полипектомија грлића материце</t>
  </si>
  <si>
    <t>35615-00</t>
  </si>
  <si>
    <t>Биопсија вулве</t>
  </si>
  <si>
    <t>35640-00</t>
  </si>
  <si>
    <t xml:space="preserve">Дилатација цервикалног канала и киретажа материце </t>
  </si>
  <si>
    <t>35640-01</t>
  </si>
  <si>
    <t>Киретажа материце без дилатације цервикалног канала</t>
  </si>
  <si>
    <t>35640-02</t>
  </si>
  <si>
    <t>Дилатација грлића материце</t>
  </si>
  <si>
    <t>35640-03</t>
  </si>
  <si>
    <t xml:space="preserve">Сукциона киретажа материце </t>
  </si>
  <si>
    <t>35643-03</t>
  </si>
  <si>
    <t xml:space="preserve">Дилатација и евакуација садржаја материце </t>
  </si>
  <si>
    <t>37004-03</t>
  </si>
  <si>
    <t>Репарација руптуре мокраћне бешике - отворена хирургија</t>
  </si>
  <si>
    <t>55700-00</t>
  </si>
  <si>
    <t>Ултразвучни преглед због детекције абнормалности фетуса</t>
  </si>
  <si>
    <t>55700-01</t>
  </si>
  <si>
    <t>Ултразвучни преглед због мерења раста фетуса</t>
  </si>
  <si>
    <t>55700-02</t>
  </si>
  <si>
    <t>Ултразвучни преглед абдомена или пелвиса због осталих стања повезаних са трудноћом</t>
  </si>
  <si>
    <t>55731-00</t>
  </si>
  <si>
    <t>Ултразвучни преглед женског пелвиса</t>
  </si>
  <si>
    <t>59712-00</t>
  </si>
  <si>
    <t>Хистеросалпингографија</t>
  </si>
  <si>
    <t>90431-00</t>
  </si>
  <si>
    <t>Остале процедуре на јајнику</t>
  </si>
  <si>
    <t>90438-00</t>
  </si>
  <si>
    <t>Остале процедуре на вагини</t>
  </si>
  <si>
    <t>90440-00</t>
  </si>
  <si>
    <t xml:space="preserve">Ексцизија лезија вулве </t>
  </si>
  <si>
    <t>90441-00</t>
  </si>
  <si>
    <t>Остале процедуре на вулви</t>
  </si>
  <si>
    <t>90446-00</t>
  </si>
  <si>
    <t>Остале инцизије на вулви и перинеуму (код вулварних адхезија и апсцеса различите етиологије)</t>
  </si>
  <si>
    <t>90461-00</t>
  </si>
  <si>
    <t xml:space="preserve">Индукција побачаја интраамнионском ињекцијом </t>
  </si>
  <si>
    <t>90465-00</t>
  </si>
  <si>
    <t>Индукција порођаја окситоцином</t>
  </si>
  <si>
    <t>90465-01</t>
  </si>
  <si>
    <t>Индукција порођаја простагландином</t>
  </si>
  <si>
    <t>90465-02</t>
  </si>
  <si>
    <t>Остале врсте индукције порођаја фармаколошким средством</t>
  </si>
  <si>
    <t>90465-03</t>
  </si>
  <si>
    <t xml:space="preserve">Индукција порођаја прекидањем плодових овојака </t>
  </si>
  <si>
    <t>90465-04</t>
  </si>
  <si>
    <t>Остале врсте индукције порођаја хируршким путем</t>
  </si>
  <si>
    <t>90466-00</t>
  </si>
  <si>
    <t>Активно вођење порођаја применом лекова</t>
  </si>
  <si>
    <t>90466-01</t>
  </si>
  <si>
    <t>Активно вођење порођаја акушерским интервенцијама</t>
  </si>
  <si>
    <t>90466-02</t>
  </si>
  <si>
    <t>Вођење порођаја медикаментним и акушерским интервенцијама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</si>
  <si>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</si>
  <si>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</si>
  <si>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</si>
  <si>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</si>
  <si>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90470-00</t>
  </si>
  <si>
    <t xml:space="preserve">Спонтани карлични порођај </t>
  </si>
  <si>
    <t>90470-01</t>
  </si>
  <si>
    <t>Карлични порођај уз ручну помоћ</t>
  </si>
  <si>
    <t>90472-00</t>
  </si>
  <si>
    <t>Епизиотомија</t>
  </si>
  <si>
    <t>90479-00</t>
  </si>
  <si>
    <t>Сутура лацерације вагине након порођаја</t>
  </si>
  <si>
    <t>90481-00</t>
  </si>
  <si>
    <t>Сутура повреда перинеума првог или другог степена</t>
  </si>
  <si>
    <t>90484-02</t>
  </si>
  <si>
    <t>Evakuacija hematoma prednjeg trbušnog zida nakon carskog reza</t>
  </si>
  <si>
    <t>90571-00</t>
  </si>
  <si>
    <t>Раздвајање адхезија меког ткива, некласификовано на другом месту</t>
  </si>
  <si>
    <t>90677-00</t>
  </si>
  <si>
    <t>Остале процедуре фототерапије, на кожи</t>
  </si>
  <si>
    <t>92097-00</t>
  </si>
  <si>
    <t>Uklanjanje T-drena, ostalih drenova iz bilijarnih kanala ili jetre</t>
  </si>
  <si>
    <t>92103-00</t>
  </si>
  <si>
    <t xml:space="preserve"> Вагинално испирање</t>
  </si>
  <si>
    <t>92104-00</t>
  </si>
  <si>
    <t>Вагинална штрајфна</t>
  </si>
  <si>
    <t>92112-00</t>
  </si>
  <si>
    <t xml:space="preserve">Уклањање штрајфне вагине или вулве </t>
  </si>
  <si>
    <t xml:space="preserve">Уклањање осталих дренажних система уринарног система </t>
  </si>
  <si>
    <t>Уклањање дрена из трбуха</t>
  </si>
  <si>
    <t xml:space="preserve">Вакцинација против туберкулозе </t>
  </si>
  <si>
    <t>Уклањање шавова, некласификованих на другом месту</t>
  </si>
  <si>
    <t>vaginalni porođaj u epiduralu</t>
  </si>
  <si>
    <t>Пратња или транспорт клијента</t>
  </si>
  <si>
    <t>Интрамускуларно давање фармаколошког средства, антинеопластично средство</t>
  </si>
  <si>
    <t>Субкутано давање фармаколошког средства, антинеопластично средство</t>
  </si>
  <si>
    <t>11332-00</t>
  </si>
  <si>
    <t xml:space="preserve">Ispitivanje otoakustičke emisije izazvane klikom (TEOAE) </t>
  </si>
  <si>
    <t>35637-08</t>
  </si>
  <si>
    <t>Laparoskopska elektrokauterizacija jajnika, driling ovarijuma</t>
  </si>
  <si>
    <t>skrining</t>
  </si>
  <si>
    <t>DECIJA HIRURGIJA</t>
  </si>
  <si>
    <t>30071-00</t>
  </si>
  <si>
    <t>Biopsija kože i potkožnog tkiva</t>
  </si>
  <si>
    <t>30075-00</t>
  </si>
  <si>
    <t>Biopsija limfnog čvora</t>
  </si>
  <si>
    <t>30075-27</t>
  </si>
  <si>
    <t>Biopsija promene na penisu</t>
  </si>
  <si>
    <t>30114-00</t>
  </si>
  <si>
    <t>Ekscizija Bekerove (Baker) ciste</t>
  </si>
  <si>
    <t>30278-00</t>
  </si>
  <si>
    <t>Lingvalna frenektomija</t>
  </si>
  <si>
    <t>30278-01</t>
  </si>
  <si>
    <t>Uklanjanje priraslica na jeziku</t>
  </si>
  <si>
    <t>30278-02</t>
  </si>
  <si>
    <t>Lingvalna frenotomija</t>
  </si>
  <si>
    <t>30313-00</t>
  </si>
  <si>
    <t xml:space="preserve">Operacija cista i fistula vrata, medijalnih </t>
  </si>
  <si>
    <t>Eksplorativna laparotomija</t>
  </si>
  <si>
    <t>30375-03</t>
  </si>
  <si>
    <t>Enterotomija tankog creva</t>
  </si>
  <si>
    <t>30375-09</t>
  </si>
  <si>
    <t>Ekscizija Mekelovog divertikuluma</t>
  </si>
  <si>
    <t>30375-13</t>
  </si>
  <si>
    <t>Piloroplastika</t>
  </si>
  <si>
    <t>30375-24</t>
  </si>
  <si>
    <t>Šav tankog creva</t>
  </si>
  <si>
    <t>30375-29</t>
  </si>
  <si>
    <t>Privremena ileostoma</t>
  </si>
  <si>
    <t>30375-291</t>
  </si>
  <si>
    <t>Formiranje bipolarne ileostome</t>
  </si>
  <si>
    <t>Odvajanje abdominalnih priraslica</t>
  </si>
  <si>
    <t>30403-01</t>
  </si>
  <si>
    <t xml:space="preserve">Reparacija ostalih kila trbušnog zida </t>
  </si>
  <si>
    <t>30409-00</t>
  </si>
  <si>
    <t xml:space="preserve">Perkutana (zatvorena) biopsija jetre </t>
  </si>
  <si>
    <t>30515-02</t>
  </si>
  <si>
    <t>Enteroenteroanastomoza</t>
  </si>
  <si>
    <t>30562-00</t>
  </si>
  <si>
    <t>Zatvaranje bipolarne ileostome</t>
  </si>
  <si>
    <t>30562-01</t>
  </si>
  <si>
    <t>Zatvaranje ileostome sa uspostavljanjem kontinuiteta creva, bez resekcije</t>
  </si>
  <si>
    <t>30565-00</t>
  </si>
  <si>
    <t>Resekcija tankog creva sa formiranjem stome</t>
  </si>
  <si>
    <t>30566-00</t>
  </si>
  <si>
    <t>Resekcija tankog creva sa anastomozom</t>
  </si>
  <si>
    <t xml:space="preserve">Apendektomija </t>
  </si>
  <si>
    <t>30597-00</t>
  </si>
  <si>
    <t>Splenektomija</t>
  </si>
  <si>
    <t>30609-02</t>
  </si>
  <si>
    <t>Laparoskopska reparacija ingvinalne hernije, jednostrano</t>
  </si>
  <si>
    <t>30609-03</t>
  </si>
  <si>
    <t>Laparoskopska reparacija ingvinalne hernije, obostrano</t>
  </si>
  <si>
    <t>30614-02</t>
  </si>
  <si>
    <t>Reparacija ingvinalne hernije, jednostrano</t>
  </si>
  <si>
    <t>30614-03</t>
  </si>
  <si>
    <t>Reparacija ingvinalne hernije, obostrano</t>
  </si>
  <si>
    <t>30615-00</t>
  </si>
  <si>
    <t>Reparacija inkarcerirane, strangulisane i obstruktivne hernije</t>
  </si>
  <si>
    <t>30617-00</t>
  </si>
  <si>
    <t>Reparacija umbilikalne hernije</t>
  </si>
  <si>
    <t>30617-01</t>
  </si>
  <si>
    <t>Reparacija epigastrične hernije</t>
  </si>
  <si>
    <t>30617-02</t>
  </si>
  <si>
    <t>Reparacija hernije bele linije</t>
  </si>
  <si>
    <t>30631-00</t>
  </si>
  <si>
    <t>Operacija hidrocele i /ili funikulocele</t>
  </si>
  <si>
    <t>30635-00</t>
  </si>
  <si>
    <t>Operacija varikocele (subingvinalna)</t>
  </si>
  <si>
    <t>30641-00</t>
  </si>
  <si>
    <t>Orhidektomija, jednostrana</t>
  </si>
  <si>
    <t>30644-01</t>
  </si>
  <si>
    <t>Eksploracija spermatične vrpce</t>
  </si>
  <si>
    <t>30644-04</t>
  </si>
  <si>
    <t>Biopsija testisa, jednostrana - otvorena</t>
  </si>
  <si>
    <t>30653-00</t>
  </si>
  <si>
    <t>Cirkumcizija (obrezivanje) muškarca</t>
  </si>
  <si>
    <t>30663-00</t>
  </si>
  <si>
    <t>Kontrola krvarenja nakon cirkumcizije</t>
  </si>
  <si>
    <t>30666-00</t>
  </si>
  <si>
    <t>30676-01</t>
  </si>
  <si>
    <t>Ekscizija pilonidalnog sinusa ili ciste</t>
  </si>
  <si>
    <t>31205-00</t>
  </si>
  <si>
    <t>Ekscizija lezije(a) na koži i potkožnom tkivu ostalih oblasti</t>
  </si>
  <si>
    <t>31230-02</t>
  </si>
  <si>
    <t>Ekscizija lezije(a) na koži i potkožnom tkivu uva</t>
  </si>
  <si>
    <t>31230-04</t>
  </si>
  <si>
    <t>Ekscizija lezije(a) na koži i potkožnom tkivu prsta šake</t>
  </si>
  <si>
    <t>31235-00</t>
  </si>
  <si>
    <t>Ekscizija lezije(a) na koži i potkožnom tkivu ostalih oblasti na glavi</t>
  </si>
  <si>
    <t>31235-01</t>
  </si>
  <si>
    <t>Ekscizija lezije(a) na koži i potkožnom tkivu vrata</t>
  </si>
  <si>
    <t>31235-03</t>
  </si>
  <si>
    <t>Ekscizija lezije(a) na koži i potkožnom tkivu noge</t>
  </si>
  <si>
    <t>31235-04</t>
  </si>
  <si>
    <t>Ekscizija lezije(a) na koži i potkožnom tkivu stopala</t>
  </si>
  <si>
    <t>31350-00</t>
  </si>
  <si>
    <t>32142-00</t>
  </si>
  <si>
    <t>Ekscizija analnog kožnog visuljka</t>
  </si>
  <si>
    <t>32142-01</t>
  </si>
  <si>
    <t>Ekscizija analnog polipa</t>
  </si>
  <si>
    <t>36516-01</t>
  </si>
  <si>
    <t xml:space="preserve">Nefrektomija jednostrana -  otvorena hirurgija (primarni rad)                                   </t>
  </si>
  <si>
    <t>36543-00</t>
  </si>
  <si>
    <t>Nefrolitotomija sa odstranjenjem  ≥ 3 kalkulusa</t>
  </si>
  <si>
    <t>36549-00</t>
  </si>
  <si>
    <t>Ureterolitotomija – otvorena hirurgija (primarni rad)</t>
  </si>
  <si>
    <t>36549-01</t>
  </si>
  <si>
    <t>Ureterolitotomija – laparoskopski (primarni rad)</t>
  </si>
  <si>
    <t>36579-03</t>
  </si>
  <si>
    <t>Kompletna ureterektomija – otvorena hirurgija</t>
  </si>
  <si>
    <t>36585-01</t>
  </si>
  <si>
    <t>Formiranje kutane ureterostomije (jednostrano) – otvorena hirurgija</t>
  </si>
  <si>
    <t>36588-01</t>
  </si>
  <si>
    <t>Reimplantacija uretera u mokraćnu bešiku (jednostrana) – otvorena hirurgija</t>
  </si>
  <si>
    <t>36612-01</t>
  </si>
  <si>
    <t>Eksploraciju uretera – otvorena hirurgija</t>
  </si>
  <si>
    <t>36812-00</t>
  </si>
  <si>
    <t>Cistoskopija</t>
  </si>
  <si>
    <t>37345-00</t>
  </si>
  <si>
    <t>Plastika uretre – prvi akt (u dva akta)</t>
  </si>
  <si>
    <t>37417-00</t>
  </si>
  <si>
    <t>Korekcija kurvature penisa</t>
  </si>
  <si>
    <t>37418-00</t>
  </si>
  <si>
    <t xml:space="preserve">Korekcija kurvature penisa sa mobilizacijom uretre </t>
  </si>
  <si>
    <t>37435-00</t>
  </si>
  <si>
    <t>Plastika frenuluma (frenulotomija)</t>
  </si>
  <si>
    <t>37438-00</t>
  </si>
  <si>
    <t>Parcijalna ekscizija lezije na skrotumu</t>
  </si>
  <si>
    <t>37601-02</t>
  </si>
  <si>
    <t xml:space="preserve">Ekscizija ciste epididimisa, jednostrana </t>
  </si>
  <si>
    <t>37601-03</t>
  </si>
  <si>
    <t>Ekscizija spermatocele, jednostrana</t>
  </si>
  <si>
    <t>37604-00</t>
  </si>
  <si>
    <t xml:space="preserve">Eksploracija skrotalnog sadržaja, jednostrano </t>
  </si>
  <si>
    <t>37604-04</t>
  </si>
  <si>
    <t>Eksploracija skrotalnog sadržaja sa fiksacijom testisa, jednostrano</t>
  </si>
  <si>
    <t>37803-00</t>
  </si>
  <si>
    <t>Orhidopeksija nespuštenog testisa, jednostrana</t>
  </si>
  <si>
    <t>37818-00</t>
  </si>
  <si>
    <t>Plastika glansa penisa zbog hipospadije</t>
  </si>
  <si>
    <t>37821-00</t>
  </si>
  <si>
    <t>Distalna hipospadija, lečenje u jednom zahvatu</t>
  </si>
  <si>
    <t>37824-00</t>
  </si>
  <si>
    <t>Proksimalna hipospadija, lečenje u jednom zahvatu</t>
  </si>
  <si>
    <t>37833-00</t>
  </si>
  <si>
    <t>Hipospadija, lečenje postoperativne uretralne fistule</t>
  </si>
  <si>
    <t>41801-00</t>
  </si>
  <si>
    <t>Adenoidektomija bez tonzilektomije</t>
  </si>
  <si>
    <t>41892-01</t>
  </si>
  <si>
    <t>Bronhoskopija sa ekscizijom lezija</t>
  </si>
  <si>
    <t>46432-00</t>
  </si>
  <si>
    <t>47027-01</t>
  </si>
  <si>
    <t>Otvorena repozicija preloma proksimalnog radio-ulnarnog zgloba sa unutrašnjom fiksacijom</t>
  </si>
  <si>
    <t>47060-00</t>
  </si>
  <si>
    <t>Otvorena repozicija iscasenja patele</t>
  </si>
  <si>
    <t>47066-00</t>
  </si>
  <si>
    <t>Otvorena repozicija iščašenja skočnog zgloba</t>
  </si>
  <si>
    <t>47066-01</t>
  </si>
  <si>
    <t>Otvorena repozicija iščašenja skočnog zgloba sa unutrašnjom fiksacijom</t>
  </si>
  <si>
    <t>47066-011</t>
  </si>
  <si>
    <t>Otvorena repozicija iščašenja skočnog zgloba sa spoljašnjom fiksacijom</t>
  </si>
  <si>
    <t>47306-011</t>
  </si>
  <si>
    <t>Otvorena repozicija preloma distalnog članka prsta na ruci sa spoljašnjom fiksacijom</t>
  </si>
  <si>
    <t>47345-01</t>
  </si>
  <si>
    <t>Otvorena repozicija unutarzglobnog preloma metakarpusa sa unutrašnjom fiksacijom</t>
  </si>
  <si>
    <t>47366-00</t>
  </si>
  <si>
    <t>Otvorena repozicija preloma distalnog dela radijusa</t>
  </si>
  <si>
    <t>47366-01</t>
  </si>
  <si>
    <t>Otvorena repozicija preloma distalnog dela ulne</t>
  </si>
  <si>
    <t>47366-02</t>
  </si>
  <si>
    <t>Otvorena repozicija preloma distalnog dela radijusa unutrašnjom fiksacijom</t>
  </si>
  <si>
    <t>47366-021</t>
  </si>
  <si>
    <t>Otvorena repozicija preloma distalnog dela radijusa sa cpoljašnjom fiksacijom</t>
  </si>
  <si>
    <t>47366-03</t>
  </si>
  <si>
    <t>Otvorena repozicija preloma distalnog dela ulne sa unutrašnjom fiksacijom</t>
  </si>
  <si>
    <t>47366-031</t>
  </si>
  <si>
    <t>Otvorena repozicija preloma distalnog dela ulne sa spoljašnjom fiksacijom</t>
  </si>
  <si>
    <t>47384-00</t>
  </si>
  <si>
    <t>Otvorena repozicija preloma tela radijusa</t>
  </si>
  <si>
    <t>47384-01</t>
  </si>
  <si>
    <t>Otvorena repozicija preloma tela ulne</t>
  </si>
  <si>
    <t>47384-02</t>
  </si>
  <si>
    <t>Otvorena repozicija preloma tela radijusa sa unutrašnjom fiksacijom</t>
  </si>
  <si>
    <t>47384-021</t>
  </si>
  <si>
    <t>Otvorena repozicija preloma tela radijusa sa spoljašnjom fiksacijom</t>
  </si>
  <si>
    <t>47384-03</t>
  </si>
  <si>
    <t>Otvorena repozicija preloma tela ulne sa unutrašnjom fiksacijom</t>
  </si>
  <si>
    <t>47384-031</t>
  </si>
  <si>
    <t>Otvorena repozicija preloma tela ulne sa spoljašnjom fiksacijom</t>
  </si>
  <si>
    <t>47393-00</t>
  </si>
  <si>
    <t>Otvorena repozicija preloma tela radijusa i ulne</t>
  </si>
  <si>
    <t>47393-01</t>
  </si>
  <si>
    <t>Otvorena repozicija preloma tela radijusa i ulne sa unutrašnjom fiksacijom</t>
  </si>
  <si>
    <t>47399-00</t>
  </si>
  <si>
    <t>Otvorena repozicija preloma olekranona</t>
  </si>
  <si>
    <t>47399-01</t>
  </si>
  <si>
    <t>Otvorena repozicija preloma olekranona sa unutrašnjom fiksacijom</t>
  </si>
  <si>
    <t>47399-011</t>
  </si>
  <si>
    <t>Otvorena repozicija preloma olekranona sa spoljašnjom fiksacijom</t>
  </si>
  <si>
    <t>47402-00</t>
  </si>
  <si>
    <t>Otvorena repozicija preloma olekranona sa parcijalnom ostektomijom fragmenta olekranona</t>
  </si>
  <si>
    <t>47402-01</t>
  </si>
  <si>
    <t>Otvorena repozicija preloma olekranona sa parcijalnom ostektomijom fragmenta olekranona i unutrašnjom fiksacijom</t>
  </si>
  <si>
    <t>47402-011</t>
  </si>
  <si>
    <t>Otvorena repozicija preloma olekranona sa parcijalnom ostektomijom fragmenta olekranona i spoljašnjom fiksacijom</t>
  </si>
  <si>
    <t>47450-00</t>
  </si>
  <si>
    <t>Otvorena repozicija preloma tela humerusa</t>
  </si>
  <si>
    <t>47450-011</t>
  </si>
  <si>
    <t>Otvorena repozicija preloma tela humerusa sa spoljašnjom fiksacijom</t>
  </si>
  <si>
    <t>47459-00</t>
  </si>
  <si>
    <t>Otvorena repozicija preloma distalnog dela humerusa</t>
  </si>
  <si>
    <t>47459-01</t>
  </si>
  <si>
    <t>Otvorena repozicija preloma distalnog dela humerusa unutrašnjom fiksacijom</t>
  </si>
  <si>
    <t>47459-011</t>
  </si>
  <si>
    <t>Otvorena repozicija preloma distalnog dela humerusa spoljašnjom fiksacijom</t>
  </si>
  <si>
    <t>47465-00</t>
  </si>
  <si>
    <t>Otvorena repozicija preloma ključne kosti</t>
  </si>
  <si>
    <t>47465-01</t>
  </si>
  <si>
    <t>Otvorena repozicija preloma ključne kosti sa unutrašnjom fiksacijom</t>
  </si>
  <si>
    <t>47483-00</t>
  </si>
  <si>
    <t>Imobilizacija preloma karlice</t>
  </si>
  <si>
    <t>47528-01</t>
  </si>
  <si>
    <t>Otvorena repozicija preloma femura sa unutrašnjom fiksacijom</t>
  </si>
  <si>
    <t>47564-01</t>
  </si>
  <si>
    <t>Zatvorena repozicija frakture fibule</t>
  </si>
  <si>
    <t>47567-00</t>
  </si>
  <si>
    <t>Zatvorena repozicija unutar zglobnog preloma tela tibije</t>
  </si>
  <si>
    <t>47933-01</t>
  </si>
  <si>
    <t>Ablacija egzostoze kosti stopala</t>
  </si>
  <si>
    <t>47936-00</t>
  </si>
  <si>
    <t>Ablacija egzostoze velike kosti</t>
  </si>
  <si>
    <t>48403-001</t>
  </si>
  <si>
    <t>Osteotomija (kortikotomija) kosti metatarzusa sa spoljašnjom fiksacijom</t>
  </si>
  <si>
    <t>48418-00</t>
  </si>
  <si>
    <t>Osteotomija (kortikotomija) tibije</t>
  </si>
  <si>
    <t>48427-01</t>
  </si>
  <si>
    <t>Osteotomija (kortikotomija) karlice sa spoljašnjom fiksacijom</t>
  </si>
  <si>
    <t>49500-04</t>
  </si>
  <si>
    <t>Opustanje caure zloba kolena</t>
  </si>
  <si>
    <t>49569-00</t>
  </si>
  <si>
    <t>Kvadricepsplastika kolena</t>
  </si>
  <si>
    <t>49837-00</t>
  </si>
  <si>
    <t>Ispravljanje halux valgus-a osteotomijom prve metatarzalne kosti i prenošenjem tetive mišića primicača palca (m.adductor hallucis), jednostrano</t>
  </si>
  <si>
    <t>49848-01</t>
  </si>
  <si>
    <t>Ispravljanje kandžastog prsta na nozi</t>
  </si>
  <si>
    <t>50357-01</t>
  </si>
  <si>
    <t>Transfer/transpozicija tetiva unutrašnjih fleksora kolena(medijalne hamstring tetive)</t>
  </si>
  <si>
    <t>009183</t>
  </si>
  <si>
    <t>Uklanjanje konaca</t>
  </si>
  <si>
    <t>009214</t>
  </si>
  <si>
    <t>Površinska lokalna anestezija</t>
  </si>
  <si>
    <t>009215</t>
  </si>
  <si>
    <t>Infiltraciona anestezija</t>
  </si>
  <si>
    <t>009306</t>
  </si>
  <si>
    <t>Uklanjanje stranog tela iz mekih i koštanih tkiva lica i vilice</t>
  </si>
  <si>
    <t>11600-01</t>
  </si>
  <si>
    <t>Praćenje plućnog arterijskog pritiska</t>
  </si>
  <si>
    <t>22065-00</t>
  </si>
  <si>
    <t>Terapija hladnoćom</t>
  </si>
  <si>
    <t>260007</t>
  </si>
  <si>
    <t>Prijava bolničke infekcije</t>
  </si>
  <si>
    <t>260058</t>
  </si>
  <si>
    <t>Imunoprofilaksa (besnilo, tetanus, hepatitis B)</t>
  </si>
  <si>
    <t>30014-00</t>
  </si>
  <si>
    <t>Previjanje opekotine, 10% i više posto površine tela je previjeno</t>
  </si>
  <si>
    <t>30017-01</t>
  </si>
  <si>
    <t>Obrada opekotine sa ekscizijom, manje od 10% površine tela je obrađeno ili ekscidirano</t>
  </si>
  <si>
    <t>30020-00</t>
  </si>
  <si>
    <t>Obrada opekotine sa ekscizijom, 10% i više površine tela je obrađeno ili ekscidirano</t>
  </si>
  <si>
    <t>30026-00</t>
  </si>
  <si>
    <t>30029-00</t>
  </si>
  <si>
    <t>Reparacija rane na koži i potkožnom tkivu ostalih oblasti, koja uključuje meko tkivo</t>
  </si>
  <si>
    <t>30032-00</t>
  </si>
  <si>
    <t>Reparacija rane na koži i potkožnom tkivu lica ili vrata, površinska</t>
  </si>
  <si>
    <t>30035-00</t>
  </si>
  <si>
    <t>Reparacija rane na koži i potkožnom tkivu lica ili vrata, koja uključuje meko tkivo</t>
  </si>
  <si>
    <t>30052-02</t>
  </si>
  <si>
    <t>Reparacija rane na usni</t>
  </si>
  <si>
    <t>30061-01</t>
  </si>
  <si>
    <t>Uklanjanje stranog tela iz farinksa bez incizije</t>
  </si>
  <si>
    <t>30064-00</t>
  </si>
  <si>
    <t>Uklanjanje stranog tela iz kože i potkožnog tkiva incizijom</t>
  </si>
  <si>
    <t>30068-00</t>
  </si>
  <si>
    <t>Odstranjenje stranoga tela iz mekog tkiva, neklasifikovano na drugom mestu</t>
  </si>
  <si>
    <t>30103-00</t>
  </si>
  <si>
    <t>Ekscizija sinusa koji zahvata mišić i duboko tkivo, neklasifikovana na drugom mestu</t>
  </si>
  <si>
    <t>30195-00</t>
  </si>
  <si>
    <t>Kiretaža lezije na koži, pojedinačna lezija</t>
  </si>
  <si>
    <t>30207-00</t>
  </si>
  <si>
    <t>Primena sredstva u lezijama na koži</t>
  </si>
  <si>
    <t>Incizija i drenaža hematoma kože i potkožnog tkiva</t>
  </si>
  <si>
    <t xml:space="preserve"> Incizija i drenaža apscesa kože i potkožnog tkiva</t>
  </si>
  <si>
    <t>30223-02</t>
  </si>
  <si>
    <t>Ostale incizije i drenaže kože i potkožnog tkiva</t>
  </si>
  <si>
    <t>Incizija i drenaža apscesa mekog tkiva</t>
  </si>
  <si>
    <t>30225-00</t>
  </si>
  <si>
    <t>Ponovna insercija drena za drenažu apscesa mekog tkiva</t>
  </si>
  <si>
    <t>30238-00</t>
  </si>
  <si>
    <t>Reparacija fascije, neklasifikovana na drugom mestu</t>
  </si>
  <si>
    <t>320812</t>
  </si>
  <si>
    <t>Aplikacija raznih ortoza (korektivne šine) u novorođenčeta i odojčeta</t>
  </si>
  <si>
    <t>320816</t>
  </si>
  <si>
    <t>Aplikacija različitih ortoza u malog deteta do 3 godine</t>
  </si>
  <si>
    <t>32153-00</t>
  </si>
  <si>
    <t>Dilatacija anusa</t>
  </si>
  <si>
    <t>32174-01</t>
  </si>
  <si>
    <t>Drenaža perianalnog apscesa</t>
  </si>
  <si>
    <t>35360-00</t>
  </si>
  <si>
    <t>Perkutano uklanjanje intravaskularnog stranog tela</t>
  </si>
  <si>
    <t>36821-01</t>
  </si>
  <si>
    <t>Endoskopska biopsija pijelona (brush)</t>
  </si>
  <si>
    <t>37303-00</t>
  </si>
  <si>
    <t xml:space="preserve">Dilatacija stenoze uretre (bužiranje) </t>
  </si>
  <si>
    <t>37815-00</t>
  </si>
  <si>
    <t xml:space="preserve">Pregled penisa - hipospadija, pregled testom za erekciju </t>
  </si>
  <si>
    <t>41647-00</t>
  </si>
  <si>
    <t>Toaleta uva, jednostrano</t>
  </si>
  <si>
    <t>43942-00</t>
  </si>
  <si>
    <t xml:space="preserve">Ekscizija epitelnog ostatka oko pupka </t>
  </si>
  <si>
    <t>43948-00</t>
  </si>
  <si>
    <t>Ekscizija umbilikalnog granuloma</t>
  </si>
  <si>
    <t>45030-00</t>
  </si>
  <si>
    <t>Ekscizija vaskularne anomalije na koži i potkožnom tkivu ili mukoznoj površini, mali zahvat</t>
  </si>
  <si>
    <t>45206-05</t>
  </si>
  <si>
    <t>Jednostavan i mali lokalni režanj kože šake</t>
  </si>
  <si>
    <t>45515-00</t>
  </si>
  <si>
    <t>Revizija ožiljka na ostalim oblastima dužine 7 cm i manje</t>
  </si>
  <si>
    <t>45515-01</t>
  </si>
  <si>
    <t>Opuštanje kontrakture kože i potkožnog tkiva</t>
  </si>
  <si>
    <t>46426-00</t>
  </si>
  <si>
    <t>Uklanjanje nokta na prstu šake</t>
  </si>
  <si>
    <t>47003-00</t>
  </si>
  <si>
    <t>47024-00</t>
  </si>
  <si>
    <t>47024-01</t>
  </si>
  <si>
    <t>Zatvorena repozicija iščašenja proksimalnog radio-ulnarnog zgloba sa unutrašnjom fiksacijom</t>
  </si>
  <si>
    <t>47024-02</t>
  </si>
  <si>
    <t>Zatvorena repozicija iščašenja distalnog radio-ulnarnog zgloba</t>
  </si>
  <si>
    <t>47030-00</t>
  </si>
  <si>
    <t xml:space="preserve">Zatvorena repozicija iščašenja karpusa </t>
  </si>
  <si>
    <t>47048-00</t>
  </si>
  <si>
    <t>Zatvorena repozicija iščašenja zgloba kuka</t>
  </si>
  <si>
    <t>47057-00</t>
  </si>
  <si>
    <t>Zatvorena repozicija iščašenja patele</t>
  </si>
  <si>
    <t>47063-00</t>
  </si>
  <si>
    <t>Zatvorena repozicija iščašenja skočnog zgloba</t>
  </si>
  <si>
    <t>47063-01</t>
  </si>
  <si>
    <t>Zatvorena repozicija iščašenja skočnog zgloba sa unutrašnjom fiksacijom</t>
  </si>
  <si>
    <t>47069-00</t>
  </si>
  <si>
    <t xml:space="preserve"> Zatvorena repozicija iščašenja prsta na nozi</t>
  </si>
  <si>
    <t>47300-00</t>
  </si>
  <si>
    <t>Zatvorena repozicija preloma distalnog članka prsta na ruci</t>
  </si>
  <si>
    <t>47300-01</t>
  </si>
  <si>
    <t>Zatvorena repozicija preloma distalnog članka prsta na ruci sa unutrašnjom fiksacijom</t>
  </si>
  <si>
    <t>47312-00</t>
  </si>
  <si>
    <t>Zatvorena repozicija preloma srednjeg članka prsta na ruci</t>
  </si>
  <si>
    <t>47321-00</t>
  </si>
  <si>
    <t>Otvorena repozicija unutarzglobnog preloma srednjeg članka prsta na ruci</t>
  </si>
  <si>
    <t>47324-00</t>
  </si>
  <si>
    <t xml:space="preserve"> Zatvorena repozicija preloma proksimalnog članka prsta na ruci</t>
  </si>
  <si>
    <t>47324-011</t>
  </si>
  <si>
    <t>Zatvorena repozicija preloma proksimalnog članka prsta na ruci sa spoljašnjom fiksacijom</t>
  </si>
  <si>
    <t>47339-00</t>
  </si>
  <si>
    <t>Zatvorena repozicija intra-artikularnog preloma metakarpusa</t>
  </si>
  <si>
    <t>47348-00</t>
  </si>
  <si>
    <t>Zatvorena repozicija preloma karpusa</t>
  </si>
  <si>
    <t>47360-00</t>
  </si>
  <si>
    <t>Imobilizacija preloma distalnog dela radijusa</t>
  </si>
  <si>
    <t>47360-01</t>
  </si>
  <si>
    <t>Zatvorena repozicija preloma distalnog dela radijusa</t>
  </si>
  <si>
    <t>47363-01</t>
  </si>
  <si>
    <t>Zatvorena repozicija preloma distalnog dela ulne</t>
  </si>
  <si>
    <t>47363-02</t>
  </si>
  <si>
    <t>Zatvorena repozicija preloma distalnog dela radijusa sa unutrašnjom fiksacijom</t>
  </si>
  <si>
    <t>47363-021</t>
  </si>
  <si>
    <t>Zatvorena repozicija preloma distalnog dela radijusa sa spoljašnjom fiksacijom</t>
  </si>
  <si>
    <t>47363-03</t>
  </si>
  <si>
    <t>Zatvorena repozicija preloma distalnog dela ulne sa unutrašnjom fiksacijom</t>
  </si>
  <si>
    <t>47363-031</t>
  </si>
  <si>
    <t>Zatvorena repozicija preloma distalnog dela ulne sa spoljašnjom fiksacijom</t>
  </si>
  <si>
    <t>47378-00</t>
  </si>
  <si>
    <t>Imobilizacija preloma tela radijusa</t>
  </si>
  <si>
    <t>47378-01</t>
  </si>
  <si>
    <t>47381-01</t>
  </si>
  <si>
    <t>Zatvorena repozicija preloma tela ulne</t>
  </si>
  <si>
    <t>47381-02</t>
  </si>
  <si>
    <t>Zatvorena repozicija preloma tela radijusa sa unutrašnjom fiksacijom</t>
  </si>
  <si>
    <t>47381-021</t>
  </si>
  <si>
    <t>Zatvorena repozicija preloma tela radijusa sa spoljašnjom fiksacijom</t>
  </si>
  <si>
    <t>47381-03</t>
  </si>
  <si>
    <t>Zatvorena repozicija preloma tela ulne sa unutrašnjom fiksacijom</t>
  </si>
  <si>
    <t>47381-031</t>
  </si>
  <si>
    <t>Zatvorena repozicija preloma tela ulne sa spoljašnjom fiksacijom</t>
  </si>
  <si>
    <t>47385-00</t>
  </si>
  <si>
    <t>Zatvorena repozicija preloma tela radijusa sa iščašenjem</t>
  </si>
  <si>
    <t>47385-01</t>
  </si>
  <si>
    <t>Zatvorena repozicija preloma tela ulne sa iščašenjem</t>
  </si>
  <si>
    <t>47387-00</t>
  </si>
  <si>
    <t>Imobilizacija preloma tela radijusa i ulne</t>
  </si>
  <si>
    <t xml:space="preserve">Zatvorena repozicija preloma tela radijusa i ulne </t>
  </si>
  <si>
    <t>47390-01</t>
  </si>
  <si>
    <t>Zatvorena repozicija preloma tela radijusa i ulne sa unutrašnjom fiksacijom</t>
  </si>
  <si>
    <t>47390-011</t>
  </si>
  <si>
    <t>Zatvorena repozicija preloma tela radijusa i ulne sa spoljašnjom fiksacijom</t>
  </si>
  <si>
    <t>47396-00</t>
  </si>
  <si>
    <t>Zatvorena repozicija preloma olekranona</t>
  </si>
  <si>
    <t>47396-01</t>
  </si>
  <si>
    <t>Zatvorena repozicija preloma olekranona sa unutrašnjom fiksacijom</t>
  </si>
  <si>
    <t>47405-00</t>
  </si>
  <si>
    <t>Zatvorena repozicija preloma glave ili vrata radijusa</t>
  </si>
  <si>
    <t>47423-00</t>
  </si>
  <si>
    <t>Imobilizacija preloma proksimalnog dela humerusa</t>
  </si>
  <si>
    <t>47426-00</t>
  </si>
  <si>
    <t>Zatvorena repozicija preloma proksimalnog dela humerusa</t>
  </si>
  <si>
    <t>47444-00</t>
  </si>
  <si>
    <t>Zatvorena repozicija preloma tela humerusa</t>
  </si>
  <si>
    <t>47451-00</t>
  </si>
  <si>
    <t>Zatvorena repozicija preloma tela humerusa sa unutrašnjom fiksacijom</t>
  </si>
  <si>
    <t>47451-001</t>
  </si>
  <si>
    <t>Zatvorena repozicija preloma tela humerusa sa spoljašnjom fiksacijom</t>
  </si>
  <si>
    <t>Imobilizacija preloma distalnog dela humerusa</t>
  </si>
  <si>
    <t>47456-00</t>
  </si>
  <si>
    <t>Zatvorena repozicija preloma distalnog dela humerusa</t>
  </si>
  <si>
    <t>47456-01</t>
  </si>
  <si>
    <t>Zatvorena repozicija preloma distalnog dela humerusa sa unutrašnjom fiksacijom</t>
  </si>
  <si>
    <t>47456-011</t>
  </si>
  <si>
    <t>Zatvorena repozicija preloma distalnog dela humerusa sa spoljašnjom fiksacijom</t>
  </si>
  <si>
    <t>47462-01</t>
  </si>
  <si>
    <t>Zatvorena repozicija preloma ključne kosti sa unutrašnjom fiksacijom</t>
  </si>
  <si>
    <t>47462-011</t>
  </si>
  <si>
    <t>Zatvorena repozicija preloma ključne kosti sa spoljašnjom fiksacijom</t>
  </si>
  <si>
    <t>47516-00</t>
  </si>
  <si>
    <t>Trakcija zbog preloma femura</t>
  </si>
  <si>
    <t>47516-01</t>
  </si>
  <si>
    <t>47540-00</t>
  </si>
  <si>
    <t>Primena zavoja kuka</t>
  </si>
  <si>
    <t>47540-01</t>
  </si>
  <si>
    <t xml:space="preserve">Imobilizacija preloma medijalnog ili lateralnog kondila tibije </t>
  </si>
  <si>
    <t>47552-00</t>
  </si>
  <si>
    <t xml:space="preserve">Imobilizacija preloma medijalnog i lateralnog kondila tibije </t>
  </si>
  <si>
    <t>47564-00</t>
  </si>
  <si>
    <t>Zatvorena repozicija preloma tela tibije</t>
  </si>
  <si>
    <t>47576-00</t>
  </si>
  <si>
    <t>Imobilizacija preloma fibule</t>
  </si>
  <si>
    <t>Imobilizacija preloma skočnog zgloba, neklasifikovano na drugom mestu</t>
  </si>
  <si>
    <t>47597-00</t>
  </si>
  <si>
    <t>Zatvorena repozicija preloma skočnog zgloba</t>
  </si>
  <si>
    <t>47606-00</t>
  </si>
  <si>
    <t>Imobilizacija preloma petne kosti</t>
  </si>
  <si>
    <t>47606-02</t>
  </si>
  <si>
    <t>Imobilizacija preloma talusa</t>
  </si>
  <si>
    <t>Imobilizacija iščašenja talusa</t>
  </si>
  <si>
    <t>Imobilizacija preloma tarzusa</t>
  </si>
  <si>
    <t>47633-00</t>
  </si>
  <si>
    <t>Imobilizacija preloma metatarzusa</t>
  </si>
  <si>
    <t>47684-00</t>
  </si>
  <si>
    <t>Imobilizacija preloma/iščašenja kičme</t>
  </si>
  <si>
    <t>47906-01</t>
  </si>
  <si>
    <t>Uklanjanje nokta na prstu stopala</t>
  </si>
  <si>
    <t>47915-00</t>
  </si>
  <si>
    <t>Klinasta resekcija uraslog nokta na prstu stopala</t>
  </si>
  <si>
    <t>47916-00</t>
  </si>
  <si>
    <t>Parcijalna resekcija uraslog nokta na prstu stopala</t>
  </si>
  <si>
    <t>47927-01</t>
  </si>
  <si>
    <t>Odstranjenje klina, zavrtnja ili žice iz kosti</t>
  </si>
  <si>
    <t>47948-00</t>
  </si>
  <si>
    <t xml:space="preserve">Odstranjenje sredstva za imobilizaciju </t>
  </si>
  <si>
    <t>48400-02</t>
  </si>
  <si>
    <t>Osteotomija (kortikotomija) kosti metatarzusa</t>
  </si>
  <si>
    <t>48424-01</t>
  </si>
  <si>
    <t>Ostektomija tibije sa unutrašnjom fiksacijom</t>
  </si>
  <si>
    <t>49557-01</t>
  </si>
  <si>
    <t>Artroskopska biopsija kolena</t>
  </si>
  <si>
    <t>Imobilizacija kod povreda, oboljenja i stanja Ahilove tetive</t>
  </si>
  <si>
    <t>49803-00</t>
  </si>
  <si>
    <t>Sekundarna reparacija tetiva fleksora ili ekstenzora stopala</t>
  </si>
  <si>
    <t>50124-00</t>
  </si>
  <si>
    <t>Aspiracija zgloba ili neke druge sinovijske šupljine, neklasifikovana na drugom mestu</t>
  </si>
  <si>
    <t>50324-00</t>
  </si>
  <si>
    <t>Revizija opuštanja talipes equinovarus-a, jednostrano</t>
  </si>
  <si>
    <t>50352-00</t>
  </si>
  <si>
    <t>Imobilizacija iščašenog zgloba kuka</t>
  </si>
  <si>
    <t>55038-00</t>
  </si>
  <si>
    <t>Ultrazvučni pregled urinarnog sistema</t>
  </si>
  <si>
    <t>55048-00</t>
  </si>
  <si>
    <t>Ultrazvučni pregled skrotuma</t>
  </si>
  <si>
    <t>58715-01</t>
  </si>
  <si>
    <t>Retrogradna pijelografija</t>
  </si>
  <si>
    <t>81887-02</t>
  </si>
  <si>
    <t>Aplikacija leka u nos</t>
  </si>
  <si>
    <t>90118-001</t>
  </si>
  <si>
    <t>Instilacija leka kroz bubnu opnu u bubnu duplju</t>
  </si>
  <si>
    <t>90136-00</t>
  </si>
  <si>
    <t>Ostale reparacije jezika</t>
  </si>
  <si>
    <t>90137-00</t>
  </si>
  <si>
    <t>Ostale procedure na jeziku</t>
  </si>
  <si>
    <t>90316-00</t>
  </si>
  <si>
    <t>Ostale procedure na anusu</t>
  </si>
  <si>
    <t>90338-00</t>
  </si>
  <si>
    <t>Incizija rektuma ili anusa</t>
  </si>
  <si>
    <t>90367-00</t>
  </si>
  <si>
    <t>Zamena katetera ureterostomije</t>
  </si>
  <si>
    <t>90397-01</t>
  </si>
  <si>
    <t>Ostale operacije reparacije na skrotumu ili tuniki vaginalis</t>
  </si>
  <si>
    <t>90399-00</t>
  </si>
  <si>
    <t>Redukcija torzije testisa ili semene vrpce</t>
  </si>
  <si>
    <t>90401-01</t>
  </si>
  <si>
    <t>Ostale procedure na testisu</t>
  </si>
  <si>
    <t>90402-01</t>
  </si>
  <si>
    <t>Uklanjanje adhezija prepucijuma i glansa penisa</t>
  </si>
  <si>
    <t>90402-02</t>
  </si>
  <si>
    <t>Dorzalna ili lateralna incizija prepucijuma</t>
  </si>
  <si>
    <t>90531-00</t>
  </si>
  <si>
    <t>Trakcija, neklasifikovana na drugom mestu</t>
  </si>
  <si>
    <t>90545-00</t>
  </si>
  <si>
    <t>Incizija mekih tkiva šake</t>
  </si>
  <si>
    <t>90665-00</t>
  </si>
  <si>
    <t>90686-00</t>
  </si>
  <si>
    <t xml:space="preserve">Obrada opekotine bez ekscizije </t>
  </si>
  <si>
    <t>90765-01</t>
  </si>
  <si>
    <t>Izrada i podešavanje imobilizacijskih uređaja, srednje kompleksna</t>
  </si>
  <si>
    <t>92001-001</t>
  </si>
  <si>
    <t>Pregled novorođenčeta</t>
  </si>
  <si>
    <t>Manuelna redukcija hernije</t>
  </si>
  <si>
    <t>92076-00</t>
  </si>
  <si>
    <t xml:space="preserve">Uklanjanje impaktiranog fecesa </t>
  </si>
  <si>
    <t>92087-00</t>
  </si>
  <si>
    <t xml:space="preserve">Uklanjanje stranog tela iz usta bez incizije </t>
  </si>
  <si>
    <t>92101-00</t>
  </si>
  <si>
    <t xml:space="preserve">Ispiranje ostalih trajnih katetera mokraćne bešike </t>
  </si>
  <si>
    <t>92118-00</t>
  </si>
  <si>
    <t>Uklanjanje katetera ureterostome ili ureteralnog katetera</t>
  </si>
  <si>
    <t>92121-00</t>
  </si>
  <si>
    <t xml:space="preserve">Uklanjanje katetera cistostome </t>
  </si>
  <si>
    <t>92138-00</t>
  </si>
  <si>
    <t>Uklanjanje stranog tela sa glave ili vrata bez incizije</t>
  </si>
  <si>
    <t>92140-00</t>
  </si>
  <si>
    <t xml:space="preserve">Uklanjanje zavoja sa trupa, neklasifikovano na drugom mestu </t>
  </si>
  <si>
    <t>92513-19</t>
  </si>
  <si>
    <t xml:space="preserve">Infiltracija lokalnog anestetika, ASA 19 </t>
  </si>
  <si>
    <t>96088-00</t>
  </si>
  <si>
    <t>Genetsko savetovanje ili podučavanje</t>
  </si>
  <si>
    <t>96090-00</t>
  </si>
  <si>
    <t>Ostala savetovanja ili podučavanja</t>
  </si>
  <si>
    <t xml:space="preserve">Izrada uređaja ili opreme za pomoć ili prilagođavanje </t>
  </si>
  <si>
    <t>96094-00</t>
  </si>
  <si>
    <t>Uklanjanje pomagala ili uređaja za prilagođavanje</t>
  </si>
  <si>
    <t>96206-02</t>
  </si>
  <si>
    <t>Nenaznačen način davanja farmakološkog sredstva, anti-infektivno sredstvo</t>
  </si>
  <si>
    <t xml:space="preserve"> Primarna reparacija tetive ekstenzora šake</t>
  </si>
  <si>
    <t>31230-05</t>
  </si>
  <si>
    <t xml:space="preserve"> Ekscizija lezije(a) na koži i potkožnom tkivu genitalija</t>
  </si>
  <si>
    <t>53410-00</t>
  </si>
  <si>
    <t>Imobilizacija frakture zigomatične kosti</t>
  </si>
  <si>
    <t>46465-00</t>
  </si>
  <si>
    <t>48427-06</t>
  </si>
  <si>
    <t>Osteotomija (kortikotomija) distalnog dela femura sa unutrašnjom fiksacijom</t>
  </si>
  <si>
    <t>45570-00</t>
  </si>
  <si>
    <t>Zatvaranje abdomena sa reparacijom muskulo- aponeuroticnog sloja</t>
  </si>
  <si>
    <t>90329-00</t>
  </si>
  <si>
    <t>Ostale reparacije na abdomenu</t>
  </si>
  <si>
    <t>90952-00</t>
  </si>
  <si>
    <t>Incizija trbušnog zida</t>
  </si>
  <si>
    <t>30216-01</t>
  </si>
  <si>
    <t>Aspiracija apscesa iz kože i potkožnog tkiv</t>
  </si>
  <si>
    <t>50339-00</t>
  </si>
  <si>
    <t>Prenosenje tetive prednjeg golenačnog mišića na lateralnu kolumnu</t>
  </si>
  <si>
    <t>47306-01</t>
  </si>
  <si>
    <t>Otvorena repozicija preloma distalnog članka prsta na ruci sa unutrašnjom fiksacijom</t>
  </si>
  <si>
    <t>90559-00</t>
  </si>
  <si>
    <t>Artrodeza prsta na nozi</t>
  </si>
  <si>
    <t>L019166</t>
  </si>
  <si>
    <t>Bakteriološki pregled brisa nosa</t>
  </si>
  <si>
    <t>L019851</t>
  </si>
  <si>
    <t>Hemokultura aerobno, automatskim sistemom</t>
  </si>
  <si>
    <t>ORL</t>
  </si>
  <si>
    <t>009129</t>
  </si>
  <si>
    <t>Хируршко вађење зуба</t>
  </si>
  <si>
    <t>009131</t>
  </si>
  <si>
    <t>Хируршко вађење импактираних умњака</t>
  </si>
  <si>
    <t>009134</t>
  </si>
  <si>
    <t>Уклањање мукозних циста</t>
  </si>
  <si>
    <t>009136</t>
  </si>
  <si>
    <t>Уклањање већих виличних циста</t>
  </si>
  <si>
    <t>009144</t>
  </si>
  <si>
    <t>Ревизија синуса - Цалдwелл - Луц</t>
  </si>
  <si>
    <t>009159</t>
  </si>
  <si>
    <t>Интраорална инцизија апсцеса</t>
  </si>
  <si>
    <t>009160</t>
  </si>
  <si>
    <t>Заустављање крварења</t>
  </si>
  <si>
    <t>009162</t>
  </si>
  <si>
    <t>Примарна пластика ОАК</t>
  </si>
  <si>
    <t>009170</t>
  </si>
  <si>
    <t>Примарна обрада ране са сутуром максилофацијалне регије</t>
  </si>
  <si>
    <t>009171</t>
  </si>
  <si>
    <t>Збрињавање прелома вилице методом жичане имобилизације</t>
  </si>
  <si>
    <t>Биопсија</t>
  </si>
  <si>
    <t>009178</t>
  </si>
  <si>
    <t>Ексцизија бенигних/малигних кожних тумора са директном сутуром  М.Ф. Регија</t>
  </si>
  <si>
    <t>009180</t>
  </si>
  <si>
    <t>Уклањање тумора слузокоже усне дупље</t>
  </si>
  <si>
    <t>009181</t>
  </si>
  <si>
    <t>Малигни тумори усне - В ексцизија</t>
  </si>
  <si>
    <t>009187</t>
  </si>
  <si>
    <t>Екстраорална инцизија апсцеса</t>
  </si>
  <si>
    <t>Инфилтрациона анестезија</t>
  </si>
  <si>
    <t>009307</t>
  </si>
  <si>
    <t>Уклањање бенигних коштаних тумора лица и вилице</t>
  </si>
  <si>
    <t>18236-00</t>
  </si>
  <si>
    <t>Давање анестетичког средства око периферне гране тригеминалног нерва</t>
  </si>
  <si>
    <t>18238-00</t>
  </si>
  <si>
    <t>Давање анестетичког средства око фацијалног нерва</t>
  </si>
  <si>
    <t>18252-00</t>
  </si>
  <si>
    <t>Давање анестетичког средства око цервикалног плексуса</t>
  </si>
  <si>
    <t>Репарација ране на кожи и поткожном ткиву осталих области, површинска</t>
  </si>
  <si>
    <t>Репарација ране на кожи и поткожном ткиву лица или врата, површинска</t>
  </si>
  <si>
    <t>Репарација ране на кожи и поткожном ткиву лица или врата, која укључује меко ткиво</t>
  </si>
  <si>
    <t>30052-00</t>
  </si>
  <si>
    <t>Реконструкција повреде - ране спољашњег ува</t>
  </si>
  <si>
    <t>30052-03</t>
  </si>
  <si>
    <t>Реконструкција повреде – ране носа</t>
  </si>
  <si>
    <t>Уклањање страног тела из фаринкса без инцизије</t>
  </si>
  <si>
    <t>30071-02</t>
  </si>
  <si>
    <t>Биопсија очног капка</t>
  </si>
  <si>
    <t>Биопсија лимфног чвора</t>
  </si>
  <si>
    <t>30075-23</t>
  </si>
  <si>
    <t>Биопсија усне шупљине</t>
  </si>
  <si>
    <t>30075-24</t>
  </si>
  <si>
    <t>Биопсија меког непца</t>
  </si>
  <si>
    <t>30075-25</t>
  </si>
  <si>
    <t>Биопсија тонзила или аденоида</t>
  </si>
  <si>
    <t>30075-26</t>
  </si>
  <si>
    <t xml:space="preserve"> Биопсија у фаринксу</t>
  </si>
  <si>
    <t xml:space="preserve"> Инцизија и дренажа апсцеса коже и поткожног ткива</t>
  </si>
  <si>
    <t>Инцизија и дренажа апсцеса меког ткива</t>
  </si>
  <si>
    <t>30250-00</t>
  </si>
  <si>
    <t>Тотална ексцизија паротидне жлезде са очувањем фацијалног нерва</t>
  </si>
  <si>
    <t>30253-00</t>
  </si>
  <si>
    <t>Працијална ексцизија паротидне жлезде</t>
  </si>
  <si>
    <t>30256-00</t>
  </si>
  <si>
    <t>Ексцизија субмандибуларне жлезде</t>
  </si>
  <si>
    <t>Лингвална френотомија</t>
  </si>
  <si>
    <t>30286-00</t>
  </si>
  <si>
    <t>Ексцизија бранхијалне цисте</t>
  </si>
  <si>
    <t>30300-00</t>
  </si>
  <si>
    <t>Биопсија сентинел лимфног (лимфни чвор стражар) чвора</t>
  </si>
  <si>
    <t>Ексцизија лезије(а) на кожи и поткожном ткиву осталих области</t>
  </si>
  <si>
    <t>31230-00</t>
  </si>
  <si>
    <t>Ексцизија лезије(а) на кожи и поткожном ткиву очног капка</t>
  </si>
  <si>
    <t>31230-01</t>
  </si>
  <si>
    <t>Ексцизија лезије(а) на кожи и поткожном ткиву носа</t>
  </si>
  <si>
    <t>Ексцизија лезије(а) на кожи и поткожном ткиву ува</t>
  </si>
  <si>
    <t>31230-03</t>
  </si>
  <si>
    <t>Ексцизија лезије(а) на кожи и поткожном ткиву усне</t>
  </si>
  <si>
    <t>Ексцизија лезије(а) на кожи и поткожном ткиву осталих области на глави</t>
  </si>
  <si>
    <t>31423-00</t>
  </si>
  <si>
    <t>Ексцизија (биопсија) лимфног чвора врата</t>
  </si>
  <si>
    <t>31423-01</t>
  </si>
  <si>
    <t>Регионална ексцизија лимфних чворова на врату</t>
  </si>
  <si>
    <t>31423-011</t>
  </si>
  <si>
    <t>Дисекција врата селективна, једнострана</t>
  </si>
  <si>
    <t>Пластика френулума (френулотомија)</t>
  </si>
  <si>
    <t>39100-00</t>
  </si>
  <si>
    <t>Давање неуролитичког средства у примарну грану тригеминалног нерва</t>
  </si>
  <si>
    <t>41506-00</t>
  </si>
  <si>
    <t>Ектрипација полипа спољашњег слушног ходника</t>
  </si>
  <si>
    <t>41557-01</t>
  </si>
  <si>
    <t>Radikalna mastoidektomija</t>
  </si>
  <si>
    <t>41710-00</t>
  </si>
  <si>
    <t>Радикална операција максиларног синуса, једнострана</t>
  </si>
  <si>
    <t>41710-01</t>
  </si>
  <si>
    <t>Радикална операција максиларног синуса,обострана</t>
  </si>
  <si>
    <t>41716-03</t>
  </si>
  <si>
    <t>Ендоназална операција полипа максиларног синуса</t>
  </si>
  <si>
    <t>41716-05</t>
  </si>
  <si>
    <t>Биопсија из максиларног синуса</t>
  </si>
  <si>
    <t>41716-06</t>
  </si>
  <si>
    <t>Ексцизија лезије максиларног синуса</t>
  </si>
  <si>
    <t>41722-00</t>
  </si>
  <si>
    <t>Затварање ороантралне фистуле</t>
  </si>
  <si>
    <t>41737-02</t>
  </si>
  <si>
    <t>Етмоидектомија, једнострана</t>
  </si>
  <si>
    <t>41737-03</t>
  </si>
  <si>
    <t>Етмоидектомија, обострана</t>
  </si>
  <si>
    <t>41737-04</t>
  </si>
  <si>
    <t>Етмоидотомија</t>
  </si>
  <si>
    <t>41737-06</t>
  </si>
  <si>
    <t>Ендоназална операција полипа етмоидалног синуса</t>
  </si>
  <si>
    <t>41737-07</t>
  </si>
  <si>
    <t>Биопсија из фронталног синуса</t>
  </si>
  <si>
    <t>41737-08</t>
  </si>
  <si>
    <t>Биопсија из етмоидалног синуса</t>
  </si>
  <si>
    <t>41737-09</t>
  </si>
  <si>
    <t>Репарација и реконструкција фронталног синуса</t>
  </si>
  <si>
    <t>41740-00</t>
  </si>
  <si>
    <t>Дренажа фронталног синуса по Рутенбург-у (Рутенбург)</t>
  </si>
  <si>
    <t>41743-00</t>
  </si>
  <si>
    <t>Трепанација фронталног синуса</t>
  </si>
  <si>
    <t>41764-00</t>
  </si>
  <si>
    <t xml:space="preserve"> Ендоскопија носа</t>
  </si>
  <si>
    <t>41764-01</t>
  </si>
  <si>
    <t>Синусокопија</t>
  </si>
  <si>
    <t>41764-02</t>
  </si>
  <si>
    <t>Фибероптички преглед фаринкса</t>
  </si>
  <si>
    <t>41764-03</t>
  </si>
  <si>
    <t>Фибероптичка ларингоскопија</t>
  </si>
  <si>
    <t>41789-00</t>
  </si>
  <si>
    <t>Тонзилектомија без аденоидектомије</t>
  </si>
  <si>
    <t>Тонзилектомија са аденоидектомијом</t>
  </si>
  <si>
    <t>41797-00</t>
  </si>
  <si>
    <t>Заустављање хеморагије после тонзилектомие и аденоидектомије</t>
  </si>
  <si>
    <t>Аденоидектомија без тонзилектомије</t>
  </si>
  <si>
    <t>41807-00</t>
  </si>
  <si>
    <t>Инцизија и дренажа перитонзиларног апсцеса</t>
  </si>
  <si>
    <t>41855-00</t>
  </si>
  <si>
    <t>Микроларингоскопија</t>
  </si>
  <si>
    <t>41864-00</t>
  </si>
  <si>
    <t>Микроларингоскопија са уклањањем лезија</t>
  </si>
  <si>
    <t>41879-02</t>
  </si>
  <si>
    <t>Затварање спољашње фистуле трахеје</t>
  </si>
  <si>
    <t>41880-00</t>
  </si>
  <si>
    <t>Перкутана трахеостомија</t>
  </si>
  <si>
    <t>41881-01</t>
  </si>
  <si>
    <t>Otvorena traheostomija, stalna</t>
  </si>
  <si>
    <t>41881-02</t>
  </si>
  <si>
    <t>Ревизија трахеостоме</t>
  </si>
  <si>
    <t>45036-00</t>
  </si>
  <si>
    <t>Ексцизија васкуларне аномалије на врату</t>
  </si>
  <si>
    <t>45200-001</t>
  </si>
  <si>
    <t>Компликован и велики локални режањ коже било које области</t>
  </si>
  <si>
    <t>45206-00</t>
  </si>
  <si>
    <t>Једноставан и мали локални режањ коже очног капка</t>
  </si>
  <si>
    <t>45206-01</t>
  </si>
  <si>
    <t>Једноставан и мали локални режањ коже носа</t>
  </si>
  <si>
    <t>45206-09</t>
  </si>
  <si>
    <t>Једноставан и мали локални режањ коже осталих области лица</t>
  </si>
  <si>
    <t>45448-03</t>
  </si>
  <si>
    <t>Мали трансплантат парцијалне дебљине коже за уво</t>
  </si>
  <si>
    <t>45451-03</t>
  </si>
  <si>
    <t>Трансплантат коже пуне дебљине на уву</t>
  </si>
  <si>
    <t>45659-00</t>
  </si>
  <si>
    <t xml:space="preserve"> Корекција клемпавог ува</t>
  </si>
  <si>
    <t>45665-00</t>
  </si>
  <si>
    <t>Клинаста ексцизија усне пуне дебљине</t>
  </si>
  <si>
    <t>45665-02</t>
  </si>
  <si>
    <t>Клинаста ексцизија ува пуне дебљине</t>
  </si>
  <si>
    <t>45671-00</t>
  </si>
  <si>
    <t>Rekonstrukcija usne sa režnjem, jedini ili prvi stadijum</t>
  </si>
  <si>
    <t>45837-01</t>
  </si>
  <si>
    <t>Otvorena vestibuloplastika</t>
  </si>
  <si>
    <t>47738-00</t>
  </si>
  <si>
    <t>Затворена репозиција прелома носне кости</t>
  </si>
  <si>
    <t>47741-00</t>
  </si>
  <si>
    <t>Отворена репозиција прелома носне кости</t>
  </si>
  <si>
    <t>47762-00</t>
  </si>
  <si>
    <t>Отворена репозиција прелома зигоматичне кости</t>
  </si>
  <si>
    <t>47765-01</t>
  </si>
  <si>
    <t>Otvorena repozicija preloma zigomatične kosti sa unutrašnjom fiksacijom, 1 mesto</t>
  </si>
  <si>
    <t>47786-00</t>
  </si>
  <si>
    <t>Отворена репозиција прелома максиле са унутрашњом фиксацијом</t>
  </si>
  <si>
    <t>47789-00</t>
  </si>
  <si>
    <t>Otvorena repozicija preloma mandibule sa unutrašnjom fiksacijom</t>
  </si>
  <si>
    <t>53424-00</t>
  </si>
  <si>
    <t>Отворена репозиција компликованог прелома максиле</t>
  </si>
  <si>
    <t>53429-00</t>
  </si>
  <si>
    <t>Отворена репозиција компликованог прелома мандибуле са унутрашњом фиксацијом</t>
  </si>
  <si>
    <t>80389-00</t>
  </si>
  <si>
    <t>Функционална ендоскопска хирургија синуса (ФЕС)</t>
  </si>
  <si>
    <t>90130-00</t>
  </si>
  <si>
    <t>Екстрипација ендоназалне лезије</t>
  </si>
  <si>
    <t>90135-00</t>
  </si>
  <si>
    <t>Ексцизија лезија на језику</t>
  </si>
  <si>
    <t>Остале процедуре на језику</t>
  </si>
  <si>
    <t>90141-01</t>
  </si>
  <si>
    <t>Ексцизија осталих лезија у устима</t>
  </si>
  <si>
    <t>90282-00</t>
  </si>
  <si>
    <t>Ексцизија лимфног чвора на другом месту</t>
  </si>
  <si>
    <t>90344-01</t>
  </si>
  <si>
    <t xml:space="preserve">Примена другог терапеутског средства у аноректалном подручју </t>
  </si>
  <si>
    <t>90530-02</t>
  </si>
  <si>
    <t>Затворена репозиција прелома костију лица која није другде класификована</t>
  </si>
  <si>
    <t>009124</t>
  </si>
  <si>
    <t>Resekcija gornjih dvokorenih zuba</t>
  </si>
  <si>
    <t>009127</t>
  </si>
  <si>
    <t>Vađenje zuba</t>
  </si>
  <si>
    <t>009130</t>
  </si>
  <si>
    <t>Hirurška terapija zuba u nicanju (cirkumcizija)</t>
  </si>
  <si>
    <t>009137</t>
  </si>
  <si>
    <t>Plastika plika i frenuluma</t>
  </si>
  <si>
    <t>009161</t>
  </si>
  <si>
    <t>Zaustavljanje krvarenja hirurskim putem</t>
  </si>
  <si>
    <t>009168</t>
  </si>
  <si>
    <t>Уклањање сплинта/шине</t>
  </si>
  <si>
    <t>Уклањање конаца</t>
  </si>
  <si>
    <t>Површинска локална анестезија</t>
  </si>
  <si>
    <t>Rad u maloj grupi (6 do 9 osoba)</t>
  </si>
  <si>
    <t>Savetodavni intervju</t>
  </si>
  <si>
    <t>11309-00</t>
  </si>
  <si>
    <t xml:space="preserve">Аудиометрија, ваздушна спроводљивост, стандардна техника </t>
  </si>
  <si>
    <t>11309-01</t>
  </si>
  <si>
    <t xml:space="preserve">Аудиометрија, ваздушна спроводљивост користећи визуелно појачање </t>
  </si>
  <si>
    <t>11312-00</t>
  </si>
  <si>
    <t>Аудиометрија, ваздушна и коштана спроводљивост, стандардна техника</t>
  </si>
  <si>
    <t>11324-00</t>
  </si>
  <si>
    <t>Тимпанометрија стандардним пробним тоном</t>
  </si>
  <si>
    <t>11333-00</t>
  </si>
  <si>
    <t>Калорички тест чула за равнотежу</t>
  </si>
  <si>
    <t>18234-00</t>
  </si>
  <si>
    <t>Davanje anestetičkog sredstva oko primarne grane trigeminalnog nerva</t>
  </si>
  <si>
    <t>260078</t>
  </si>
  <si>
    <t>Тумачење резултата лабораторијског испитивања по узорку</t>
  </si>
  <si>
    <t>30075-19</t>
  </si>
  <si>
    <t>Biopsija jezika</t>
  </si>
  <si>
    <t>30075-28</t>
  </si>
  <si>
    <t>Biopsija promena spoljašnjeg uva</t>
  </si>
  <si>
    <t>30247-00</t>
  </si>
  <si>
    <t>Totalna ekscizija parotidne žlezde</t>
  </si>
  <si>
    <t>30266-02</t>
  </si>
  <si>
    <t>Uklanjanje kalkulusa iz pljuvačnih žlezda ili kanala</t>
  </si>
  <si>
    <t xml:space="preserve"> Uklanjanje kalkulusa iz pljuvačnih žlezda ili kanala</t>
  </si>
  <si>
    <t>30283-00</t>
  </si>
  <si>
    <t>Ekscizija ciste u ustima</t>
  </si>
  <si>
    <t>310002</t>
  </si>
  <si>
    <t>Испитивање непосредног памћења - визуелно, аудитивно</t>
  </si>
  <si>
    <t>310039</t>
  </si>
  <si>
    <t>Telemetrijski EKG</t>
  </si>
  <si>
    <t>41500-00</t>
  </si>
  <si>
    <t>Uklanjanje stranog tela iz spoljašnjeg slušnog hodnika</t>
  </si>
  <si>
    <t>41509-00</t>
  </si>
  <si>
    <t>Уклањање кератозе (кератосис обтуранс) из спољашњег слушног ходника</t>
  </si>
  <si>
    <t>41527-00</t>
  </si>
  <si>
    <t>Мирингопластика, трансмеатални приступ</t>
  </si>
  <si>
    <t>41530-00</t>
  </si>
  <si>
    <t>Мирингопластика, ретроаурикуларни приступ</t>
  </si>
  <si>
    <t>41536-01</t>
  </si>
  <si>
    <t>Атикотомија са реконструкцијом коштаног дефекта и мирингопластиком</t>
  </si>
  <si>
    <t>41626-00</t>
  </si>
  <si>
    <t>Миринготомија, једнострана</t>
  </si>
  <si>
    <t>41626-01</t>
  </si>
  <si>
    <t>Миринготомија, двострана</t>
  </si>
  <si>
    <t>41632-00</t>
  </si>
  <si>
    <t>Миринготомија са инсерцијом тубе, једнострана</t>
  </si>
  <si>
    <t>41632-01</t>
  </si>
  <si>
    <t>Миринготомија са инсерцијом тубе, обострана</t>
  </si>
  <si>
    <t>41635-00</t>
  </si>
  <si>
    <t>Ексцизија промена у средњем уву</t>
  </si>
  <si>
    <t>41641-00</t>
  </si>
  <si>
    <t>Каутеризација перфориране бубне опне</t>
  </si>
  <si>
    <t>Тоалета ува, једнострано</t>
  </si>
  <si>
    <t>41647-01</t>
  </si>
  <si>
    <t>Тоалета ува, двострано</t>
  </si>
  <si>
    <t>Инспекција бубне опне, једнострано</t>
  </si>
  <si>
    <t>Инспекција бубне опне, обострано</t>
  </si>
  <si>
    <t>Предња риноскопија и/или задња риноскопија</t>
  </si>
  <si>
    <t>41653-01</t>
  </si>
  <si>
    <t>Остале дијагностичке процедуре у носу</t>
  </si>
  <si>
    <t>41656-00</t>
  </si>
  <si>
    <t>Хемостаза епистаксе задњом тампонадом и/или каутеризацијом</t>
  </si>
  <si>
    <t>41659-00</t>
  </si>
  <si>
    <t>Ендоназално уклањање страног тела носног кавума</t>
  </si>
  <si>
    <t>41668-00</t>
  </si>
  <si>
    <t>Ендоназална операција назалних полипа</t>
  </si>
  <si>
    <t>41671-00</t>
  </si>
  <si>
    <t>Субмукозна ресекција носне преграде</t>
  </si>
  <si>
    <t>Submukozna resekcija nosne pregrade</t>
  </si>
  <si>
    <t>41671-02</t>
  </si>
  <si>
    <t>Функционална септопластика</t>
  </si>
  <si>
    <t>41671-03</t>
  </si>
  <si>
    <t>Septoplastika sa submukoznom resekcijom nosne pregrade</t>
  </si>
  <si>
    <t>41672-00</t>
  </si>
  <si>
    <t>Реконструкција носне преграде</t>
  </si>
  <si>
    <t>41674-01</t>
  </si>
  <si>
    <t>Каутеризација или дијатермија носне преграде</t>
  </si>
  <si>
    <t>Хемостаза епистаксе предњом тампонадом и/или каутеризацијом</t>
  </si>
  <si>
    <t>41683-00</t>
  </si>
  <si>
    <t>Синехиолиза у носним кавумима</t>
  </si>
  <si>
    <t>41686-00</t>
  </si>
  <si>
    <t>Конхотомија носних шкољки, једнострана</t>
  </si>
  <si>
    <t>41686-01</t>
  </si>
  <si>
    <t>Конхотомија носних шкољки,обострана</t>
  </si>
  <si>
    <t>41689-00</t>
  </si>
  <si>
    <t>Парцијална мукотомоија, једнострана</t>
  </si>
  <si>
    <t>41689-01</t>
  </si>
  <si>
    <t>Парцијална мукотомија, обострана</t>
  </si>
  <si>
    <t>41689-02</t>
  </si>
  <si>
    <t>Тотална мукотомија, једнострана</t>
  </si>
  <si>
    <t>41689-03</t>
  </si>
  <si>
    <t>Тотална мукотомија, обострана</t>
  </si>
  <si>
    <t>41701-00</t>
  </si>
  <si>
    <t>Пункција и лаважа параназалног синуса</t>
  </si>
  <si>
    <t>41704-00</t>
  </si>
  <si>
    <t>Евакуација секрета из носа и параназалних синуса кроз природна ушћа</t>
  </si>
  <si>
    <t>41716-01</t>
  </si>
  <si>
    <t xml:space="preserve">Endonazalna operacija maksilarnog sinusa – donja meatotomija, jednostrana </t>
  </si>
  <si>
    <t>41761-00</t>
  </si>
  <si>
    <t>Преглед носне шупљине и/или постназалног простора са биопсијом</t>
  </si>
  <si>
    <t>41816-001</t>
  </si>
  <si>
    <t>Rigidna fiberoptička ezofagoskopija</t>
  </si>
  <si>
    <t>41825-00</t>
  </si>
  <si>
    <t>Ekstrakcija stranog tela iz jednjaka rigidnim endoskopom</t>
  </si>
  <si>
    <t>41849-00</t>
  </si>
  <si>
    <t>Ларингоскопија</t>
  </si>
  <si>
    <t>41881-00</t>
  </si>
  <si>
    <t>Otvorena traheostomija, privremena</t>
  </si>
  <si>
    <t>42615-02</t>
  </si>
  <si>
    <t>Уклањање назолакрималне цевчице, обострано</t>
  </si>
  <si>
    <t>42824-01</t>
  </si>
  <si>
    <t>Субкоњунктивна примена лека</t>
  </si>
  <si>
    <t>42860-02</t>
  </si>
  <si>
    <t>Transpalantat za donji očni kapak, sa recesijom retraktora kapka, na jednom oku</t>
  </si>
  <si>
    <t>45003-01</t>
  </si>
  <si>
    <t>Jednostavan i mali lokalni miokutanozni režanj</t>
  </si>
  <si>
    <t>45024-00</t>
  </si>
  <si>
    <t>Абразивна терапија коже на две или више естетских области лица</t>
  </si>
  <si>
    <t>45206-03</t>
  </si>
  <si>
    <t>Jednostavan i mali lokalni režanj kože uva</t>
  </si>
  <si>
    <t>45676-00</t>
  </si>
  <si>
    <t>Ostale reparacije u usnoj šupljini</t>
  </si>
  <si>
    <t>47000-00</t>
  </si>
  <si>
    <t>Zatvorena repozicija iščašenja temporomandibularnog zgloba</t>
  </si>
  <si>
    <t>53403-00</t>
  </si>
  <si>
    <t>Imobilizacija preloma mandibule bez postavljanja splinta</t>
  </si>
  <si>
    <t>600081</t>
  </si>
  <si>
    <t>Aplikacija po segmentu</t>
  </si>
  <si>
    <t>81832-45</t>
  </si>
  <si>
    <t>Процена нистагмуса</t>
  </si>
  <si>
    <t>81833-35</t>
  </si>
  <si>
    <t>Рехабилитација, неуролошки поремећаји</t>
  </si>
  <si>
    <t>81838-00</t>
  </si>
  <si>
    <t>Фонијатријски преглед болесника</t>
  </si>
  <si>
    <t>81838-01</t>
  </si>
  <si>
    <t>Акустичка регистрација и анализа гласа</t>
  </si>
  <si>
    <t>81838-03</t>
  </si>
  <si>
    <t>Испитивање говорног статуса и гласа батеријом тестова</t>
  </si>
  <si>
    <t>81838-04</t>
  </si>
  <si>
    <t>Магнетофонско снимање говора</t>
  </si>
  <si>
    <t>81838-05</t>
  </si>
  <si>
    <t>Тест заморљивости гласа</t>
  </si>
  <si>
    <t>81845-04</t>
  </si>
  <si>
    <t>Vestibulospinalni testovi - Rombergov (Romberg), 􀃄past pointing􀂳</t>
  </si>
  <si>
    <t>81845-06</t>
  </si>
  <si>
    <t>Vestibulookularni testovi: 􀃄head impulse􀂳􀀃i 􀃄head shaking􀂳􀀃test</t>
  </si>
  <si>
    <t>81874-00</t>
  </si>
  <si>
    <t xml:space="preserve"> Рехабилитациони третман дисфонија</t>
  </si>
  <si>
    <t>81874-01</t>
  </si>
  <si>
    <t>Рехабилитација ринолалија</t>
  </si>
  <si>
    <t>81874-02</t>
  </si>
  <si>
    <t>Rehabilitacija afonija</t>
  </si>
  <si>
    <t xml:space="preserve"> Фонијатријске вежбе – вежбе дисања</t>
  </si>
  <si>
    <t>81874-04</t>
  </si>
  <si>
    <t xml:space="preserve"> Фонијатријске вежбе – вежбе релаксације</t>
  </si>
  <si>
    <t>81874-05</t>
  </si>
  <si>
    <t xml:space="preserve"> Фонијатријске вежбе – вежбе постављања гласа</t>
  </si>
  <si>
    <t>81874-06</t>
  </si>
  <si>
    <t>Вежбе фонације</t>
  </si>
  <si>
    <t>81874-07</t>
  </si>
  <si>
    <t>Вежбе артикулације</t>
  </si>
  <si>
    <t>81874-08</t>
  </si>
  <si>
    <t>Артикулациони третман</t>
  </si>
  <si>
    <t>81874-09</t>
  </si>
  <si>
    <t>Корекциони третман поремећаја говора</t>
  </si>
  <si>
    <t>81874-10</t>
  </si>
  <si>
    <t xml:space="preserve"> Вежбе за постизање тоничне уједначености</t>
  </si>
  <si>
    <t>81874-11</t>
  </si>
  <si>
    <t xml:space="preserve"> Увежбавање езофагусног говора</t>
  </si>
  <si>
    <t>81874-13</t>
  </si>
  <si>
    <t>Упутство за рад и савет родитељима детета оштећеног гласа</t>
  </si>
  <si>
    <t>81874-14</t>
  </si>
  <si>
    <t>Сурдопедагошки преглед и утврђивање говорних мана</t>
  </si>
  <si>
    <t>Апликација лека у нос</t>
  </si>
  <si>
    <t>81887-05</t>
  </si>
  <si>
    <t>Продувавање тимпанофарингеалне тубе - Полицер (Политзер)</t>
  </si>
  <si>
    <t>81887-06</t>
  </si>
  <si>
    <t>Каутеризација проширених вена носног кавума</t>
  </si>
  <si>
    <t>90023-00</t>
  </si>
  <si>
    <t>Давање анестетичког средства око осталих кранијалних нерава</t>
  </si>
  <si>
    <t>90069-00</t>
  </si>
  <si>
    <t>Биопсија беоњаче</t>
  </si>
  <si>
    <t>90111-00</t>
  </si>
  <si>
    <t>Остале процедуре на спољашњем уву</t>
  </si>
  <si>
    <t>90114-00</t>
  </si>
  <si>
    <t>Остале процедуре на бубној опни и средњем уву</t>
  </si>
  <si>
    <t>90118-002</t>
  </si>
  <si>
    <t>Репозициони маневар за лечење бенигног пароксизмалног вертига</t>
  </si>
  <si>
    <t>Отоскопија</t>
  </si>
  <si>
    <t>90141-00</t>
  </si>
  <si>
    <t>Lokalna ekscizija ili destrukcija lezija na tvrdom nepcu</t>
  </si>
  <si>
    <t>90149-00</t>
  </si>
  <si>
    <t>Ekscizija ostalih lezija na farinksu</t>
  </si>
  <si>
    <t>90281-00</t>
  </si>
  <si>
    <t>Incizija limfnog područja (limfnog sliva)</t>
  </si>
  <si>
    <t>Обрада коже и поткожног ткива са ексцизијом</t>
  </si>
  <si>
    <t>92027-00</t>
  </si>
  <si>
    <t xml:space="preserve"> Тампонада спољашњег слушног канала </t>
  </si>
  <si>
    <t>Лаважа носница</t>
  </si>
  <si>
    <t>Ретампонада носа</t>
  </si>
  <si>
    <t>92031-00</t>
  </si>
  <si>
    <t>Детампонада носа</t>
  </si>
  <si>
    <t xml:space="preserve">Замена каниле за трахеостомију </t>
  </si>
  <si>
    <t xml:space="preserve">Уклањање завоја са трупа, некласификовано на другом месту </t>
  </si>
  <si>
    <t xml:space="preserve"> Давање токсоида тетануса</t>
  </si>
  <si>
    <t>92513-10</t>
  </si>
  <si>
    <t xml:space="preserve">Инфилтрација локалног анестетика, АСА 10 </t>
  </si>
  <si>
    <t>95550-05</t>
  </si>
  <si>
    <t>Удружене здравствене процедуре, патологија говора</t>
  </si>
  <si>
    <t>95550-06</t>
  </si>
  <si>
    <t>Удружене здравствене процедуре, аудиологија</t>
  </si>
  <si>
    <t>96009-00</t>
  </si>
  <si>
    <t>Процена функције слуха</t>
  </si>
  <si>
    <t>96011-00</t>
  </si>
  <si>
    <t>Процена гласа</t>
  </si>
  <si>
    <t>96012-00</t>
  </si>
  <si>
    <t>Процена говора</t>
  </si>
  <si>
    <t>96012-001</t>
  </si>
  <si>
    <t xml:space="preserve">Дефектолошка анамнеза и обсервација </t>
  </si>
  <si>
    <t>96012-002</t>
  </si>
  <si>
    <t>Контролни преглед логопеда</t>
  </si>
  <si>
    <t>96013-00</t>
  </si>
  <si>
    <t>Процена речитости</t>
  </si>
  <si>
    <t>96014-00</t>
  </si>
  <si>
    <t>Процена језичких способности</t>
  </si>
  <si>
    <t>96030-00</t>
  </si>
  <si>
    <t>Ситуациона/професионална процена и процена окружења</t>
  </si>
  <si>
    <t>96031-00</t>
  </si>
  <si>
    <t>Процена родитељских вештина</t>
  </si>
  <si>
    <t>96045-00</t>
  </si>
  <si>
    <t>Понављајући говорни тест</t>
  </si>
  <si>
    <t>96053-00</t>
  </si>
  <si>
    <t xml:space="preserve">Тест опадања акустичког рефлекса </t>
  </si>
  <si>
    <t>96054-00</t>
  </si>
  <si>
    <t xml:space="preserve">Тест дисфункције Еустахијеве тубе </t>
  </si>
  <si>
    <t xml:space="preserve">Превентивно саветовање или подучавање </t>
  </si>
  <si>
    <t>96068-00</t>
  </si>
  <si>
    <t xml:space="preserve"> Саветовање или подучавање о губитку слуха или поремаћајима слуха </t>
  </si>
  <si>
    <t>96070-00</t>
  </si>
  <si>
    <t xml:space="preserve">Саветовање или подучавање о гласу, говору, речитости или језику </t>
  </si>
  <si>
    <t xml:space="preserve"> Саветовање или подучавање о помагалима или уређајима за прилагођавање </t>
  </si>
  <si>
    <t xml:space="preserve"> Примена, намештање, прилагођавање или замена помагала или уређаја за прилагођавање</t>
  </si>
  <si>
    <t>96112-00</t>
  </si>
  <si>
    <t xml:space="preserve">Увежбавање вештина у активностима повезаним са сензорном /сензо-моторном/сензо-неуралном функцијом </t>
  </si>
  <si>
    <t>96132-00</t>
  </si>
  <si>
    <t>Увежбавање вештина у вези за слухом</t>
  </si>
  <si>
    <t>96134-00</t>
  </si>
  <si>
    <t xml:space="preserve"> Увежбавање гласа </t>
  </si>
  <si>
    <t>96135-00</t>
  </si>
  <si>
    <t xml:space="preserve">Увежбавање вештина говора </t>
  </si>
  <si>
    <t>96136-00</t>
  </si>
  <si>
    <t>Увежбавање вештина течног говора</t>
  </si>
  <si>
    <t>96137-00</t>
  </si>
  <si>
    <t xml:space="preserve">Увежбавање језичких вештина </t>
  </si>
  <si>
    <t>96142-00</t>
  </si>
  <si>
    <t xml:space="preserve">Увежбавање вештина коришћења уређаја или опреме за помоћ </t>
  </si>
  <si>
    <t>Пуњење уређаја за давање лека, антидот</t>
  </si>
  <si>
    <t>96215-00</t>
  </si>
  <si>
    <t>Инцизија и дренажа лезија у усној шупљини</t>
  </si>
  <si>
    <t>97011-00</t>
  </si>
  <si>
    <t>Свеобухватни орални преглед</t>
  </si>
  <si>
    <t>97241-00</t>
  </si>
  <si>
    <t>Resekcija korena zuba, po jednom korenu</t>
  </si>
  <si>
    <t>97322-00</t>
  </si>
  <si>
    <t xml:space="preserve"> Hirurško uklanjanje jednog zuba koje ne zahteva uklanjanje kosti ili razdvajanje zuba</t>
  </si>
  <si>
    <t>97322-02</t>
  </si>
  <si>
    <t>Hirurško uklanjanje dva zuba koje ne zahteva uklanjanje kosti ili razdvajanje zuba</t>
  </si>
  <si>
    <t>97322-03</t>
  </si>
  <si>
    <t xml:space="preserve"> Hirurško uklanjanje tri zuba koje ne zahteva uklanjanje kosti ili razdvajanje zuba</t>
  </si>
  <si>
    <t>97341-00</t>
  </si>
  <si>
    <t>Uklanjanje hiperplastičnog tkiva</t>
  </si>
  <si>
    <t>97399-00</t>
  </si>
  <si>
    <t>Kontrola postoperativne hemoragije nakon procedure u usnoj duplji</t>
  </si>
  <si>
    <t>97432-00</t>
  </si>
  <si>
    <t>Apikotomija, po jednom korenu</t>
  </si>
  <si>
    <t>L020396</t>
  </si>
  <si>
    <t>Urinokultura</t>
  </si>
  <si>
    <t>L029892</t>
  </si>
  <si>
    <t>Druge metode mikroskopije (morfometrija, tkivni mikroerej, izrada fotodokumentacije, evidencije i ostale metode, ostali tipovi patohistoloških analiza)</t>
  </si>
  <si>
    <t>Revizija sinusa</t>
  </si>
  <si>
    <t>Zbrinjavanje preloma vilice standardnom sinom</t>
  </si>
  <si>
    <t>Tumori usne V ekcizija</t>
  </si>
  <si>
    <t>11315-01</t>
  </si>
  <si>
    <t>Govorna audiometrija</t>
  </si>
  <si>
    <t>Operacija cista i fistula medijalniih</t>
  </si>
  <si>
    <t>30314-00</t>
  </si>
  <si>
    <t>Operacija cista i fistula lateralnih</t>
  </si>
  <si>
    <t>Radikalna operacija maksilarnog sinusa</t>
  </si>
  <si>
    <t>45206-04</t>
  </si>
  <si>
    <t>Jednostavan i mali lokalni režanj kože vrata</t>
  </si>
  <si>
    <t>45638-00</t>
  </si>
  <si>
    <t>Totalna rinoplastika</t>
  </si>
  <si>
    <t>Klinasta ekcizija usne pune debljine</t>
  </si>
  <si>
    <t>Rekonstrukcija usne sa reznjem</t>
  </si>
  <si>
    <t>47756-00</t>
  </si>
  <si>
    <t>Zatvorena repozicija preloma mandibule sa spoljašnjom fiksacijom</t>
  </si>
  <si>
    <t>47762-01</t>
  </si>
  <si>
    <t xml:space="preserve"> Zatvorena repozicija frakture zigomatične kosti sa fiksacijom</t>
  </si>
  <si>
    <t>53400-00</t>
  </si>
  <si>
    <t>Imobilizacija preloma maksile bez postavljanja splinta</t>
  </si>
  <si>
    <t>Imobilizacija preloma mandibule</t>
  </si>
  <si>
    <t>81836-03</t>
  </si>
  <si>
    <t>Ispitivanje sluha zvučnim viljuškama</t>
  </si>
  <si>
    <t>90138-00</t>
  </si>
  <si>
    <t xml:space="preserve">Ekscizija lezija na pljuvačnim žlezdama </t>
  </si>
  <si>
    <t>97322-05</t>
  </si>
  <si>
    <t>Hirurško uklanjanje od pet do devet zuba koje ne zahteva uklanjanje kosti ili razdvajanje zuba</t>
  </si>
  <si>
    <t>97323-02</t>
  </si>
  <si>
    <t>Hirurško uklanjanje dva zuba koje zahteva uklanjanje kosti</t>
  </si>
  <si>
    <t>Ocno</t>
  </si>
  <si>
    <t>42512-00</t>
  </si>
  <si>
    <t>Евисцерација очне јабучице без имплантата</t>
  </si>
  <si>
    <t>42542-01</t>
  </si>
  <si>
    <t>Експлоративна орбитотомија, антериорни аспект, са уклањањем страног тела</t>
  </si>
  <si>
    <t>42551-012</t>
  </si>
  <si>
    <t>Примарна обрада корнеалне пенетрантне ране очне јабучице</t>
  </si>
  <si>
    <t>42551-013</t>
  </si>
  <si>
    <t>Примарна обрада склералне пенетрантне ране очне јабучице</t>
  </si>
  <si>
    <t>42551-014</t>
  </si>
  <si>
    <t>Примарна обрада корнео-склералне пенетрантне ране очне јабучице</t>
  </si>
  <si>
    <t>42551-015</t>
  </si>
  <si>
    <t xml:space="preserve"> Примарна обрада пенетрантне ране очне јабучице са пролапсом увеалног ткива</t>
  </si>
  <si>
    <t>42551-02</t>
  </si>
  <si>
    <t>Репарација перфорирајуће ране на очној јабучици са ушивањем лацерације на рожњачи и беоњачи</t>
  </si>
  <si>
    <t>42572-00</t>
  </si>
  <si>
    <t>Дренажа орбиталног апсцеса</t>
  </si>
  <si>
    <t>42573-00</t>
  </si>
  <si>
    <t>Ексцизија периорбиталног дермоида, испред орбиталног септума</t>
  </si>
  <si>
    <t>42575-00</t>
  </si>
  <si>
    <t>Операција халациона</t>
  </si>
  <si>
    <t>42584-00</t>
  </si>
  <si>
    <t>Тарзорафија</t>
  </si>
  <si>
    <t>42587-04</t>
  </si>
  <si>
    <t>Корекција трихијазе електролизом, на једном оку</t>
  </si>
  <si>
    <t>42587-05</t>
  </si>
  <si>
    <t>Корекција трихијазе електролизом, на оба ока</t>
  </si>
  <si>
    <t>42596-00</t>
  </si>
  <si>
    <t>Инцизија сузне кесице</t>
  </si>
  <si>
    <t>42614-01</t>
  </si>
  <si>
    <t>Sondiranje lakrimalnih prolaza, jednostrano</t>
  </si>
  <si>
    <t>42632-02</t>
  </si>
  <si>
    <t>Репарација лацерације коњунктиве</t>
  </si>
  <si>
    <t>42638-00</t>
  </si>
  <si>
    <t>Постављање (ушивање) режња вежњаче на рожњачу</t>
  </si>
  <si>
    <t>42641-01</t>
  </si>
  <si>
    <t>Аутогена или алогена трансплантација коњунктиве</t>
  </si>
  <si>
    <t>42644-04</t>
  </si>
  <si>
    <t>Уклањање дубинског страног тела из рожњаче</t>
  </si>
  <si>
    <t>42650-00</t>
  </si>
  <si>
    <t>Дебридман (абразија) епитела рожњаче</t>
  </si>
  <si>
    <t>42676-001</t>
  </si>
  <si>
    <t xml:space="preserve">Стругање (сцрапинг) коњунктиве за цитологију </t>
  </si>
  <si>
    <t>42683-00</t>
  </si>
  <si>
    <t>Ексцизија лезија или ткива коњунктиве</t>
  </si>
  <si>
    <t>42698-02</t>
  </si>
  <si>
    <t>Екстракапсуларна екстракција природног сочива факоемулзификацијом и аспирацијом катаракте</t>
  </si>
  <si>
    <t>42698-03</t>
  </si>
  <si>
    <t>Екстракапсуларна екстракција природног сочива механичком факофрагментацијом и аспирацијом катаракте</t>
  </si>
  <si>
    <t>42702-02</t>
  </si>
  <si>
    <t>Екстракапсуларна екстракција природног сочива техником једноставне аспирације (и иригације) са инсерцијом савитљивог вештачког сочива</t>
  </si>
  <si>
    <t>42702-03</t>
  </si>
  <si>
    <t>Екстракапсуларна екстракција природног сочива техником једноставне аспирације (и иригације) са инсерцијом осталих вештачких сочива</t>
  </si>
  <si>
    <t>42702-05</t>
  </si>
  <si>
    <t>Екстракапсуларна екстракција природног сочива факоемулзификацијом и аспирацијом катаракте са инсерцијом осталих вештачких сочива</t>
  </si>
  <si>
    <t>42704-01</t>
  </si>
  <si>
    <t>Репозиција вештачког сочива</t>
  </si>
  <si>
    <t>42746-02</t>
  </si>
  <si>
    <t>Трепанација беоњаче са иридектомијом</t>
  </si>
  <si>
    <t>42746-04</t>
  </si>
  <si>
    <t>Трабекулектомија</t>
  </si>
  <si>
    <t>42770-00</t>
  </si>
  <si>
    <t>Уништавање цилијарног тела (циклодеструктивне антиглаукомне процедуре)</t>
  </si>
  <si>
    <t>42818-01</t>
  </si>
  <si>
    <t>Криотерапија цилијарног тела са екстерном сондом</t>
  </si>
  <si>
    <t>42833-00</t>
  </si>
  <si>
    <t>Операција страбизма који обухвата 1 или 2 мишића, једног ока</t>
  </si>
  <si>
    <t>42833-01</t>
  </si>
  <si>
    <t>Операција страбизма који обухвата 1 или 2 мишића, оба ока</t>
  </si>
  <si>
    <t>42857-00</t>
  </si>
  <si>
    <t>Поновно ушивање оперативне ране коме је претходила интраокуларна процедура</t>
  </si>
  <si>
    <t>42857-01</t>
  </si>
  <si>
    <t>Поновно ушивање оперативне ране коме је претходила интраокуларна процедура са ексцизијом пролабиране дужице</t>
  </si>
  <si>
    <t>45626-01</t>
  </si>
  <si>
    <t>Корекција ектропиона или ентропиона клинастом ресекцијом</t>
  </si>
  <si>
    <t>80238-00</t>
  </si>
  <si>
    <t>Корекција трихијазе епилацијом, пинцетом</t>
  </si>
  <si>
    <t>11200-00</t>
  </si>
  <si>
    <t>Test provokacije kod glaukoma</t>
  </si>
  <si>
    <t>11212-00</t>
  </si>
  <si>
    <t xml:space="preserve">Pregled očnog dna </t>
  </si>
  <si>
    <t>11221-00</t>
  </si>
  <si>
    <t>Kvantitativna kompjuterizovana perimetrija, obostrana</t>
  </si>
  <si>
    <t>11224-00</t>
  </si>
  <si>
    <t>Kvantitativna kompjuterizovana perimetrija, jednostrana</t>
  </si>
  <si>
    <t>30061-02</t>
  </si>
  <si>
    <t>Uklanjanje površinskog stranog tela sa rožnjače</t>
  </si>
  <si>
    <t>30061-04</t>
  </si>
  <si>
    <t>Uklanjanje površinskog stranog tela sa konjuktive</t>
  </si>
  <si>
    <t>42503-00</t>
  </si>
  <si>
    <t>Oftalmološki pregled</t>
  </si>
  <si>
    <t>42615-01</t>
  </si>
  <si>
    <t>Sondiranje lakrimalnih prolaza, dvostrano</t>
  </si>
  <si>
    <t>42668-00</t>
  </si>
  <si>
    <t>Uklanjanje šavova na rožnjači</t>
  </si>
  <si>
    <t>42689-00</t>
  </si>
  <si>
    <t>Ekscizija pingvekule</t>
  </si>
  <si>
    <t>42740-02</t>
  </si>
  <si>
    <t>Primena terapeutskog sredstva u prednoj komori</t>
  </si>
  <si>
    <t>42743-00</t>
  </si>
  <si>
    <t>Irigacija prednje komore</t>
  </si>
  <si>
    <t>42824-00</t>
  </si>
  <si>
    <t>Retrobulbarna injekcija alkohola ili drugih lekova</t>
  </si>
  <si>
    <t>Subkonjunktivna primena leka</t>
  </si>
  <si>
    <t>81832-00</t>
  </si>
  <si>
    <t>Procena oštrine vida</t>
  </si>
  <si>
    <t>81832-01</t>
  </si>
  <si>
    <t>Procena kontrastne osetljivosti</t>
  </si>
  <si>
    <t>81832-02</t>
  </si>
  <si>
    <t>Procena razlikovanja boja</t>
  </si>
  <si>
    <t>81832-03</t>
  </si>
  <si>
    <t>Procena funkcionalnosti vida-vidne efikasnosti</t>
  </si>
  <si>
    <t>81832-05</t>
  </si>
  <si>
    <t>Procena potencijalne oštrine vida</t>
  </si>
  <si>
    <t>81832-06</t>
  </si>
  <si>
    <t>Procena prilagodljivosti na tamu (adaptometrija)</t>
  </si>
  <si>
    <t>81832-10</t>
  </si>
  <si>
    <t>Procena deformacije centralnog vidnog polja na Amsler mreži</t>
  </si>
  <si>
    <t>81832-11</t>
  </si>
  <si>
    <t xml:space="preserve">Procena vidnog polja, konfrontacijom </t>
  </si>
  <si>
    <t>81832-15</t>
  </si>
  <si>
    <t>Procena vidnog polja, kompjuterizovanim statičkim perimetrom</t>
  </si>
  <si>
    <t>81832-16</t>
  </si>
  <si>
    <t xml:space="preserve"> Procena vidnog polja, kompjuterizovanim statičkim perimetrom, celokupno polje </t>
  </si>
  <si>
    <t>81832-20</t>
  </si>
  <si>
    <t>Procena (optičkih karakteristika) trenutno korišćenih naočara</t>
  </si>
  <si>
    <t>81832-22</t>
  </si>
  <si>
    <t>Procena akomodacije</t>
  </si>
  <si>
    <t>81832-24</t>
  </si>
  <si>
    <t>Procena refrakcije, objektivna, automatizovana (automatizovana refraktometrija)</t>
  </si>
  <si>
    <t>81832-25</t>
  </si>
  <si>
    <t>Procena refrakcije, objektivna, ručna (retinoskopija)</t>
  </si>
  <si>
    <t>81832-26</t>
  </si>
  <si>
    <t>Procena refrakcije, subjektivna</t>
  </si>
  <si>
    <t>81832-27</t>
  </si>
  <si>
    <t>Procena refrakcije, druge vrste</t>
  </si>
  <si>
    <t>81832-30</t>
  </si>
  <si>
    <t>Procena opšteg izgleda oka i adneksa</t>
  </si>
  <si>
    <t>81832-31</t>
  </si>
  <si>
    <t xml:space="preserve">Procena usklađenosti pravaca vidnih osovina između očiju </t>
  </si>
  <si>
    <t>81832-33</t>
  </si>
  <si>
    <t>Procena funkcije ekstraokularnih mišića</t>
  </si>
  <si>
    <t>81832-34</t>
  </si>
  <si>
    <t>Merenje funkcije ekstra-okularnih mišića koje uključuje tehnike snimanja</t>
  </si>
  <si>
    <t>81832-35</t>
  </si>
  <si>
    <t>Procena konvergencije</t>
  </si>
  <si>
    <t>81832-36</t>
  </si>
  <si>
    <t>Procena konvergencije, proksimalna</t>
  </si>
  <si>
    <t>81832-37</t>
  </si>
  <si>
    <t>Procena konvergencije, akomodativna</t>
  </si>
  <si>
    <t>81832-39</t>
  </si>
  <si>
    <t>Procena pokreta očiju tipa tzv. glatko praćenje (posmatranog objekta)</t>
  </si>
  <si>
    <t>81832-41</t>
  </si>
  <si>
    <t>Procena pokreta očiju, konvergentno-divergentnih</t>
  </si>
  <si>
    <t>81832-44</t>
  </si>
  <si>
    <t>Procena pokreta očiju, održavanje fiksacije</t>
  </si>
  <si>
    <t>Procena nistagmusa</t>
  </si>
  <si>
    <t>81832-46</t>
  </si>
  <si>
    <t xml:space="preserve">Procena binokularne funkcije (retinalna korespondencija, simultana percepcija, fuzija, stereo vid,supresija) </t>
  </si>
  <si>
    <t>81832-47</t>
  </si>
  <si>
    <t>Procena binokularne funkcije, fuzija</t>
  </si>
  <si>
    <t>81832-48</t>
  </si>
  <si>
    <t>Procena binokularne funkcije, stereo vid</t>
  </si>
  <si>
    <t>81832-49</t>
  </si>
  <si>
    <t>Procena binokularne funkcije, supresija</t>
  </si>
  <si>
    <t>81832-50</t>
  </si>
  <si>
    <t>Procena binokularnog vida, simultana percepcija</t>
  </si>
  <si>
    <t>81832-51</t>
  </si>
  <si>
    <t>Procena diplopije</t>
  </si>
  <si>
    <t>81832-60</t>
  </si>
  <si>
    <t>Pregled/procena očne duplje</t>
  </si>
  <si>
    <t>81832-61</t>
  </si>
  <si>
    <t>Pregled/procena očnog kapka</t>
  </si>
  <si>
    <t>81832-62</t>
  </si>
  <si>
    <t>Pregled/procena očne jabučice</t>
  </si>
  <si>
    <t>81832-63</t>
  </si>
  <si>
    <t>Pregled/procena suznog filma</t>
  </si>
  <si>
    <t>81832-64</t>
  </si>
  <si>
    <t>Pregled/procena prednjeg segmenta, konjunktiva</t>
  </si>
  <si>
    <t>81832-65</t>
  </si>
  <si>
    <t>Pregled/procena prednjeg segmenta, rožnjača</t>
  </si>
  <si>
    <t>81832-66</t>
  </si>
  <si>
    <t>Pregled/procena prednjeg segmenta, prednja komora</t>
  </si>
  <si>
    <t>81832-67</t>
  </si>
  <si>
    <t>Pregled/procena prednjeg segmenta, dužica</t>
  </si>
  <si>
    <t>81832-68</t>
  </si>
  <si>
    <t>Pregled/procena prednjeg segmenta, sočivo</t>
  </si>
  <si>
    <t>81832-70</t>
  </si>
  <si>
    <t>Merenje prednjeg segmenta posebnim instrumentima, rožnjača (topografija ili aberometrija ili pahimetrija ili biomehaničke karakteristike)</t>
  </si>
  <si>
    <t>81832-71</t>
  </si>
  <si>
    <t xml:space="preserve">Pregled/procena zadnjeg segmenta </t>
  </si>
  <si>
    <t>81832-72</t>
  </si>
  <si>
    <t>81832-73</t>
  </si>
  <si>
    <t>Pregled/procena zenice, izgled</t>
  </si>
  <si>
    <t>81832-74</t>
  </si>
  <si>
    <t>Pregled/procena zenice, reakcije</t>
  </si>
  <si>
    <t>81832-79</t>
  </si>
  <si>
    <t>Ultrasonografski pregled/procena, A sken</t>
  </si>
  <si>
    <t>81832-80</t>
  </si>
  <si>
    <t>Ultrasonografski pregled/procena, B sken</t>
  </si>
  <si>
    <t>81832-82</t>
  </si>
  <si>
    <t>Druge anatomska i fiziološke procene oka i adneksa</t>
  </si>
  <si>
    <t>81833-00</t>
  </si>
  <si>
    <t>Drugi oftalmološki pregledi/procene</t>
  </si>
  <si>
    <t>81833-01</t>
  </si>
  <si>
    <t>Oftalmološka optička intervencija, recept, naočare</t>
  </si>
  <si>
    <t>81833-02</t>
  </si>
  <si>
    <t>Oftalmološka optička intervencija, recept, prizme</t>
  </si>
  <si>
    <t>81833-03</t>
  </si>
  <si>
    <t>Oftalmološka optička intervencija, recept, kontaktna sočiva</t>
  </si>
  <si>
    <t>81833-05</t>
  </si>
  <si>
    <t>Oftalmološka optička intervencija, podešavanje, naočare</t>
  </si>
  <si>
    <t>81833-06</t>
  </si>
  <si>
    <t>Oftalmološka optička intervencija, podešavanje, vidno pomagalo za vrlo niske stepene vidne oštrine (slabovidost)</t>
  </si>
  <si>
    <t>81833-07</t>
  </si>
  <si>
    <t>Oftalmološka optička intervencija, podešavanje, prizme</t>
  </si>
  <si>
    <t>81833-08</t>
  </si>
  <si>
    <t>Oftalmološka optička intervencija, podešavanje, kontaktna sočiva</t>
  </si>
  <si>
    <t>81833-10</t>
  </si>
  <si>
    <t>Oftalmološka optička intervencija, izdavanje, naočare</t>
  </si>
  <si>
    <t>81833-13</t>
  </si>
  <si>
    <t>Oftalmološka optička intervencija, izdavanje, kontaktna sočiva</t>
  </si>
  <si>
    <t>81833-15</t>
  </si>
  <si>
    <t>Oftalmološka optička intervencija, ostalo</t>
  </si>
  <si>
    <t>81833-20</t>
  </si>
  <si>
    <t>Vežba, konvergencije</t>
  </si>
  <si>
    <t>81833-21</t>
  </si>
  <si>
    <t>Vežba, divergencija</t>
  </si>
  <si>
    <t>81833-22</t>
  </si>
  <si>
    <t>Vežba fuzione amplitude</t>
  </si>
  <si>
    <t>81833-23</t>
  </si>
  <si>
    <t>Vežba relativne fuzione vergence</t>
  </si>
  <si>
    <t>81833-24</t>
  </si>
  <si>
    <t>Vežba fuzije, ostalo</t>
  </si>
  <si>
    <t>81833-26</t>
  </si>
  <si>
    <t>Vežba, akomodacija</t>
  </si>
  <si>
    <t>81833-27</t>
  </si>
  <si>
    <t>Oftalmološka okluzija, u cilju vizuelno-senzornog razvoja-tretmana ambliopije</t>
  </si>
  <si>
    <t>81833-28</t>
  </si>
  <si>
    <t>Oftalmološka okluzija, u cilju oslobađanja od subjektivnih tegoba (dvostruke slike, anizeikonija ...)</t>
  </si>
  <si>
    <t>81833-31</t>
  </si>
  <si>
    <t>Vežba za osobe sa oštećenjem vida, osvetljavanje</t>
  </si>
  <si>
    <t>81833-32</t>
  </si>
  <si>
    <t>Rehabilitacija za sa oštećenjem vida, vizuelna pomagala osobe sa oštećenjem vida, vizuelna pomagala</t>
  </si>
  <si>
    <t>81833-33</t>
  </si>
  <si>
    <t>Rehabilitacija, oštećenje vida, ostalo</t>
  </si>
  <si>
    <t>81833-41</t>
  </si>
  <si>
    <t>Druge intervencije rehabilitacijom ili treningom</t>
  </si>
  <si>
    <t>81833-44</t>
  </si>
  <si>
    <t xml:space="preserve">Oftalmološka optička intervencija, recept, vidno pomagalo za vrlo niske stepene vidne oštrine (slabovidost) </t>
  </si>
  <si>
    <t>81835-00</t>
  </si>
  <si>
    <t>Kornealna aberometrija</t>
  </si>
  <si>
    <t>81835-02</t>
  </si>
  <si>
    <t>Pupilometrija</t>
  </si>
  <si>
    <t>90071-00</t>
  </si>
  <si>
    <t>Revizija operativne rane na prednjem segmentu – neklasifikovana na drugom mestu</t>
  </si>
  <si>
    <t>90078-001</t>
  </si>
  <si>
    <t>Injektiranje terapijskog sredstva u staklasto telo (intravitrealna injekcija)</t>
  </si>
  <si>
    <t>90085-00</t>
  </si>
  <si>
    <t>Ostale reparacije očnog kapka</t>
  </si>
  <si>
    <t>90086-00</t>
  </si>
  <si>
    <t>Ostale procedure na očnom kapku</t>
  </si>
  <si>
    <t>90088-001</t>
  </si>
  <si>
    <t>Širmerov (Schirmer) test</t>
  </si>
  <si>
    <t>90091-00</t>
  </si>
  <si>
    <t>Kantotomija</t>
  </si>
  <si>
    <t>92016-00</t>
  </si>
  <si>
    <t xml:space="preserve">Tonometrija </t>
  </si>
  <si>
    <t>92018-00</t>
  </si>
  <si>
    <t>Ispitivanje kolornog vida</t>
  </si>
  <si>
    <t>96038-00</t>
  </si>
  <si>
    <t>Merenje oštrine vida</t>
  </si>
  <si>
    <t>96039-00</t>
  </si>
  <si>
    <t xml:space="preserve">Test kontrastne osetljivosti </t>
  </si>
  <si>
    <t>96042-00</t>
  </si>
  <si>
    <t xml:space="preserve">Merenje akomodacije </t>
  </si>
  <si>
    <t>96043-00</t>
  </si>
  <si>
    <t xml:space="preserve">Merenje refrakcije </t>
  </si>
  <si>
    <t>96156-00</t>
  </si>
  <si>
    <t xml:space="preserve">Terapijsko zatvaranje oka zavojem </t>
  </si>
  <si>
    <t>96197-01</t>
  </si>
  <si>
    <t>Intramuskularno davanje farmakološkog sredstva, trombolitičko sredstvo</t>
  </si>
  <si>
    <t>96197-06</t>
  </si>
  <si>
    <t>Intramuskularno davanje farmakološkog sredstva, insulin</t>
  </si>
  <si>
    <t>96206-00</t>
  </si>
  <si>
    <t>Nenaznačen način davanja farmakološkog sredstva, antineoplastičko sredstvo</t>
  </si>
  <si>
    <t>96206-06</t>
  </si>
  <si>
    <t>Nenaznačen način davanja farmakološkog sredstva, insulin</t>
  </si>
  <si>
    <t>30107-00</t>
  </si>
  <si>
    <t>Ekscizija gangliona, neklasifikovana na drugom mestu</t>
  </si>
  <si>
    <t>30443-00</t>
  </si>
  <si>
    <t>Holecistektomija</t>
  </si>
  <si>
    <t>33818-02</t>
  </si>
  <si>
    <t>Reparacija radijalne arterije direktnom anastomozom</t>
  </si>
  <si>
    <t>44376-00</t>
  </si>
  <si>
    <t>Reamputacija amputacijskog patrljka</t>
  </si>
  <si>
    <t>46330-00</t>
  </si>
  <si>
    <t>Репарација лигамента или капсуле интерфалангеалног зглоба шаке</t>
  </si>
  <si>
    <t>46330-01</t>
  </si>
  <si>
    <t>Репарација лигамента или капсуле метакарпофалангеалног зглоба</t>
  </si>
  <si>
    <t>46336-01</t>
  </si>
  <si>
    <t>Sinovijektomija metakarpalnog zgloba</t>
  </si>
  <si>
    <t>46363-00</t>
  </si>
  <si>
    <t>Опуштање тетивне овојнице шаке</t>
  </si>
  <si>
    <t>46378-00</t>
  </si>
  <si>
    <t>Палмарна фасциектомија због Дипитренове контрактуре која захвата ≥ 3 прста</t>
  </si>
  <si>
    <t>46381-00</t>
  </si>
  <si>
    <t>Ослобађање капсуле интерфалангеалног зглоба због Дипитренове контрактуре</t>
  </si>
  <si>
    <t>46384-00</t>
  </si>
  <si>
    <t>Репарација локалним режњем коже због Дипитренове контрактуре</t>
  </si>
  <si>
    <t>46396-01</t>
  </si>
  <si>
    <t>Остеотомија (кортикотомија) доручне (метакарпалне) кости</t>
  </si>
  <si>
    <t>46399-00</t>
  </si>
  <si>
    <t>Остеотомија (кортикотомија) чланка (фаланге) прста на руци са унутрашњом фиксацијом</t>
  </si>
  <si>
    <t>Примарна репарација тетиве екстензора шаке</t>
  </si>
  <si>
    <t>46423-00</t>
  </si>
  <si>
    <t>Секундарна репарација тетиве екстензора шаке</t>
  </si>
  <si>
    <t>Примарна репарација тетиве флексора шаке, дистално од фиброзне овојнице тетива флексора прстију (у нивоу метакарпалних главица, А1 пули)</t>
  </si>
  <si>
    <t>46441-00</t>
  </si>
  <si>
    <t>Отворена репарација чекићастог прста</t>
  </si>
  <si>
    <t>Ампутација прста</t>
  </si>
  <si>
    <t>46483-00</t>
  </si>
  <si>
    <t>Ревизија ампутационог патрљка на шаци или прсту</t>
  </si>
  <si>
    <t>46498-00</t>
  </si>
  <si>
    <t>Ексцизија ганглиона тетивне овојнице флексора шаке</t>
  </si>
  <si>
    <t>47006-00</t>
  </si>
  <si>
    <t>Отворена репозиција ишчашења кључне кости</t>
  </si>
  <si>
    <t>47021-011</t>
  </si>
  <si>
    <t>Отворена репозиција ишчашења лакта са спољашњом фиксацијом</t>
  </si>
  <si>
    <t>47027-00</t>
  </si>
  <si>
    <t>Otvorena repozicija iščašenja proksimalnog radio-ulnarnog zgloba</t>
  </si>
  <si>
    <t>47027-03</t>
  </si>
  <si>
    <t>Отворена репозиција ишчашења дисталног радио-улнарног зглоба са унутрашњом фиксацијом</t>
  </si>
  <si>
    <t>47051-00</t>
  </si>
  <si>
    <t>Отворена репозиција ишчашења зглоба кука</t>
  </si>
  <si>
    <t>Отворена репозиција ишчашења скочног зглоба</t>
  </si>
  <si>
    <t>Отворена репозиција ишчашења скочног зглоба са унутрашњом фиксацијом</t>
  </si>
  <si>
    <t>Отворена репозиција прелома дисталног чланка прста на руци са спољашњом фиксацијом</t>
  </si>
  <si>
    <t>47318-00</t>
  </si>
  <si>
    <t>Otvorena repozicija preloma srednjeg članka prsta na ruci</t>
  </si>
  <si>
    <t>47318-011</t>
  </si>
  <si>
    <t>Отворена репозиција прелома средњег чланка прста на руци са спољашњом фиксацијом</t>
  </si>
  <si>
    <t>Отворена репозиција унутарзглобног прелома средњег чланка прста на руци</t>
  </si>
  <si>
    <t>47330-00</t>
  </si>
  <si>
    <t>Отворена репозиција прелома проксималног чланка прста на руци</t>
  </si>
  <si>
    <t>47330-01</t>
  </si>
  <si>
    <t>Отворена репозиција прелома проксималног чланка прста на руци са унутрашњом фиксацијом</t>
  </si>
  <si>
    <t>47333-00</t>
  </si>
  <si>
    <t>Отворена репозиција унутарзглобног прелома проксималног чланка прста на руци</t>
  </si>
  <si>
    <t>47333-011</t>
  </si>
  <si>
    <t>Otvorena repozicija unutarzglobnog preloma proksimalnog članka prsta na ruci sa spoljašnjom fiksacijom</t>
  </si>
  <si>
    <t>47342-00</t>
  </si>
  <si>
    <t>Отворена репозиција прелома метакарпуса</t>
  </si>
  <si>
    <t>47342-01</t>
  </si>
  <si>
    <t>Отворена репозиција прелома метакарпуса са унутрашњом фиксацијом</t>
  </si>
  <si>
    <t>47342-011</t>
  </si>
  <si>
    <t>Отворена репозиција прелома метакарпуса са спољашњом фиксацијом</t>
  </si>
  <si>
    <t>47351-01</t>
  </si>
  <si>
    <t>Отворена репозиција прелома карпуса са унутрашњом фиксацијом</t>
  </si>
  <si>
    <t>Отворена репозиција прелома дисталног дела радијуса</t>
  </si>
  <si>
    <t>Отворена репозиција прелома дисталног дела улне</t>
  </si>
  <si>
    <t>Отворена репозиција прелома дисталног дела радијуса унутрашњом фиксацијом</t>
  </si>
  <si>
    <t>Отворена репозиција прелома дисталног дела радијуса са цпољашњом фиксацијом</t>
  </si>
  <si>
    <t>Отворена репозиција прелома дисталног дела улне са унутрашњом фиксацијом</t>
  </si>
  <si>
    <t>Отворена репозиција прелома тела радијуса са унутрашњом фиксацијом</t>
  </si>
  <si>
    <t>Отворена репозиција прелома тела радијуса са спољашњом фиксацијом</t>
  </si>
  <si>
    <t>Отворена репозиција прелома тела улне са унутрашњом фиксацијом</t>
  </si>
  <si>
    <t>Отворена репозиција прелома тела улне са спољашњом фиксацијом</t>
  </si>
  <si>
    <t>47386-011</t>
  </si>
  <si>
    <t>Отворена репозиција прелома тела радијуса са ишчашењем и спољашњом фиксацијом</t>
  </si>
  <si>
    <t>47386-03</t>
  </si>
  <si>
    <t>Отворена репозиција прелома тела улне са ишчашењем и унутрашњом фиксацијом</t>
  </si>
  <si>
    <t>Отворена репозиција прелома тела радијуса и улне</t>
  </si>
  <si>
    <t>Отворена репозиција прелома тела радијуса и улне са унутрашњом фиксацијом</t>
  </si>
  <si>
    <t>47393-011</t>
  </si>
  <si>
    <t>Отворена репозиција прелома тела радијуса и улне са спољашњом фиксацијом</t>
  </si>
  <si>
    <t>Затворена репозиција прелома олекранона са унутрашњом фиксацијом</t>
  </si>
  <si>
    <t>Отворена репозиција прелома олекранона са унутрашњом фиксацијом</t>
  </si>
  <si>
    <t>Отворена репозиција прелома олекранона са парцијалном остектомијом фрагмента олекранона</t>
  </si>
  <si>
    <t>Отворена репозиција прелома олекранона са парцијалном остектомијом фрагмента олекранона и унутрашњом фиксацијом</t>
  </si>
  <si>
    <t>Отворена репозиција прелома олекранона са парцијалном остектомијом фрагмента олекранона и спољашњом фиксацијом</t>
  </si>
  <si>
    <t>47429-01</t>
  </si>
  <si>
    <t>Отворена репозиција прелома проксималног дела хумеруса са унутрашњом фиксацијом</t>
  </si>
  <si>
    <t>47432-01</t>
  </si>
  <si>
    <t>Отворена репозиција унутарзглобног прелома проксималног дела хумеруса са унутрашњом фиксацијом</t>
  </si>
  <si>
    <t>47432-011</t>
  </si>
  <si>
    <t>Otvorena repozicija unutarzglobnog preloma proksimalnog dela humerusa sa spoljašnjom fiksacijom</t>
  </si>
  <si>
    <t>47450-01</t>
  </si>
  <si>
    <t>Отворена репозиција прелома тела хумеруса са унутрашњом фиксацијом</t>
  </si>
  <si>
    <t>Отворена репозиција прелома тела хумеруса са спољашњом фиксацијом</t>
  </si>
  <si>
    <t>Отворена репозиција прелома дисталног дела хумеруса унутрашњом фиксацијом</t>
  </si>
  <si>
    <t>Отворена репозиција прелома дисталног дела хумеруса спољашњом фиксацијом</t>
  </si>
  <si>
    <t>Отворена репозиција прелома кључне кости</t>
  </si>
  <si>
    <t>Отворена репозиција прелома кључне кости са унутрашњом фиксацијом</t>
  </si>
  <si>
    <t>47468-01</t>
  </si>
  <si>
    <t>Otvorena repozicija preloma lopatice sa unutrašnjom fiksacijom</t>
  </si>
  <si>
    <t>47486-001</t>
  </si>
  <si>
    <t>Otvorena repozicija preloma karlice sa spoljašnjom fiksacijom prednjeg segmenta</t>
  </si>
  <si>
    <t>47489-00</t>
  </si>
  <si>
    <t>Otvorena repozicija preloma karlice sa unutrašnjom fiksacijom zadnjeg segmenta</t>
  </si>
  <si>
    <t>47519-00</t>
  </si>
  <si>
    <t>Фиксација прелома трохантерног или субкапиталног дела фемура</t>
  </si>
  <si>
    <t>47522-00</t>
  </si>
  <si>
    <t>Хемиартропластика кука униполарном ендопротезом</t>
  </si>
  <si>
    <t>47528-011</t>
  </si>
  <si>
    <t>Otvorena repozicija preloma femura sa spoljašnjom fiksacijom</t>
  </si>
  <si>
    <t>47531-00</t>
  </si>
  <si>
    <t>Затворена репозиција прелома фемура са унутрашњом фиксацијом</t>
  </si>
  <si>
    <t>47534-001</t>
  </si>
  <si>
    <t>Отворена репозиција и спољашња фиксација зглобног прелома кондила фемура</t>
  </si>
  <si>
    <t>Отворена репозиција прелома медијалног или латералног кондила тибије са унутрашњом фиксацијом</t>
  </si>
  <si>
    <t>47566-001</t>
  </si>
  <si>
    <t>Zatvorena repozicija preloma tela tibije sa spoljašnjom fiksacijom</t>
  </si>
  <si>
    <t>47566-01</t>
  </si>
  <si>
    <t>Otvorena repozicija preloma tela tibije sa unutrašnjom fiksacijom</t>
  </si>
  <si>
    <t>47566-011</t>
  </si>
  <si>
    <t>Otvorena repozicija preloma tela tibije sa spoljašnjom fiksacijom</t>
  </si>
  <si>
    <t>47566-03</t>
  </si>
  <si>
    <t>Otvorena repozicija zglobnog preloma tela tibije sa unutrašnjom fiksacijom</t>
  </si>
  <si>
    <t>47566-031</t>
  </si>
  <si>
    <t>Otvorena repozicija zglobnog preloma tela tibije sa spoljašnjom fiksacijom</t>
  </si>
  <si>
    <t>Zatvorena repozicija unutarzglobnog preloma tela tibije</t>
  </si>
  <si>
    <t>47570-00</t>
  </si>
  <si>
    <t>Otvorena repozicija preloma tela tibije</t>
  </si>
  <si>
    <t>47600-01</t>
  </si>
  <si>
    <t>Zatvorena repozicija preloma skočnog zgloba saspoljašnjom fiksacijom sindesmoze fibule ili maleolusa</t>
  </si>
  <si>
    <t>47600-011</t>
  </si>
  <si>
    <t>Otvorena repozicija preloma skočnog zgloba sa spoljašnjom fiksacijom sindesmoze, fibule ili maleolusa</t>
  </si>
  <si>
    <t>47609-04</t>
  </si>
  <si>
    <t>Отворена репозиција прелома талуса са унутрашњом фиксацијом</t>
  </si>
  <si>
    <t>47615-02</t>
  </si>
  <si>
    <t>Otvorena repozicija preloma talusa</t>
  </si>
  <si>
    <t>Отворена репозиција прелома метатарзуса са спољашњом фиксацијом</t>
  </si>
  <si>
    <t>47639-011</t>
  </si>
  <si>
    <t>Отворена репозиција прелома чланка палца на нози са унутрашњом фиксацијом</t>
  </si>
  <si>
    <t>47954-00</t>
  </si>
  <si>
    <t>Реконструкција тетиве шаке, ако на другом месту није класификовано</t>
  </si>
  <si>
    <t>47960-00</t>
  </si>
  <si>
    <t>Отворени поступак на овојници тетиве, некласификован на другом месту</t>
  </si>
  <si>
    <t>47963-02</t>
  </si>
  <si>
    <t>Декомпресиона фасциотомија шаке</t>
  </si>
  <si>
    <t>47972-00</t>
  </si>
  <si>
    <t xml:space="preserve"> Одстрањење слободних/лабавих зглобних тела лакта</t>
  </si>
  <si>
    <t>47981-02</t>
  </si>
  <si>
    <t>Потпуна артропластика ручног зглоба</t>
  </si>
  <si>
    <t>48406-02</t>
  </si>
  <si>
    <t>Osteotomija (kortikotomija) radijusa</t>
  </si>
  <si>
    <t>48409-08</t>
  </si>
  <si>
    <t>Ostektomija ključne kosti sa unutrašnjom fiksacijom</t>
  </si>
  <si>
    <t>49100-01</t>
  </si>
  <si>
    <t>Артроскопско одстрањење слободног/лабавог тела из ручног зглоба</t>
  </si>
  <si>
    <t>49209-00</t>
  </si>
  <si>
    <t>Хемиартропластика зглоба кука биполарном ендопротезом</t>
  </si>
  <si>
    <t>49221-01</t>
  </si>
  <si>
    <t>Потпуна артропластика зглоба кука, једнострана</t>
  </si>
  <si>
    <t>49315-00</t>
  </si>
  <si>
    <t>Ревизија потпуне артропластике кука</t>
  </si>
  <si>
    <t>49318-00</t>
  </si>
  <si>
    <t>Ревизија потпуне артропластике зглоба кука са анатомски специфичним алографтом за ацетабулум и фемур</t>
  </si>
  <si>
    <t>49319-00</t>
  </si>
  <si>
    <t xml:space="preserve"> Potpuna artroplastika zgloba kuka, obostrana</t>
  </si>
  <si>
    <t>49324-00</t>
  </si>
  <si>
    <t xml:space="preserve">Ревизија хемиартропластике кука </t>
  </si>
  <si>
    <t>49345-00</t>
  </si>
  <si>
    <t>Одстрањење слободних зглобних тела из колена</t>
  </si>
  <si>
    <t>49346-00</t>
  </si>
  <si>
    <t>Артродеза зглоба колена са унутрашњом фиксацијом</t>
  </si>
  <si>
    <t>49500-02</t>
  </si>
  <si>
    <t>Артродеза зглоба колена са спољашњом фиксацијом</t>
  </si>
  <si>
    <t>49509-01</t>
  </si>
  <si>
    <t>Реконструкција колена</t>
  </si>
  <si>
    <t>49509-011</t>
  </si>
  <si>
    <t xml:space="preserve">Реконструкција укрштених лигамената колена са репарацијом менискуса </t>
  </si>
  <si>
    <t>49539-01</t>
  </si>
  <si>
    <t>Одстрањење слободних/лабавих зглобних тела из скочног зглоба</t>
  </si>
  <si>
    <t>49542-01</t>
  </si>
  <si>
    <t>Артродеза скочног зглоба</t>
  </si>
  <si>
    <t>49706-02</t>
  </si>
  <si>
    <t>Остале репарације тетива у подручју скочног зглоба</t>
  </si>
  <si>
    <t>49712-00</t>
  </si>
  <si>
    <t>Репарација Ахилове тетиве</t>
  </si>
  <si>
    <t>49718-00</t>
  </si>
  <si>
    <t>Имобилизација код повреда, обољења и стања Ахилове тетиве</t>
  </si>
  <si>
    <t>49718-01</t>
  </si>
  <si>
    <t>Примарна репарација тетива флексора или екстензора стопала</t>
  </si>
  <si>
    <t>Исправљање халуx валгус-а или халуx ригидус-а помоћу артропластике, једнострано</t>
  </si>
  <si>
    <t>49724-00</t>
  </si>
  <si>
    <t>Sekundarna (odložena) reparacija Ahilove tetive</t>
  </si>
  <si>
    <t>49800-00</t>
  </si>
  <si>
    <t>Исправљање халуx валгус-а остеотомијом прве метатарзалне кости, једнострано</t>
  </si>
  <si>
    <t>49821-00</t>
  </si>
  <si>
    <t>Исправљање халуx валгус-а остеотомијом прве метатарзалне кости и преношењем тетиве мишића примицача палца (м.аддуцтор халлуцис), једнострано</t>
  </si>
  <si>
    <t>49833-00</t>
  </si>
  <si>
    <t>Исправљање халуx валгус-а остеотомијом прве метатарзалне кости и преношењем тетиве мишића примицача палца (м.аддуцтор халлуцис), обострано</t>
  </si>
  <si>
    <t>Исправљање чекићастог прста на нози</t>
  </si>
  <si>
    <t>49845-00</t>
  </si>
  <si>
    <t>Artrodeza prvog metatarzofalangealnog zgloba</t>
  </si>
  <si>
    <t>49854-00</t>
  </si>
  <si>
    <t>Plantarna fasciotomija</t>
  </si>
  <si>
    <t>50118-00</t>
  </si>
  <si>
    <t>Artrodeza subtalarnog zgloba</t>
  </si>
  <si>
    <t>Биопсија кости, некласификована на другом месту</t>
  </si>
  <si>
    <t>50396-01</t>
  </si>
  <si>
    <t>Amputacija članka prsta šake sa rekonstrukcijom ligamenta ili zgloba</t>
  </si>
  <si>
    <t>90547-00</t>
  </si>
  <si>
    <t>Реконструкција мишића или фасције шаке, некласификована на другом месту</t>
  </si>
  <si>
    <t>90567-01</t>
  </si>
  <si>
    <t>Фасциотомија због исхемије доњег екстремитета</t>
  </si>
  <si>
    <t>90568-01</t>
  </si>
  <si>
    <t>Инцизија бурзе, некласификована на другом месту</t>
  </si>
  <si>
    <t>Ушивање тетиве, некласификовано на другом месту</t>
  </si>
  <si>
    <t>Ушивање мишића или фасције,некласификовано на другом месту</t>
  </si>
  <si>
    <t>90586-00</t>
  </si>
  <si>
    <t>Остале пластично-хируршке процедуре на мишићу, некласификоване на другом месту</t>
  </si>
  <si>
    <t>90595-00</t>
  </si>
  <si>
    <t xml:space="preserve">Остали поступци на мускулоскелетном систему, некласификовани на другом месту </t>
  </si>
  <si>
    <t>90598-00</t>
  </si>
  <si>
    <t>Остале репарације колена</t>
  </si>
  <si>
    <t>90599-00</t>
  </si>
  <si>
    <t>Остале репарације скочног зглоба</t>
  </si>
  <si>
    <t>90605-01</t>
  </si>
  <si>
    <t>Остеосинтеза, некласификована на другом месту</t>
  </si>
  <si>
    <t>90607-00</t>
  </si>
  <si>
    <t>Артропластична ремоделација зглобних површина зглоба кука, једнострано</t>
  </si>
  <si>
    <t>11503-16</t>
  </si>
  <si>
    <t>Континуирано посматрање плућне функције током 6 и више сати</t>
  </si>
  <si>
    <t>Odrzavanje uredjaja za davanje leka</t>
  </si>
  <si>
    <t>Терапија хладноћом</t>
  </si>
  <si>
    <t>Ексцизијски дебридман меког ткива</t>
  </si>
  <si>
    <t>30023-01</t>
  </si>
  <si>
    <t>Ексцизијски дебридман меког ткива који захвата кост или хрскавицу</t>
  </si>
  <si>
    <t>Репарација ране на кожи и поткожном ткиву осталих области, која укључује меко ткиво</t>
  </si>
  <si>
    <t>Одстрањење странога тела из меког ткива, некласификовано на другом месту</t>
  </si>
  <si>
    <t>30111-00</t>
  </si>
  <si>
    <t>Ексцизија велике бурзе</t>
  </si>
  <si>
    <t>Ексцизија Бекерове (Бакер) цисте</t>
  </si>
  <si>
    <t>Инцизија и дренажа хематома коже и поткожног ткива</t>
  </si>
  <si>
    <t>Остале инцизије и дренаже коже и поткожног ткива</t>
  </si>
  <si>
    <t>Фибероптичка бронхоскопија</t>
  </si>
  <si>
    <t>Обрада нокта на прсту шаке</t>
  </si>
  <si>
    <t>Затворена репозиција ишчашења кључне кости</t>
  </si>
  <si>
    <t>Затворена репозиција ишчашења рамена</t>
  </si>
  <si>
    <t>Затворена репозиција ишчашења лакта</t>
  </si>
  <si>
    <t>Затворена репозиција ишчашења проксималног радио-улнарног зглоба</t>
  </si>
  <si>
    <t>Затворена репозиција ишчашења дисталног радио-улнарног зглоба</t>
  </si>
  <si>
    <t>Затворена репозиција ишчашења зглоба кука</t>
  </si>
  <si>
    <t>47054-00</t>
  </si>
  <si>
    <t>Затворена репозиција ишчашења зглоба колена</t>
  </si>
  <si>
    <t>Затворена репозиција ишчашења пателе</t>
  </si>
  <si>
    <t>Затворена репозиција ишчашења скочног зглоба</t>
  </si>
  <si>
    <t xml:space="preserve"> Затворена репозиција ишчашења прста на нози</t>
  </si>
  <si>
    <t>47315-00</t>
  </si>
  <si>
    <t>Затворена репозиција унутарзглобног прелома средњег чланка прста на руци</t>
  </si>
  <si>
    <t xml:space="preserve"> Затворена репозиција прелома проксималног чланка прста на руци</t>
  </si>
  <si>
    <t>Затворена репозиција прелома метакарпуса</t>
  </si>
  <si>
    <t>Затворена репозиција прелома карпуса</t>
  </si>
  <si>
    <t>Имобилизација прелома дисталног дела радијуса</t>
  </si>
  <si>
    <t>Имобилизација прелома дисталног дела улне</t>
  </si>
  <si>
    <t>Затворена репозиција прелома дисталног дела радијуса</t>
  </si>
  <si>
    <t>Затворена репозиција прелома дисталног дела улне</t>
  </si>
  <si>
    <t>Затворена репозиција прелома дисталног дела улне са унутрашњом фиксацијом</t>
  </si>
  <si>
    <t>Имобилизација прелома тела радијуса</t>
  </si>
  <si>
    <t>Имобилизација прелома тела улне</t>
  </si>
  <si>
    <t>Затворена репозиција прелома тела радијуса</t>
  </si>
  <si>
    <t>Затворена репозиција прелома тела радијуса са спољашњом фиксацијом</t>
  </si>
  <si>
    <t>Имобилизација прелома тела радијуса и улне</t>
  </si>
  <si>
    <t>47387-01</t>
  </si>
  <si>
    <t xml:space="preserve">Затворена репозиција прелома тела радијуса и улне </t>
  </si>
  <si>
    <t>47396-011</t>
  </si>
  <si>
    <t>Затворена репозиција прелома олекранона са спољашњом фиксацијом</t>
  </si>
  <si>
    <t>Отворена репозиција прелома олекранона</t>
  </si>
  <si>
    <t>Затворена репозиција прелома главе или врата радијуса</t>
  </si>
  <si>
    <t>Имобилизација прелома проксималног дела хумеруса</t>
  </si>
  <si>
    <t>Затворена репозиција прелома проксималног дела хумеруса</t>
  </si>
  <si>
    <t>47426-01</t>
  </si>
  <si>
    <t>Затворена репозиција прелома проксималног дела хумеруса са унутрашњом фиксацијом</t>
  </si>
  <si>
    <t>Имобилизација прелома тела хумеруса</t>
  </si>
  <si>
    <t>Затворена репозиција прелома тела хумеруса са унутрашњом фиксацијом</t>
  </si>
  <si>
    <t>Затворена репозиција прелома тела хумеруса са спољашњом фиксацијом</t>
  </si>
  <si>
    <t>Имобилизација прелома дисталног дела хумеруса</t>
  </si>
  <si>
    <t>Затворена репозиција прелома дисталног дела хумеруса</t>
  </si>
  <si>
    <t>Затворена репозиција прелома кључне кости са унутрашњом фиксацијом</t>
  </si>
  <si>
    <t>47480-00</t>
  </si>
  <si>
    <t>Тракција због прелома карлице</t>
  </si>
  <si>
    <t>47492-00</t>
  </si>
  <si>
    <t>Имобилизација прелома ацетабулума</t>
  </si>
  <si>
    <t>47495-00</t>
  </si>
  <si>
    <t>Тракција због прелома ацетабулума</t>
  </si>
  <si>
    <t>47498-00</t>
  </si>
  <si>
    <t>Фиксација прелома ацетабулума</t>
  </si>
  <si>
    <t>Тракција због прелома фемура</t>
  </si>
  <si>
    <t>Затворена репозиција прелома фемура</t>
  </si>
  <si>
    <t>47537-002</t>
  </si>
  <si>
    <t>Примена завоја кука</t>
  </si>
  <si>
    <t xml:space="preserve">Имобилизација прелома медијалног или латералног кондила тибије </t>
  </si>
  <si>
    <t>47546-01</t>
  </si>
  <si>
    <t>Zatvorena repozicija preloma medijalnog ili lateralnog kondila tibije sa unutrašnjom fiksacijom</t>
  </si>
  <si>
    <t>47549-01</t>
  </si>
  <si>
    <t>Затворена репозиција прелома медијалног и латералног кондила тибије са спољашњом фиксацијом</t>
  </si>
  <si>
    <t>47555-011</t>
  </si>
  <si>
    <t>Имобилизација прелома тела тибије</t>
  </si>
  <si>
    <t>Затворена репозиција прелома тела тибије</t>
  </si>
  <si>
    <t>Затворена репозиција прелома тела тибије са унутрашњом фиксацијом</t>
  </si>
  <si>
    <t>47566-00</t>
  </si>
  <si>
    <t>Затворена репозиција прелома тела тибије са спољашњом фиксацијом</t>
  </si>
  <si>
    <t>47573-00</t>
  </si>
  <si>
    <t>Имобилизација прелома пателе</t>
  </si>
  <si>
    <t>Пателектомија са реконструкцијом екстензорног механизма</t>
  </si>
  <si>
    <t>47582-00</t>
  </si>
  <si>
    <t>Имобилизација прелома скочног зглоба, некласификовано на другом месту</t>
  </si>
  <si>
    <t>47585-00</t>
  </si>
  <si>
    <t>Затворена репозиција прелома скочног зглоба</t>
  </si>
  <si>
    <t>47603-01</t>
  </si>
  <si>
    <t>Имобилизација прелома петне кости</t>
  </si>
  <si>
    <t>47603-011</t>
  </si>
  <si>
    <t>Имобилизација прелома талуса</t>
  </si>
  <si>
    <t xml:space="preserve">Затворена репозиција прелома талуса </t>
  </si>
  <si>
    <t xml:space="preserve">Затворена репозиција ишчашења талуса </t>
  </si>
  <si>
    <t>47609-02</t>
  </si>
  <si>
    <t>Затворена репозиција прелома петне кости са ишчашењем и спољашњом фиксацијом</t>
  </si>
  <si>
    <t>47612-031</t>
  </si>
  <si>
    <t>Имобилизација прелома тарзуса</t>
  </si>
  <si>
    <t>47615-03</t>
  </si>
  <si>
    <t>Имобилизација прелома метатарзуса</t>
  </si>
  <si>
    <t>Затворена репозиција прелома метатарзуса</t>
  </si>
  <si>
    <t>Отворена репозиција прелома метатарзуса са унутрашњом фиксацијом</t>
  </si>
  <si>
    <t>47639-01</t>
  </si>
  <si>
    <t>Затворена репозиција прелома чланка палца на нози</t>
  </si>
  <si>
    <t>47663-00</t>
  </si>
  <si>
    <t>Уклањање нокта на прсту стопала</t>
  </si>
  <si>
    <t>47666-01</t>
  </si>
  <si>
    <t>Одстрањење клина, завртња или жице, некласификовано на другом месту</t>
  </si>
  <si>
    <t>Одстрањење клина, завртња или жице из кости</t>
  </si>
  <si>
    <t>47927-00</t>
  </si>
  <si>
    <t>Одстрањење плоче или интрамедуларног клина, некласификовано на другом месту</t>
  </si>
  <si>
    <t>Одстрањење плоче или интрамедуларног клина из кости</t>
  </si>
  <si>
    <t>47930-00</t>
  </si>
  <si>
    <t xml:space="preserve">Одстрањење средства за имобилизацију </t>
  </si>
  <si>
    <t>47930-01</t>
  </si>
  <si>
    <t>Репарација тетиве, некласификована на другом месту</t>
  </si>
  <si>
    <t>Субкутана тенотомија, некласификована на другом месту</t>
  </si>
  <si>
    <t>49838-00</t>
  </si>
  <si>
    <t>Стабилизација зглоба, некласификована на другом месту</t>
  </si>
  <si>
    <t>49848-00</t>
  </si>
  <si>
    <t>Аспирација зглоба или неке друге синовијске шупљине, некласификована на другом месту</t>
  </si>
  <si>
    <t>50106-00</t>
  </si>
  <si>
    <t xml:space="preserve">Ињекција у зглоб или неку другу синовијску шупљину, некласификована на другом месту </t>
  </si>
  <si>
    <t>Примена спољашњег фиксатора, некласификована на другом месту</t>
  </si>
  <si>
    <t>Поступак одржавања трахеостоме</t>
  </si>
  <si>
    <t>Тракција, некласификована на другом месту</t>
  </si>
  <si>
    <t>Остале реконстуркције на ручном зглобу</t>
  </si>
  <si>
    <t>90558-00</t>
  </si>
  <si>
    <t>Otvorena repozicija preloma skočnog zgloba</t>
  </si>
  <si>
    <t>90589-01</t>
  </si>
  <si>
    <t>Reparacija ligamenta, neklasifikovana na drugom mestu</t>
  </si>
  <si>
    <t>90593-01</t>
  </si>
  <si>
    <t>Ostali postupci na mišićima, tetivama, fascijama ili burzama, neklasifikovani na drugom mestu</t>
  </si>
  <si>
    <t>Одржавање катетера, пласираног ради администрације лека</t>
  </si>
  <si>
    <t xml:space="preserve"> Пласирање цеви у ректум</t>
  </si>
  <si>
    <t xml:space="preserve">Уклањање импактираног фецеса </t>
  </si>
  <si>
    <t>Остала испирања ректума</t>
  </si>
  <si>
    <t xml:space="preserve">Infiltracija lokalnog anestetika, ASA 10 </t>
  </si>
  <si>
    <t>92518-01</t>
  </si>
  <si>
    <t>Интравенска пост-процедурална инфузија аналгетика</t>
  </si>
  <si>
    <t xml:space="preserve">Процена узимања прописаних лекова </t>
  </si>
  <si>
    <t>96034-00</t>
  </si>
  <si>
    <t xml:space="preserve">Процена узимања алкохола и осталих дрога (лекова) </t>
  </si>
  <si>
    <t xml:space="preserve">Израда уређаја или опреме за помоћ или прилагођавање </t>
  </si>
  <si>
    <t xml:space="preserve"> Орална нутритивна подршка</t>
  </si>
  <si>
    <t>Парентерална нутритивна подршка</t>
  </si>
  <si>
    <t>Терапија целог тела вежбањем</t>
  </si>
  <si>
    <t xml:space="preserve"> Увежбавање вештина у активностима повезаним са положајем тела/мобилношћу/покретом </t>
  </si>
  <si>
    <t>Поновно увежбавање контроле мокрења</t>
  </si>
  <si>
    <t>Интрамускуларно давање фармаколошког средства, електролит</t>
  </si>
  <si>
    <t>47624-01</t>
  </si>
  <si>
    <t>Otvorena repozicija preloma tarzometatarzalnog zgloba sa unutrašnjom fiksacijom</t>
  </si>
  <si>
    <t>30235-00</t>
  </si>
  <si>
    <t>Reparacija rupturiranog mišića, neklasifikovanog na drugom mestu</t>
  </si>
  <si>
    <t>UROLOGIJA</t>
  </si>
  <si>
    <t>30075-10</t>
  </si>
  <si>
    <t>Biopsija mokraćne bešike</t>
  </si>
  <si>
    <t>30075-33</t>
  </si>
  <si>
    <t>Biopsija uretera – otvorena hirurgija</t>
  </si>
  <si>
    <t>30403-03</t>
  </si>
  <si>
    <t>Ponovno zatvaranje postoperativne disrupcije trbušnog zida</t>
  </si>
  <si>
    <t>30641-001</t>
  </si>
  <si>
    <t>Radikalna orhidektomija, jednostrana</t>
  </si>
  <si>
    <t>30641-01</t>
  </si>
  <si>
    <t>Orhidektomija, obostrana</t>
  </si>
  <si>
    <t>30641-011</t>
  </si>
  <si>
    <t>Radikalna orhidektomija, obostrana</t>
  </si>
  <si>
    <t>30644-03</t>
  </si>
  <si>
    <t>Ligatura (podvezivanje) spermatične vrpce</t>
  </si>
  <si>
    <t>30644-05</t>
  </si>
  <si>
    <t>Biopsija testisa, obostrana - otvorena</t>
  </si>
  <si>
    <t>30644-06</t>
  </si>
  <si>
    <t xml:space="preserve">Biopsija semene vrpce, epididimisa ili semevoda (vas deferens) </t>
  </si>
  <si>
    <t>34112-00</t>
  </si>
  <si>
    <t>Ekscizija ili ligatura jednostavne arteriovenske fistule na udovima</t>
  </si>
  <si>
    <t>35523-00</t>
  </si>
  <si>
    <t>Ekscizija karunkula uretre</t>
  </si>
  <si>
    <t>35527-00</t>
  </si>
  <si>
    <t>Elektrokauterizacija karunkula uretre</t>
  </si>
  <si>
    <t>35599-00</t>
  </si>
  <si>
    <t>Sling procedure kod stres inkontinencije kod žena</t>
  </si>
  <si>
    <t>35599-01</t>
  </si>
  <si>
    <t>Revizija sling procedure kod stres inkontinencije kod žena (TVT,TOT)</t>
  </si>
  <si>
    <t>36519-03</t>
  </si>
  <si>
    <t>Nefrektomija predhodno operisanog bubrega – otvorena hirurgija (sekundarni rad)</t>
  </si>
  <si>
    <t>36522-01</t>
  </si>
  <si>
    <t>Parcijalna nefrektomija – otvorena hirurgija (primarni rad)</t>
  </si>
  <si>
    <t>36528-01</t>
  </si>
  <si>
    <t>Radikalna nefrektomija zbog tumora bubrežnog parenhima – otvorena hirurgija (primarni rad)</t>
  </si>
  <si>
    <t>36529-00</t>
  </si>
  <si>
    <t>Radikalna nefrektomija zbog tumora bubrežnog parenhima na predhodno operisanom bubregu  – otvorena hirurgija (sekundarni rad)</t>
  </si>
  <si>
    <t>36531-01</t>
  </si>
  <si>
    <t>Nefroureterektomija (nefrektomija sa totalnom ureterektomijom) – otvorena hirurgija (primarni rad)</t>
  </si>
  <si>
    <t>36537-00</t>
  </si>
  <si>
    <t xml:space="preserve">Eksploracija perirenalnog prostora sa drenažom </t>
  </si>
  <si>
    <t>36537-01</t>
  </si>
  <si>
    <t>Eksploracija bubrega sa biopsijom ili drenažom</t>
  </si>
  <si>
    <t>36540-00</t>
  </si>
  <si>
    <t>Nefrolitotomija sa odstranjenjem  ≤ 2 kalkulusa</t>
  </si>
  <si>
    <t>36552-00</t>
  </si>
  <si>
    <t>Nefrostomija – otvorena hirurgija</t>
  </si>
  <si>
    <t>36558-01</t>
  </si>
  <si>
    <t xml:space="preserve">Ekscizija ciste bubrega – otvorena hirurgija  </t>
  </si>
  <si>
    <t>36564-01</t>
  </si>
  <si>
    <t>Pijeloplastika – otvorena hirurgija (primarni rad)</t>
  </si>
  <si>
    <t>36570-01</t>
  </si>
  <si>
    <t>Pijeloplastika na predhodno operisanom bubregu – otvorena hirurgija (sekundarni rad)</t>
  </si>
  <si>
    <t>36585-03</t>
  </si>
  <si>
    <t>Formiranje kutane ureterostomije (obostrano) – otvorena hirurgija</t>
  </si>
  <si>
    <t>36588-03</t>
  </si>
  <si>
    <t>Reimplantacija uretera u mokraćnu bešiku (obostrana) – otvorena hirurgija</t>
  </si>
  <si>
    <t>36597-01</t>
  </si>
  <si>
    <t>Transureterostomija ili uretero-ureterostomija (otvorena hirurgija)</t>
  </si>
  <si>
    <t>36624-00</t>
  </si>
  <si>
    <t>Perkutana nefrostomija (PCN)</t>
  </si>
  <si>
    <t>36627-00</t>
  </si>
  <si>
    <t>Perkutana nefroskopija</t>
  </si>
  <si>
    <t>36652-00</t>
  </si>
  <si>
    <t>Retrogradna ureterorenoskopija</t>
  </si>
  <si>
    <t>36656-00</t>
  </si>
  <si>
    <t xml:space="preserve">Retrogradna ureterorenoskopija sa fragmentacijom kamena u bubregu </t>
  </si>
  <si>
    <t>36656-01</t>
  </si>
  <si>
    <t>Retrogradna ureterorenoskopija sa fragmentacijom i ekstrakcijom renalnog  kamena</t>
  </si>
  <si>
    <t>36815-00</t>
  </si>
  <si>
    <t xml:space="preserve">Endoskopsko uništavanje kondiloma penisa </t>
  </si>
  <si>
    <t>36815-01</t>
  </si>
  <si>
    <t>Endoskopska kauterizacija kondiloma u uretri</t>
  </si>
  <si>
    <t>36818-00</t>
  </si>
  <si>
    <t>Endoskopska kateterizacija uretera sa retrogradnom ureteropijelografijom (Chevassu) - jednostrana</t>
  </si>
  <si>
    <t>36818-01</t>
  </si>
  <si>
    <t>Endoskopska kateterizacija uretera sa retrogradnom ureteropijelografijom (Chevassu) - obostrana</t>
  </si>
  <si>
    <t>36824-00</t>
  </si>
  <si>
    <t>Endoskopska kateterizacija  uretera – jednostrana</t>
  </si>
  <si>
    <t>36830-00</t>
  </si>
  <si>
    <t>Endoskopska incizija orificijuma uretera</t>
  </si>
  <si>
    <t>36833-00</t>
  </si>
  <si>
    <t>Endoskopsko uklanjanje stranog tela iz mokraćne bešike</t>
  </si>
  <si>
    <t>36833-01</t>
  </si>
  <si>
    <t>Vađenje JJ katetera - ureterorenoskopski ili cistoskopski</t>
  </si>
  <si>
    <t>36836-00</t>
  </si>
  <si>
    <t>Endoskopska biopsija mokraćne bešike</t>
  </si>
  <si>
    <t>36840-02</t>
  </si>
  <si>
    <t>Endoskopska resekcija pojedinačne lezije mokraćne bešike ≤ 2 cm ili tkiva mokraćne bešike</t>
  </si>
  <si>
    <t>36840-03</t>
  </si>
  <si>
    <t>Endoskopska elektrokauterizacija jedne promene mokraćne bešike ≤ 2 cm</t>
  </si>
  <si>
    <t>36842-00</t>
  </si>
  <si>
    <t>Endoskopsko ispiranje krvnih ugrušaka iz mokraćne bešike (uključujući i kauterizaciju krvarećih mesta)</t>
  </si>
  <si>
    <t>36845-04</t>
  </si>
  <si>
    <t xml:space="preserve">Endoskopska resekcija pojedinačne lezije  mokraćne bešike promera &gt;2 cm                  </t>
  </si>
  <si>
    <t>36845-05</t>
  </si>
  <si>
    <t>Endoskopska resekcija multiplih lezija mokraćne bešike</t>
  </si>
  <si>
    <t>36845-06</t>
  </si>
  <si>
    <t>Endoskopska elektrokauterizacija jedne promene mokraćne bešike &gt; 2 cm</t>
  </si>
  <si>
    <t>36845-07</t>
  </si>
  <si>
    <t>Endoskopska elektrokauterizacija multiplih promena mokraćne bešike</t>
  </si>
  <si>
    <t>36851-00</t>
  </si>
  <si>
    <t xml:space="preserve">Endoskopsko davanje lekova u zid  mokraćne bešike </t>
  </si>
  <si>
    <t>36854-00</t>
  </si>
  <si>
    <t>Endoskopska incizija vrata mokraćne bešike – transuretralna incizija vrata mokraćne bešike</t>
  </si>
  <si>
    <t>36854-01</t>
  </si>
  <si>
    <t>Endoskopska incizija spoljašnjeg uretralnog sfinktera</t>
  </si>
  <si>
    <t>36854-02</t>
  </si>
  <si>
    <t>Transuretralna resekcija vrata mokraćne bešike</t>
  </si>
  <si>
    <t>36863-00</t>
  </si>
  <si>
    <t>Litolapaksija mokraćne bešike</t>
  </si>
  <si>
    <t>37000-01</t>
  </si>
  <si>
    <t>Parcijalna ekscizija mokraćne bešike (parcijalna cistektomija) - otvorena hirurgija</t>
  </si>
  <si>
    <t>37008-01</t>
  </si>
  <si>
    <t>Cistotomija sa plasiranjem suprapubičnog katetera – otvorena hirurgija</t>
  </si>
  <si>
    <t>37008-03</t>
  </si>
  <si>
    <t>Cistolitotomija – otvorena hirurgija</t>
  </si>
  <si>
    <t>37011-00</t>
  </si>
  <si>
    <t>Cistostomija sa plasiranjem suprapubičnog katetera – Cistofix-a- perkutana cistostomija</t>
  </si>
  <si>
    <t>37014-00</t>
  </si>
  <si>
    <t>Totalna ekscizija mokraćne bešike - otvorena hirurgija</t>
  </si>
  <si>
    <t>37029-01</t>
  </si>
  <si>
    <t>Zatvaranje veziko-vaginalne fistule - otvorena hirurgija</t>
  </si>
  <si>
    <t>37044-01</t>
  </si>
  <si>
    <t>Retropubične procedure kod stres inkontinencija kod žena</t>
  </si>
  <si>
    <t>37200-03</t>
  </si>
  <si>
    <t>Suprapubična prostatektomija</t>
  </si>
  <si>
    <t>37200-05</t>
  </si>
  <si>
    <t>Ostale otvorene prostatektomije</t>
  </si>
  <si>
    <t>37203-00</t>
  </si>
  <si>
    <t>Transuretralna resekcija prostate [TURP]</t>
  </si>
  <si>
    <t>37209-00</t>
  </si>
  <si>
    <t>Radikalna prostatektomija</t>
  </si>
  <si>
    <t>37210-00</t>
  </si>
  <si>
    <t>Radikalna prostatektomija sa rekonstrukcijom vrata mokraćne bešike</t>
  </si>
  <si>
    <t>37211-00</t>
  </si>
  <si>
    <t>Radikalna prostatektomija sa rekonstrukcijom vrata mokraćne bešike i pelvičnom limfadenektomijom</t>
  </si>
  <si>
    <t>37224-01</t>
  </si>
  <si>
    <t>Endoskopska resekcija lezije prostate</t>
  </si>
  <si>
    <t>37300-00</t>
  </si>
  <si>
    <t>Plasiranje uretralne sonde</t>
  </si>
  <si>
    <t>37318-00</t>
  </si>
  <si>
    <t>Endoskopsko uklanjanje stranog tela iz uretre</t>
  </si>
  <si>
    <t>37321-00</t>
  </si>
  <si>
    <t>Incizija spoljašnjeg otvora uretre (meatotomija)</t>
  </si>
  <si>
    <t>37327-00</t>
  </si>
  <si>
    <t>Interna uretrotomija – sa optičkim instrumentom</t>
  </si>
  <si>
    <t>37340-00</t>
  </si>
  <si>
    <t>Uklanjanje uretralnog slinga (TOT,TVT)</t>
  </si>
  <si>
    <t>37342-00</t>
  </si>
  <si>
    <t>Plastika uretre – u jednom aktu</t>
  </si>
  <si>
    <t>37402-00</t>
  </si>
  <si>
    <t>Parcijalna amputacija penisa</t>
  </si>
  <si>
    <t>37405-00</t>
  </si>
  <si>
    <t>Kompletna amputacija penisa</t>
  </si>
  <si>
    <t>37408-01</t>
  </si>
  <si>
    <t xml:space="preserve">Sutura kavernoznih tela kod rupture/frakture penisa </t>
  </si>
  <si>
    <t>37604-01</t>
  </si>
  <si>
    <t>Eksploracija skrotalnog sadržaja, obostrano</t>
  </si>
  <si>
    <t>90397-00</t>
  </si>
  <si>
    <t>Sutura laceracije skrotuma ili tunike vaginalis</t>
  </si>
  <si>
    <t>90402-00</t>
  </si>
  <si>
    <t>Incizija penisa</t>
  </si>
  <si>
    <t>36649-00</t>
  </si>
  <si>
    <t>Zamena nefrostomskog katetera</t>
  </si>
  <si>
    <t>36650-00</t>
  </si>
  <si>
    <t xml:space="preserve">Uklanjanje katetera pijelostome ili nefrostome </t>
  </si>
  <si>
    <t>36800-03</t>
  </si>
  <si>
    <t>Uklanjanje stalnog urinarnog katetera – kroz uretru (endoskopski)</t>
  </si>
  <si>
    <t>36803-00</t>
  </si>
  <si>
    <t>Ureteroskopija</t>
  </si>
  <si>
    <t>36803-01</t>
  </si>
  <si>
    <t>Endoskopska dilatacija uretera – sondiranje (cistoskopski)</t>
  </si>
  <si>
    <t>36806-00</t>
  </si>
  <si>
    <t>Endoskopska biopsija uretera</t>
  </si>
  <si>
    <t>36806-02</t>
  </si>
  <si>
    <t>Endoskopska ekstrakcija kalkulusa iz uretera bez fragmentacije  (ureterorenoskopski)</t>
  </si>
  <si>
    <t>36809-01</t>
  </si>
  <si>
    <t>Endoskopska destrukcija lezija uretera</t>
  </si>
  <si>
    <t>Plasiranje JJ katetera - ureterorenoskopski ili cistoskopski</t>
  </si>
  <si>
    <t>36821-03</t>
  </si>
  <si>
    <t>Zamena JJ katetera - ureterorenoskopski ili cistoskopski</t>
  </si>
  <si>
    <t>37219-00</t>
  </si>
  <si>
    <t>Transrektalna biopsija prostate iglom (TRUS vođena)</t>
  </si>
  <si>
    <t>37315-00</t>
  </si>
  <si>
    <t>Uretroskopija</t>
  </si>
  <si>
    <t>55600-00</t>
  </si>
  <si>
    <t>Transrektalni ultrazvučni pregled prostate, baze bešike i uretre</t>
  </si>
  <si>
    <t>58700-00</t>
  </si>
  <si>
    <t>Radiografsko snimanje urinarnog sistema</t>
  </si>
  <si>
    <t>58715-00</t>
  </si>
  <si>
    <t>Anterogradna pijelografija</t>
  </si>
  <si>
    <t>58718-00</t>
  </si>
  <si>
    <t>Retrogradna cistografija</t>
  </si>
  <si>
    <t>58718-01</t>
  </si>
  <si>
    <t>Retrogradna uretrografija</t>
  </si>
  <si>
    <t>58721-00</t>
  </si>
  <si>
    <t>Retrogradna mikciona cistouretrografija</t>
  </si>
  <si>
    <t>58900-00</t>
  </si>
  <si>
    <t>90366-00</t>
  </si>
  <si>
    <t>Ostale procedure na urinarnom sistemu</t>
  </si>
  <si>
    <t>90392-00</t>
  </si>
  <si>
    <t>Kontrola postoperativnog krvarenja iz prostate</t>
  </si>
  <si>
    <t>92099-00</t>
  </si>
  <si>
    <t>Ispiranje nefrostome ili pijelostome</t>
  </si>
  <si>
    <t>92100-00</t>
  </si>
  <si>
    <t xml:space="preserve"> Ispiranje ureterostome ili ureteralnog katetera</t>
  </si>
  <si>
    <t>92102-00</t>
  </si>
  <si>
    <t xml:space="preserve"> Ispiranje cistostome</t>
  </si>
  <si>
    <t>92513-20</t>
  </si>
  <si>
    <t>Infiltracija lokalnog anestetika, ASA 20</t>
  </si>
  <si>
    <t>92513-29</t>
  </si>
  <si>
    <t xml:space="preserve">Infiltracija lokalnog anestetika, ASA 29 </t>
  </si>
  <si>
    <t>92513-30</t>
  </si>
  <si>
    <t xml:space="preserve">Infiltracija lokalnog anestetika, ASA 30 </t>
  </si>
  <si>
    <t>92513-39</t>
  </si>
  <si>
    <t>Infiltracija lokalnog anestetika, ASA 39</t>
  </si>
  <si>
    <t>92513-40</t>
  </si>
  <si>
    <t xml:space="preserve">Infiltracija lokalnog anestetika, ASA 40 </t>
  </si>
  <si>
    <t>92513-49</t>
  </si>
  <si>
    <t xml:space="preserve">Infiltracija lokalnog anestetika, ASA 49 </t>
  </si>
  <si>
    <t>92513-50</t>
  </si>
  <si>
    <t>Infiltracija lokalnog anestetika, ASA 50</t>
  </si>
  <si>
    <t>92513-59</t>
  </si>
  <si>
    <t xml:space="preserve">Infiltracija lokalnog anestetika, ASA 59 </t>
  </si>
  <si>
    <t>92513-69</t>
  </si>
  <si>
    <t xml:space="preserve">Infiltracija lokalnog anestetika, ASA 69 </t>
  </si>
  <si>
    <t>92513-90</t>
  </si>
  <si>
    <t xml:space="preserve">Infiltracija lokalnog anestetika, ASA 90 </t>
  </si>
  <si>
    <t>HIRURGIJA</t>
  </si>
  <si>
    <t>ОПЕРАЦИЈЕ</t>
  </si>
  <si>
    <t>ОПШТА ХИРУРГИЈА</t>
  </si>
  <si>
    <t>30075-03</t>
  </si>
  <si>
    <t>Otvorena biopsija tiroidne žlezde</t>
  </si>
  <si>
    <t>30075-13</t>
  </si>
  <si>
    <t>Biopsija tankog creva</t>
  </si>
  <si>
    <t>30075-16</t>
  </si>
  <si>
    <t>Biopsija pankreasa</t>
  </si>
  <si>
    <t>30094-00</t>
  </si>
  <si>
    <t>Perkutana biopsija mekih tkiva (iglom)</t>
  </si>
  <si>
    <t>30094-01</t>
  </si>
  <si>
    <t>Perkutana biopsija paratiroidnih žlezda</t>
  </si>
  <si>
    <t>30094-10</t>
  </si>
  <si>
    <t>Perkutana biopsija tiroidne žlezde</t>
  </si>
  <si>
    <t>30099-00</t>
  </si>
  <si>
    <t>Ekscizija sinusa na koži i potkožom tkivu</t>
  </si>
  <si>
    <t>30216-00</t>
  </si>
  <si>
    <t>Aspiracija hematoma iz kože i potkožnog tkiva</t>
  </si>
  <si>
    <t>Aspiracija apscesa iz kože i potkožnog tkiva</t>
  </si>
  <si>
    <t>30216-02</t>
  </si>
  <si>
    <t>Ostale aspiracije iz kože i potkožnog tkiva</t>
  </si>
  <si>
    <t>30224-00</t>
  </si>
  <si>
    <t>Perkutana drenaža apscesa mekog tkiva</t>
  </si>
  <si>
    <t>30226-00</t>
  </si>
  <si>
    <t>Fasciotomija, neklasifikovana na drugom mestu</t>
  </si>
  <si>
    <t>30229-00</t>
  </si>
  <si>
    <t>Ekscizija mišića, neklasifikovana na drugom mestu</t>
  </si>
  <si>
    <t>30296-01</t>
  </si>
  <si>
    <t>Totalna tiroidektomija</t>
  </si>
  <si>
    <t>30297-02</t>
  </si>
  <si>
    <t>Tiroidektomija, nakon prethodno izvršenog hirurškog zahvata na tiroidnoj žlezdi</t>
  </si>
  <si>
    <t>Biopsija sentinel limfnog (limfni čvor stražar) čvora</t>
  </si>
  <si>
    <t>30306-01</t>
  </si>
  <si>
    <t>Totalna tiroidna lobektomija, jednostrana</t>
  </si>
  <si>
    <t>30308-00</t>
  </si>
  <si>
    <t>Subtotalna tiroidektomija, obostrana</t>
  </si>
  <si>
    <t>30310-00</t>
  </si>
  <si>
    <t>Subtotalna tiroidektomija, jednostrana</t>
  </si>
  <si>
    <t>Operacija cista i fistula vrata, lateralnih</t>
  </si>
  <si>
    <t>30315-00</t>
  </si>
  <si>
    <t>Subtotalna paratiroidektomija</t>
  </si>
  <si>
    <t>30315-01</t>
  </si>
  <si>
    <t>Totalna paratiroidektomija</t>
  </si>
  <si>
    <t>30329-00</t>
  </si>
  <si>
    <t xml:space="preserve"> Ekscizija limfnog čvora prepone</t>
  </si>
  <si>
    <t>30329-001</t>
  </si>
  <si>
    <t>Biopsija sentinel limfnog čvora prepone</t>
  </si>
  <si>
    <t>30330-00</t>
  </si>
  <si>
    <t>Radikalna ekscizija limfnih čvorova prepone</t>
  </si>
  <si>
    <t>30332-00</t>
  </si>
  <si>
    <t xml:space="preserve">Ekscizija limfnog čvora aksile </t>
  </si>
  <si>
    <t>30336-00</t>
  </si>
  <si>
    <t>Radikalna ekscizija limfnih čvorova aksile</t>
  </si>
  <si>
    <t>30375-00</t>
  </si>
  <si>
    <t>Cekostoma</t>
  </si>
  <si>
    <t>30375-01</t>
  </si>
  <si>
    <t>Ostale enterostomije</t>
  </si>
  <si>
    <t>30375-04</t>
  </si>
  <si>
    <t>Druga kolostoma</t>
  </si>
  <si>
    <t>30375-06</t>
  </si>
  <si>
    <t>Gastrotomija</t>
  </si>
  <si>
    <t>30375-07</t>
  </si>
  <si>
    <t>Gastrostomija</t>
  </si>
  <si>
    <t>30375-08</t>
  </si>
  <si>
    <t xml:space="preserve">Repozicija invaginacije tankog creva </t>
  </si>
  <si>
    <t>30375-10</t>
  </si>
  <si>
    <t>Šav perforiranog ulkusa</t>
  </si>
  <si>
    <t>30375-21</t>
  </si>
  <si>
    <t>Ostale procedure na slezini</t>
  </si>
  <si>
    <t>30375-25</t>
  </si>
  <si>
    <t>Šav laceracije debelog creva</t>
  </si>
  <si>
    <t>30375-28</t>
  </si>
  <si>
    <t>Privremena kolostoma</t>
  </si>
  <si>
    <t>30375-281</t>
  </si>
  <si>
    <t>Formiranje bipolarne kolostomije</t>
  </si>
  <si>
    <t>30375-30</t>
  </si>
  <si>
    <t xml:space="preserve">Apendikostomija </t>
  </si>
  <si>
    <t xml:space="preserve">Postoperativno ponovno otvaranje mesta laparotomije </t>
  </si>
  <si>
    <t>Laparoskopija</t>
  </si>
  <si>
    <t>30392-00</t>
  </si>
  <si>
    <t>Redukcija intraabdominalnih lezija</t>
  </si>
  <si>
    <t>30393-00</t>
  </si>
  <si>
    <t>Laparoskopsko odvajanje abdominalnih priraslica</t>
  </si>
  <si>
    <t xml:space="preserve">Drenaža intra-abdominalnog apscesa, hematoma ili ciste </t>
  </si>
  <si>
    <t>Debridman i lavaža peritonealne šupljine</t>
  </si>
  <si>
    <t>30402-00</t>
  </si>
  <si>
    <t>Drenaža retroperitonealnog apscesa</t>
  </si>
  <si>
    <t>30403-00</t>
  </si>
  <si>
    <t>Reparacija incizione kile, bez mrežice</t>
  </si>
  <si>
    <t>30405-00</t>
  </si>
  <si>
    <t>Reparacija incizione kile sa transpozicijom mišica - CST</t>
  </si>
  <si>
    <t>30405-01</t>
  </si>
  <si>
    <t>Reparacija incizione kile, mrežicom</t>
  </si>
  <si>
    <t>30405-02</t>
  </si>
  <si>
    <t xml:space="preserve">Reparacija incizione kile sa resekcijom strangulisanih vijuga creva </t>
  </si>
  <si>
    <t>30405-04</t>
  </si>
  <si>
    <t>Reparacija ostalih kila trbušnog zida sa protezom</t>
  </si>
  <si>
    <t>30405-05</t>
  </si>
  <si>
    <t>Reparacija ostalih kila trbušnog zida sa resekcijom stranguliranih vijuga creva</t>
  </si>
  <si>
    <t>30411-00</t>
  </si>
  <si>
    <t>Intraoperativna biopsija jetre</t>
  </si>
  <si>
    <t>30412-00</t>
  </si>
  <si>
    <t>Intraoperativna iglena biopsija jetre</t>
  </si>
  <si>
    <t>30414-00</t>
  </si>
  <si>
    <t>Ekscizija promene iz jetre</t>
  </si>
  <si>
    <t>30422-00</t>
  </si>
  <si>
    <t>Reparacija površinske traumatske laceracije jetre</t>
  </si>
  <si>
    <t>30434-01</t>
  </si>
  <si>
    <t xml:space="preserve">Evakuacija peritonealne hidatidne ciste </t>
  </si>
  <si>
    <t>30439-00</t>
  </si>
  <si>
    <t>Intraoperativna holangiografija</t>
  </si>
  <si>
    <t>30440-00</t>
  </si>
  <si>
    <t>Perkutana transhepatička holangiografija</t>
  </si>
  <si>
    <t>30442-00</t>
  </si>
  <si>
    <t>Holedoskopija</t>
  </si>
  <si>
    <t>30445-00</t>
  </si>
  <si>
    <t>Laparoskopska holecistektomija</t>
  </si>
  <si>
    <t>30446-00</t>
  </si>
  <si>
    <t>Laparoskopska holecistektomija koja prethodi otvorenoj holecistektomiji</t>
  </si>
  <si>
    <t>30454-00</t>
  </si>
  <si>
    <t>Holedohotomija</t>
  </si>
  <si>
    <t>30454-01</t>
  </si>
  <si>
    <t>Holecistektomija sa holedohotomijom</t>
  </si>
  <si>
    <t>30455-00</t>
  </si>
  <si>
    <t>Holecistektomija sa holedohotomijom i bilijarno-intestinalnom anastomozom</t>
  </si>
  <si>
    <t>30460-00</t>
  </si>
  <si>
    <t>Holecistoduodenostomija</t>
  </si>
  <si>
    <t>30460-03</t>
  </si>
  <si>
    <t>Holedohoduodenostomija</t>
  </si>
  <si>
    <t>30460-04</t>
  </si>
  <si>
    <t>Holedohojejunostomija</t>
  </si>
  <si>
    <t>30460-08</t>
  </si>
  <si>
    <t xml:space="preserve">Bilodigestivni bajpas pomoću Roux-en-Y vijuge </t>
  </si>
  <si>
    <t>30492-02</t>
  </si>
  <si>
    <t>Perkutano odstranjenje bilijarnog stenta</t>
  </si>
  <si>
    <t>30493-00</t>
  </si>
  <si>
    <t>Bilijarna manometrija</t>
  </si>
  <si>
    <t>30494-00</t>
  </si>
  <si>
    <t>Rekonstrukcija žučnih puteva (T-T anastomoza)</t>
  </si>
  <si>
    <t>30503-01</t>
  </si>
  <si>
    <t>Parcijalna gastrektomija sa gastrojejunalnom anastomozom nakon prethodnog operativnog lečenja peptičkog ulkusa</t>
  </si>
  <si>
    <t>30505-00</t>
  </si>
  <si>
    <t>Kontrola krvarećeg peptičkog ulkusa</t>
  </si>
  <si>
    <t>30515-00</t>
  </si>
  <si>
    <t>Gastro-enterostomija</t>
  </si>
  <si>
    <t>30518-00</t>
  </si>
  <si>
    <t>Parcijalna distalna gastrektomija sa gastroduodenalnom anastomozom</t>
  </si>
  <si>
    <t>30518-01</t>
  </si>
  <si>
    <t>Parcijalna distalna gastrektomija sa gastrojejunalnom anastomozom</t>
  </si>
  <si>
    <t>30520-00</t>
  </si>
  <si>
    <t xml:space="preserve">Lokalna ekscizija lezije želuca </t>
  </si>
  <si>
    <t>30521-00</t>
  </si>
  <si>
    <t>Totalna gastrektomija</t>
  </si>
  <si>
    <t>30523-00</t>
  </si>
  <si>
    <t xml:space="preserve"> Subtotalna gastrektomija</t>
  </si>
  <si>
    <t>30536-00</t>
  </si>
  <si>
    <t>Transtorakalna ezofagektomija sa ezofagogastroplastikom i ezofago-gastro anastomozom na vratu</t>
  </si>
  <si>
    <t>30545-00</t>
  </si>
  <si>
    <t>Ezofagektomija sa interpozicijom kratkog segmenta debelog creva po Belsiju (Belsey)</t>
  </si>
  <si>
    <t>30562-02</t>
  </si>
  <si>
    <t>Zatvaranje petlje kolostome</t>
  </si>
  <si>
    <t>30562-021</t>
  </si>
  <si>
    <t xml:space="preserve">Zatvaranje bipolarne kolostomije </t>
  </si>
  <si>
    <t>30562-04</t>
  </si>
  <si>
    <t>Zatvaranje ostalih stoma tankog creva</t>
  </si>
  <si>
    <t>30563-00</t>
  </si>
  <si>
    <t xml:space="preserve">Revizija stome tankog creva </t>
  </si>
  <si>
    <t>30563-02</t>
  </si>
  <si>
    <t>Reparacija parastomalne kile</t>
  </si>
  <si>
    <t>30572-00</t>
  </si>
  <si>
    <t>Laparoskopska apendektomija</t>
  </si>
  <si>
    <t>30577-00</t>
  </si>
  <si>
    <t xml:space="preserve">Velika pankreasna ili retropankreasna disekcija </t>
  </si>
  <si>
    <t>30577-001</t>
  </si>
  <si>
    <t>Nekrektomija pankreasa i peripankreasne regije</t>
  </si>
  <si>
    <t>30584-00</t>
  </si>
  <si>
    <t xml:space="preserve">Pankreatikoduodenektomija sa formiranjem stome </t>
  </si>
  <si>
    <t>30587-00</t>
  </si>
  <si>
    <t xml:space="preserve">Anastomoza pankreasa sa Roux-en-Y vijuge jejunuma </t>
  </si>
  <si>
    <t>30614-00</t>
  </si>
  <si>
    <t>Reparacija femoralne hernije, jednostrano</t>
  </si>
  <si>
    <t>30614-01</t>
  </si>
  <si>
    <t>Reparacija femoralne hernije, obostrano</t>
  </si>
  <si>
    <t>30676-00</t>
  </si>
  <si>
    <t>Incizija pilonidalnog sinusa ili ciste</t>
  </si>
  <si>
    <t>Ekcizija ( biopsija) limfnog čvora vrata</t>
  </si>
  <si>
    <t>Regionalna ekcizija limfnih čvorova na vratu</t>
  </si>
  <si>
    <t>Disekcija vrata selektivna, jednostrana</t>
  </si>
  <si>
    <t>31435-001</t>
  </si>
  <si>
    <t>Modifikovana radikalna disekcija vrata jednostrana</t>
  </si>
  <si>
    <t>31435-002</t>
  </si>
  <si>
    <t>Modifikovana radikalna disekcija vrata obostrana</t>
  </si>
  <si>
    <t>31435-003</t>
  </si>
  <si>
    <t>Radikalna disekcija vrata jednostrana</t>
  </si>
  <si>
    <t>31435-004</t>
  </si>
  <si>
    <t>Radikalna disekcija vrata obostrana</t>
  </si>
  <si>
    <t>31435-005</t>
  </si>
  <si>
    <t>Proširena radikalna disekcija vrata jednostrana</t>
  </si>
  <si>
    <t>31435-006</t>
  </si>
  <si>
    <t>Proširena radikalna disekcija vrata obostrana</t>
  </si>
  <si>
    <t>31462-00</t>
  </si>
  <si>
    <t>Ugradnja sonde za hranjenje, jejunostomija</t>
  </si>
  <si>
    <t>31500-00</t>
  </si>
  <si>
    <t>Ekscizija lezija na dojkama</t>
  </si>
  <si>
    <t>Otvorena biopsija dojke</t>
  </si>
  <si>
    <t>31518-00</t>
  </si>
  <si>
    <t>Jednostavna mastektomija, jednostrana</t>
  </si>
  <si>
    <t>31518-01</t>
  </si>
  <si>
    <t>Jednostavna mastektomija, obostrana</t>
  </si>
  <si>
    <t>Biopsija dojke iglom</t>
  </si>
  <si>
    <t>Biopsija dubokog tkiva dojke</t>
  </si>
  <si>
    <t>31551-00</t>
  </si>
  <si>
    <t>Incizija i drenaža dojke</t>
  </si>
  <si>
    <t>31566-00</t>
  </si>
  <si>
    <t>Ekscizija prekobrojne bradavice</t>
  </si>
  <si>
    <t>32000-00</t>
  </si>
  <si>
    <t xml:space="preserve">Parcijalna resekcija debelog creva sa formiranjem stome </t>
  </si>
  <si>
    <t>32000-01</t>
  </si>
  <si>
    <t>Desna hemikolektomija sa formiranjem stome</t>
  </si>
  <si>
    <t>32003-00</t>
  </si>
  <si>
    <t>Parcijalna resekcija debelog creva sa anastomozom</t>
  </si>
  <si>
    <t>32003-01</t>
  </si>
  <si>
    <t>Desna hemikolektomija sa anastomozom</t>
  </si>
  <si>
    <t>32004-00</t>
  </si>
  <si>
    <t>Subtotalna kolektomija sa formiranjem stome</t>
  </si>
  <si>
    <t>32004-01</t>
  </si>
  <si>
    <t>Proširena desna hemikolektomija sa formiranjem stome</t>
  </si>
  <si>
    <t>32005-00</t>
  </si>
  <si>
    <t>Subtotalna kolektomija sa anastomozom</t>
  </si>
  <si>
    <t>32005-01</t>
  </si>
  <si>
    <t>Proširena desna hemikolektomija sa anastomozom</t>
  </si>
  <si>
    <t>32006-00</t>
  </si>
  <si>
    <t>Leva hemikolektomija sa anastomozom</t>
  </si>
  <si>
    <t>32006-01</t>
  </si>
  <si>
    <t>Leva hemikolektomija sa formiranjem stome</t>
  </si>
  <si>
    <t>32009-00</t>
  </si>
  <si>
    <t xml:space="preserve">Totalna kolektomija sa ileostomom </t>
  </si>
  <si>
    <t>32024-00</t>
  </si>
  <si>
    <t xml:space="preserve">Visoka restorativna prednja resekcija rektuma </t>
  </si>
  <si>
    <t>32025-00</t>
  </si>
  <si>
    <t xml:space="preserve">Niska restorativna prednja resekcija rektuma </t>
  </si>
  <si>
    <t>32026-00</t>
  </si>
  <si>
    <t xml:space="preserve">Vrlo niska restorativna prednja resekcija rektuma </t>
  </si>
  <si>
    <t>32030-00</t>
  </si>
  <si>
    <t>Resekcija rektuma i/ili sigme uz formiranje terminalne kolostome Hartmanov (Hartmann) postupak</t>
  </si>
  <si>
    <t>32033-00</t>
  </si>
  <si>
    <t xml:space="preserve">Uspostavljanje kontinuiteta creva nakon Hartmanove (Hartmann) operacije </t>
  </si>
  <si>
    <t>32039-00</t>
  </si>
  <si>
    <t>Abdominoperinealna resekcija rektuma</t>
  </si>
  <si>
    <t>32051-00</t>
  </si>
  <si>
    <t>Totalna proktokolektomija sa ileo-analnom anastomozom</t>
  </si>
  <si>
    <t>32075-00</t>
  </si>
  <si>
    <t>Rigidna rektosigmoidoskopija</t>
  </si>
  <si>
    <t>32096-00</t>
  </si>
  <si>
    <t>Biopsija pune debljine rektuma</t>
  </si>
  <si>
    <t>32105-00</t>
  </si>
  <si>
    <t>Transanalna ekscizija pune debljine anorektalne lezije ili tkiva</t>
  </si>
  <si>
    <t>32138-00</t>
  </si>
  <si>
    <t>Hemoroidektomija</t>
  </si>
  <si>
    <t>32147-00</t>
  </si>
  <si>
    <t>Incizija perianalnog tromba</t>
  </si>
  <si>
    <t>32159-00</t>
  </si>
  <si>
    <t>Ekscizija analne fistule - fistulektomija</t>
  </si>
  <si>
    <t>32159-01</t>
  </si>
  <si>
    <t xml:space="preserve">Ugradnja setona za niske analne fistule </t>
  </si>
  <si>
    <t>32159-02</t>
  </si>
  <si>
    <t>Ugradnja setona i ekscizija analne fistule</t>
  </si>
  <si>
    <t>32162-01</t>
  </si>
  <si>
    <t>Ugradnja setona za visoke analne fistule</t>
  </si>
  <si>
    <t>32166-00</t>
  </si>
  <si>
    <t>Drenažni seton kod perianalnih fistula</t>
  </si>
  <si>
    <t>32174-00</t>
  </si>
  <si>
    <t>Drenaža intraanalnog apscesa</t>
  </si>
  <si>
    <t>32504-01</t>
  </si>
  <si>
    <t>Prekid višestrukih pritoka varikoznih vena</t>
  </si>
  <si>
    <t>32508-00</t>
  </si>
  <si>
    <t>Prekid safeno-femoralnog spoja varikoznih vena</t>
  </si>
  <si>
    <t>32508-01</t>
  </si>
  <si>
    <t>Prekid safeno-poplitealnog spoja varikoznih vena</t>
  </si>
  <si>
    <t>32511-00</t>
  </si>
  <si>
    <t>Prekid safeno-femoralnog i safeno-poplitealnog spoja varikoznih vena</t>
  </si>
  <si>
    <t>32514-00</t>
  </si>
  <si>
    <t>Ponovna operacija za varikozne vene</t>
  </si>
  <si>
    <t>32766-00</t>
  </si>
  <si>
    <t>Reparacija ostalih arterija direktnom anastomozom</t>
  </si>
  <si>
    <t>33806-02</t>
  </si>
  <si>
    <t>Embolektomija ili trombektomija radijalne arterije</t>
  </si>
  <si>
    <t>33806-09</t>
  </si>
  <si>
    <t>Embolektomija ili trombektomija femoralne arterije</t>
  </si>
  <si>
    <t>33812-00</t>
  </si>
  <si>
    <t>Trombektomija femoralne vene</t>
  </si>
  <si>
    <t>33815-00</t>
  </si>
  <si>
    <t>Direktno zatvaranje aksilarne arterije</t>
  </si>
  <si>
    <t>33815-01</t>
  </si>
  <si>
    <t>Direktno zatvaranje brahijalne arterije</t>
  </si>
  <si>
    <t>33815-02</t>
  </si>
  <si>
    <t>Direktno zatvaranje radijalne arterije</t>
  </si>
  <si>
    <t>33815-03</t>
  </si>
  <si>
    <t>Direktno zatvaranje ulnarne arterije</t>
  </si>
  <si>
    <t>33815-04</t>
  </si>
  <si>
    <t>Direktno zatvaranje femoralne arterije</t>
  </si>
  <si>
    <t>33815-05</t>
  </si>
  <si>
    <t>Direktno zatvaranje poplitealne arterije</t>
  </si>
  <si>
    <t>33818-00</t>
  </si>
  <si>
    <t>Reparacija aksilarne arterije direktnom anastomozom</t>
  </si>
  <si>
    <t>33818-01</t>
  </si>
  <si>
    <t>Reparacija brahijalne arterije direktnom anastomozom</t>
  </si>
  <si>
    <t>33818-03</t>
  </si>
  <si>
    <t>Reparacija ulnarne arterije direktnom anastomozom</t>
  </si>
  <si>
    <t>33818-04</t>
  </si>
  <si>
    <t>Reparacija femoralne arterije direktnom anastomozom</t>
  </si>
  <si>
    <t>33821-04</t>
  </si>
  <si>
    <t>Reparacija femoralne arterije interpozicijom grafta</t>
  </si>
  <si>
    <t>34103-02</t>
  </si>
  <si>
    <t>Eksploracija ilijacne arterije</t>
  </si>
  <si>
    <t>34103-03</t>
  </si>
  <si>
    <t>Eksploracija femoralne arterije</t>
  </si>
  <si>
    <t>34106-00</t>
  </si>
  <si>
    <t>Eksploracija brahijalne arterije</t>
  </si>
  <si>
    <t>34106-01</t>
  </si>
  <si>
    <t>Eksploracija radijalne arterije</t>
  </si>
  <si>
    <t>34106-02</t>
  </si>
  <si>
    <t>Eksploracija ulnarne arterije</t>
  </si>
  <si>
    <t>34106-04</t>
  </si>
  <si>
    <t>Eksploracija ostalih arterija</t>
  </si>
  <si>
    <t>34106-09</t>
  </si>
  <si>
    <t>Eksploracija ostalih vena</t>
  </si>
  <si>
    <t>34130-00</t>
  </si>
  <si>
    <t xml:space="preserve">Zatvaranje hirurški oblikovane arteriovenske fistule na udovima bipolarne kolostomije </t>
  </si>
  <si>
    <t>34509-01</t>
  </si>
  <si>
    <t>Arteriovenska anastomoza gornjih udova</t>
  </si>
  <si>
    <t>34515-00</t>
  </si>
  <si>
    <t>Trombektomija arteriovenske fistule</t>
  </si>
  <si>
    <t>34518-00</t>
  </si>
  <si>
    <t>Korekcija stenoze arteriovenske fistule</t>
  </si>
  <si>
    <t>Reparacija zadnjeg dela vagine, vaginalni pristup</t>
  </si>
  <si>
    <t>Totalna klasična abdominalna histerektomija</t>
  </si>
  <si>
    <t>Laparoskopska salpingoliza</t>
  </si>
  <si>
    <t>Ovarijalna cistektomija, jednostrana</t>
  </si>
  <si>
    <t>Salpingoovariektomija, jednostrana</t>
  </si>
  <si>
    <t>35717-00</t>
  </si>
  <si>
    <t>Ovarijalna cistektomija, obostrana</t>
  </si>
  <si>
    <t>36500-00</t>
  </si>
  <si>
    <t>Parcijalna adrenalektomija</t>
  </si>
  <si>
    <t>36500-01</t>
  </si>
  <si>
    <t>Totalna adrenalektomija, jednostrana</t>
  </si>
  <si>
    <t>36500-011</t>
  </si>
  <si>
    <t>Totalna adrenalektomija, laparoskopski, jednostrana</t>
  </si>
  <si>
    <t>Eksploracija perirenalnog prostora sa drenažom</t>
  </si>
  <si>
    <t>Repracija rupture mokraćne bešike- otvorena hirurgija</t>
  </si>
  <si>
    <t>38418-00</t>
  </si>
  <si>
    <t>Eksplorativna torakotomija</t>
  </si>
  <si>
    <t>43930-00</t>
  </si>
  <si>
    <t xml:space="preserve"> Piloromiotomija</t>
  </si>
  <si>
    <t>44358-00</t>
  </si>
  <si>
    <t>Amputacija prsta na nozi sa metatarzalnom kosti</t>
  </si>
  <si>
    <t>44364-01</t>
  </si>
  <si>
    <t>Transmetatarzalna amputacija</t>
  </si>
  <si>
    <t>44367-02</t>
  </si>
  <si>
    <t xml:space="preserve">Amputacija ispod kolena </t>
  </si>
  <si>
    <t>45033-06</t>
  </si>
  <si>
    <t>Ekscizija vaskularne anomalije u ostalim oblastima</t>
  </si>
  <si>
    <t>Ekscizija vaskularne anomalije na vratu</t>
  </si>
  <si>
    <t>45039-00</t>
  </si>
  <si>
    <t>Ekscizija arteriovenske malformacije ostalih oblasti, dužine 3 cm ili manje</t>
  </si>
  <si>
    <t>45054-00</t>
  </si>
  <si>
    <t>Esharotomija</t>
  </si>
  <si>
    <t>Komplikovan i veliki lokalni režanj kože bilo koje oblasti</t>
  </si>
  <si>
    <t>45221-01</t>
  </si>
  <si>
    <t>Mali direktni udaljeni režanj kože, prvi stadijum</t>
  </si>
  <si>
    <t>45442-00</t>
  </si>
  <si>
    <t>Ekstenzivni transplantat parcijalne debljine kože za bilo koju oblast</t>
  </si>
  <si>
    <t>45614-00</t>
  </si>
  <si>
    <t>Rekonstrukcija očnog kapka</t>
  </si>
  <si>
    <t xml:space="preserve"> Korekcija klempavog uva</t>
  </si>
  <si>
    <t>46327-00</t>
  </si>
  <si>
    <t>Artrotomija interfalangealnog zgloba</t>
  </si>
  <si>
    <t>Opuštanje tetivne ovojnice šake</t>
  </si>
  <si>
    <t>46375-00</t>
  </si>
  <si>
    <t xml:space="preserve">Palmarna fasciektomija zbog Dipitrenove kontrakture koja zahvata 2 prsta </t>
  </si>
  <si>
    <t>46500-00</t>
  </si>
  <si>
    <t>Ekscizija gangliona dorzalne strane ručnog zgloba</t>
  </si>
  <si>
    <t>46534-00</t>
  </si>
  <si>
    <t>Radikalna ekscizija ležišta nokta na prstu šake</t>
  </si>
  <si>
    <t>Otvorena repozicija preloma metakarpusa sa unutrašnjom fiksacijom</t>
  </si>
  <si>
    <t>Trakcija zbog preloma acetabuluma</t>
  </si>
  <si>
    <t>Primarna reparacija tetiva fleksora ili ekstenzora stopala</t>
  </si>
  <si>
    <t>49809-00</t>
  </si>
  <si>
    <t>Otvorena tenotomija u području stopala</t>
  </si>
  <si>
    <t>58927-00</t>
  </si>
  <si>
    <t>Direktna holangiografija, postoperativna</t>
  </si>
  <si>
    <t>90040-00</t>
  </si>
  <si>
    <t>Ostale procedure na paratiroidnoj žlezdi</t>
  </si>
  <si>
    <t>90041-00</t>
  </si>
  <si>
    <t>Ostale procedure na tiroidnoj žlezdi</t>
  </si>
  <si>
    <t>90046-02</t>
  </si>
  <si>
    <t>Tiroidektomija sa uklanjanjem substernalne tiroidne žlezde</t>
  </si>
  <si>
    <t>90047-00</t>
  </si>
  <si>
    <t>Aspiracija tiroidne žlezde</t>
  </si>
  <si>
    <t>90047-01</t>
  </si>
  <si>
    <t>Incizija tiroidne žlezde</t>
  </si>
  <si>
    <t>90047-02</t>
  </si>
  <si>
    <t>Reintervencija na tiroidnoj žlezdi</t>
  </si>
  <si>
    <t>90338-001</t>
  </si>
  <si>
    <t>Kolotomija sa polipektomijom</t>
  </si>
  <si>
    <t>OPŠTA HIRURGIJA</t>
  </si>
  <si>
    <t>009150</t>
  </si>
  <si>
    <t>Некректомија по сеанси</t>
  </si>
  <si>
    <t>090920</t>
  </si>
  <si>
    <t>16 kanalni EEG sa sfenoidealnim i frontobazalnim implantiranim elektodama i u farmakološki indukovanom spavanju</t>
  </si>
  <si>
    <t>11600-00</t>
  </si>
  <si>
    <t>Praćenje krvnog pritiska u srčanim šupljinama</t>
  </si>
  <si>
    <t>Праћење централног венског притиска</t>
  </si>
  <si>
    <t>11921-00</t>
  </si>
  <si>
    <t xml:space="preserve">Тест испирања мокраћне бешике </t>
  </si>
  <si>
    <t>13506-00</t>
  </si>
  <si>
    <t>Гастроезофагеална тампонада балоном</t>
  </si>
  <si>
    <t>13815-01</t>
  </si>
  <si>
    <t xml:space="preserve">Perkutana centralna venska kateterizacija </t>
  </si>
  <si>
    <t>Превијање опекотине, мање од 10% површине тела је превијено</t>
  </si>
  <si>
    <t>Превијање опекотине, 10% и више посто површине тела је превијено</t>
  </si>
  <si>
    <t>Обрада опекотине са ексцизијом, 10% и више површине тела је обрађено или ексцидирано</t>
  </si>
  <si>
    <t>Уклањање страног тела из коже и поткожног ткива без инцизије</t>
  </si>
  <si>
    <t>Уклањање страног тела из коже и поткожног ткива инцизијом</t>
  </si>
  <si>
    <t>Биопсија коже и поткожног ткива</t>
  </si>
  <si>
    <t>30075-01</t>
  </si>
  <si>
    <t>Биопсија меког ткива</t>
  </si>
  <si>
    <t>31205-01</t>
  </si>
  <si>
    <t>Ексцизија чира на кожи и поткожом ткиву</t>
  </si>
  <si>
    <t xml:space="preserve"> Ексцизија лезије(а) на кожи и поткожном ткиву прста шаке</t>
  </si>
  <si>
    <t>Ексцизија лезије(а) на кожи и поткожном ткиву врата</t>
  </si>
  <si>
    <t>31235-02</t>
  </si>
  <si>
    <t>Ексцизија лезије(а) на кожи и поткожном ткиву шаке</t>
  </si>
  <si>
    <t>Ексцизија лезије(а) на кожи и поткожном ткиву ноге</t>
  </si>
  <si>
    <t>Ексцизија лезије(а) на кожи и поткожном ткиву стопала</t>
  </si>
  <si>
    <t>Аноректални преглед</t>
  </si>
  <si>
    <t>Дренажа перианалног апсцеса</t>
  </si>
  <si>
    <t>Уклањање нокта на прсту шаке</t>
  </si>
  <si>
    <t>Обрада нокта на прсту стопала</t>
  </si>
  <si>
    <t>Клинаста ресекција ураслог нокта на прсту стопала</t>
  </si>
  <si>
    <t>Парцијална ресекција ураслог нокта на прсту стопала</t>
  </si>
  <si>
    <t>47918-00</t>
  </si>
  <si>
    <t>Радикална ексцизија лежишта ураслог нокта на прсту стопала</t>
  </si>
  <si>
    <t>Континуирано амбулаторно мерење гликемије методом накнадног и истиовременог оцитавања</t>
  </si>
  <si>
    <t>90209-03</t>
  </si>
  <si>
    <t xml:space="preserve"> Direktno zatvaranje ostalih arterija</t>
  </si>
  <si>
    <t>Manuelna redukcija prolapsa rektuma</t>
  </si>
  <si>
    <t>Контрола крварења из ректума или ануса</t>
  </si>
  <si>
    <t>90375-00</t>
  </si>
  <si>
    <t xml:space="preserve">Plasiranje intra-abdominalne tamponade </t>
  </si>
  <si>
    <t>90375-02</t>
  </si>
  <si>
    <t>Uklanjanje intra-abdominalne tamponade</t>
  </si>
  <si>
    <t>90548-00</t>
  </si>
  <si>
    <t>Остали пластично-хируршки поступци на шаци</t>
  </si>
  <si>
    <t>Incizija burze, neklasifikovana na drugom mestu</t>
  </si>
  <si>
    <t>Инцизија меког ткива, некласификована на другом месту</t>
  </si>
  <si>
    <t>90575-00</t>
  </si>
  <si>
    <t>Ekscizija mekog tkiva, neklasifikovana na drugom mestu</t>
  </si>
  <si>
    <t>Ušivanje mišića ili fascije,neklasifikovano na drugom mestu</t>
  </si>
  <si>
    <t>Osteosinteza, neklasifikovana na drugom mestu</t>
  </si>
  <si>
    <t>90661-00</t>
  </si>
  <si>
    <t>Остале инцизије коже и поткожног ткива</t>
  </si>
  <si>
    <t xml:space="preserve">Обрада опекотине без ексцизије </t>
  </si>
  <si>
    <t>90720-00</t>
  </si>
  <si>
    <t>Ostale procedure na dojkama</t>
  </si>
  <si>
    <t>Мануелни преглед дојке</t>
  </si>
  <si>
    <t>90725-00</t>
  </si>
  <si>
    <t>Аспирација дојке</t>
  </si>
  <si>
    <t xml:space="preserve">Општи физикални преглед </t>
  </si>
  <si>
    <t>92037-00</t>
  </si>
  <si>
    <t>Испирање назогастричне сонде</t>
  </si>
  <si>
    <t>Уклањање каниле за трехеостомију</t>
  </si>
  <si>
    <t xml:space="preserve">Трансфузија плазма експандера </t>
  </si>
  <si>
    <t>Трансфузија осталих крвних деривата</t>
  </si>
  <si>
    <t>92065-00</t>
  </si>
  <si>
    <t>Тампонада ректума</t>
  </si>
  <si>
    <t>92070-00</t>
  </si>
  <si>
    <t>Manuelna redukcija prolapsa enterostome</t>
  </si>
  <si>
    <t>Мануелна редукција херније</t>
  </si>
  <si>
    <t>Уклањање Т-дрена, осталих дренова из билијарних канала или јетре</t>
  </si>
  <si>
    <t>Инфилтрација локалног анестетика, АСА 99</t>
  </si>
  <si>
    <t xml:space="preserve"> Саветовање или подуцавање о помагалима или уредајима за прилагодавање </t>
  </si>
  <si>
    <t xml:space="preserve"> Саветовање или подучавање о одржавању здравља и опоравку </t>
  </si>
  <si>
    <t>96079-00</t>
  </si>
  <si>
    <t xml:space="preserve">Ситуационо/професионално саветовање или подуцавање </t>
  </si>
  <si>
    <t>Интрамускуларно давање фармаколошког средства, антинеопластицно средство</t>
  </si>
  <si>
    <t>Интрамускуларно давање фармаколошког средства, друго и неназнацено фармаколошко средство</t>
  </si>
  <si>
    <t>Интравенско давање фармаколошког средства, антинеопластицно средство</t>
  </si>
  <si>
    <t>Ентерално давање фармаколошког средства, хранљива супстанца</t>
  </si>
  <si>
    <t>Пуњење уређаја за давање лека, тромболитичко средство</t>
  </si>
  <si>
    <t>Пуњење уређаја за давање лека, хранљива супстанца</t>
  </si>
  <si>
    <t>Sveobuhvatni oralni pregled</t>
  </si>
  <si>
    <t>30434-00</t>
  </si>
  <si>
    <t>Evakuacija hidatidne ciste jetre</t>
  </si>
  <si>
    <t>30515-01</t>
  </si>
  <si>
    <t>Enterokoloanastomoza</t>
  </si>
  <si>
    <t>45200-00</t>
  </si>
  <si>
    <t>Jednostavan i mali lokalni režanj kože ostalih oblasti</t>
  </si>
  <si>
    <t>46411-00</t>
  </si>
  <si>
    <t>Rekonstrukcija fibrozne ovojnice tetiva fleksora (pulley) šake pomoću presađivanja tetive</t>
  </si>
  <si>
    <t>600335</t>
  </si>
  <si>
    <t>Nepostredna postoperativna rehabilitacija osobe sa amputacijom donjeg ekstremiteta</t>
  </si>
  <si>
    <t>90304-00</t>
  </si>
  <si>
    <t>Ostale reparacije na želucu</t>
  </si>
  <si>
    <t>90663-00</t>
  </si>
  <si>
    <t>Ligatura dermalnih dodataka</t>
  </si>
  <si>
    <t>Nefrektomija jednostrana - otvorena hirurgija (primarni rad)</t>
  </si>
  <si>
    <t>30394-01</t>
  </si>
  <si>
    <t>Laparoskopska drenaža intra-abdominalnog apscesa, hematoma ili ciste</t>
  </si>
  <si>
    <t>Sekundarna reparacija tetive ekstenzora šake</t>
  </si>
  <si>
    <t>35726-01</t>
  </si>
  <si>
    <t>Stejdžing laparotomija zbog određivanja stepena proširenosti bolesti</t>
  </si>
  <si>
    <t>33818-10</t>
  </si>
  <si>
    <t>Reparacija ostalih vena gornjih udova direktnom anastomozom</t>
  </si>
  <si>
    <t>OPERACIJE PLASTIČNA HIRURGIJA</t>
  </si>
  <si>
    <t>Есхаротомија</t>
  </si>
  <si>
    <t>Једноставан и мали локални режањ коже осталих области</t>
  </si>
  <si>
    <t>Једноставан и мали локални режањ коже шаке</t>
  </si>
  <si>
    <t>45206-10</t>
  </si>
  <si>
    <t>Једноставан и мали локални режањ коже стопала</t>
  </si>
  <si>
    <t>Мали директни удаљени режањ коже, први стадијум</t>
  </si>
  <si>
    <t>45221-011</t>
  </si>
  <si>
    <t>Велики директни удаљени режањ коже, први стадијум</t>
  </si>
  <si>
    <t>45400-01</t>
  </si>
  <si>
    <t>Трансплантат парцијалне дебљине коже за малу гранулирајућу област опекотине, &lt; 3% површине тела покривено трансплантатом</t>
  </si>
  <si>
    <t>45403-01</t>
  </si>
  <si>
    <t>Трансплантат парцијалне дебљине коже за екстензивну гранулирајућу област опекотине, ≥ 3% површине тела покривено трансплантатом</t>
  </si>
  <si>
    <t>45406-00</t>
  </si>
  <si>
    <t>Transplantat parcijalne debljine kože za opekotinu na drugim oblastima kada se &lt; 3% površine tela pokriva transplantatom</t>
  </si>
  <si>
    <t>45439-00</t>
  </si>
  <si>
    <t>Мали трансплантат парцијалне дебљине коже за остале области</t>
  </si>
  <si>
    <t>Екстензивни трансплантат парцијалне дебљине коже за било коју област</t>
  </si>
  <si>
    <t>45451-24</t>
  </si>
  <si>
    <t>Трансплантат коже пуне дебљине на осталим областима лица</t>
  </si>
  <si>
    <t>45460-00</t>
  </si>
  <si>
    <t>Трансплантат парцијалне дебљине коже за опекотину на другим областима када се ≥ 15% и &lt; 20% површине тела покрива трансплантатом</t>
  </si>
  <si>
    <t>45506-00</t>
  </si>
  <si>
    <t xml:space="preserve"> Ревизија ожиљка на лицу дужине 3 цм и мање</t>
  </si>
  <si>
    <t>45512-01</t>
  </si>
  <si>
    <t>Ревизија ожиљка на врату дужине више од 3 цм</t>
  </si>
  <si>
    <t>Ревизија ожиљка на осталим областима дужине 7 цм и мање</t>
  </si>
  <si>
    <t>45518-00</t>
  </si>
  <si>
    <t>Ревизија ожиљка на осталим областима дужине више од 7 цм</t>
  </si>
  <si>
    <t>45519-00</t>
  </si>
  <si>
    <t>Ревизија ожиљка или контрактуре од опекотине</t>
  </si>
  <si>
    <t>45527-00</t>
  </si>
  <si>
    <t>Аугментациона мамопластика после мастектомије, једнострана</t>
  </si>
  <si>
    <t>45527-01</t>
  </si>
  <si>
    <t>Аугментациона мамопластика после мастектомије, обострана</t>
  </si>
  <si>
    <t>45563-00</t>
  </si>
  <si>
    <t>Острвски режањ са васкуларном педикулом</t>
  </si>
  <si>
    <t>Реконструкција очног капка</t>
  </si>
  <si>
    <t>45617-00</t>
  </si>
  <si>
    <t>Редукција горњег очног капка</t>
  </si>
  <si>
    <t>45620-00</t>
  </si>
  <si>
    <t>Редукција доњег очног капка</t>
  </si>
  <si>
    <t>Тотална ринопластика</t>
  </si>
  <si>
    <t>45665-01</t>
  </si>
  <si>
    <t>Клинаста ексцизија очног капка пуне дебљине</t>
  </si>
  <si>
    <t xml:space="preserve">Палмарна фасциектомија због Дипитренове контрактуре која захвата 2 прста </t>
  </si>
  <si>
    <t>46494-00</t>
  </si>
  <si>
    <t>Ексцизија ганглиона шаке</t>
  </si>
  <si>
    <t>UKUPNO OPERACIJE</t>
  </si>
  <si>
    <t>OSTALE USLUGE PLASTICNA HIRURGIJA</t>
  </si>
  <si>
    <t>Обрада опекотине са ексцизијом, мање од 10% површине тела је обрађено или ексцидирано</t>
  </si>
  <si>
    <t>30165-00</t>
  </si>
  <si>
    <t>Липектомија предњег трбушног зида</t>
  </si>
  <si>
    <t>Аспирација хематома из коже и поткожног ткива</t>
  </si>
  <si>
    <t>Аспирација апсцеса из коже и поткожног ткива</t>
  </si>
  <si>
    <t>Kateterizaija mokracne besike-kroz uretru</t>
  </si>
  <si>
    <t>Ostale incizije kože i potkožnog tkiva</t>
  </si>
  <si>
    <t>Oralno davanje farmakološkog sredstva, antineoplasticko sredstvo</t>
  </si>
  <si>
    <t>UKUPNOOSTALE USLUGE</t>
  </si>
  <si>
    <t>45409-00</t>
  </si>
  <si>
    <t>Transplantat parcijalne debljine kože za opekotinu na drugim oblastima kada se 3% i 6% površine tela pokriva transplantatom</t>
  </si>
  <si>
    <t>Endotrahealna intubacija, jednolumenski tubus</t>
  </si>
  <si>
    <t>46372-00</t>
  </si>
  <si>
    <t>Palmarna fasciektomija zbog Dipitrenove kontrakture koja zahvata 1 prst</t>
  </si>
  <si>
    <t>Reparacija rane na koži i potkožnom tkivu, ostalih oblasti, koja uključuje meko tkivo</t>
  </si>
  <si>
    <t>Palmarna fasciektomija zbog Dipitrenove kontrakture koja zahvata 3 prsta</t>
  </si>
  <si>
    <t>VASKULARNA HIRURGIJA</t>
  </si>
  <si>
    <t>OPERACIJE VASKULARNA HIRURGIJA</t>
  </si>
  <si>
    <t>Прекид вишеструких притока варикозних вена</t>
  </si>
  <si>
    <t>Прекид сафено-феморалног споја варикозних вена</t>
  </si>
  <si>
    <t>Прекид сафено-поплитеалног споја варикозних вена</t>
  </si>
  <si>
    <t>Прекид сафено-феморалног и сафено-поплитеалног споја варикозних вена</t>
  </si>
  <si>
    <t>32763-06</t>
  </si>
  <si>
    <t>Aortno-femoralni-poplitealni bajpas pomoću vene</t>
  </si>
  <si>
    <t>32739-00</t>
  </si>
  <si>
    <t>Femoralno -poplitealni bajpas pomocu vene,anastomora iznad kolena</t>
  </si>
  <si>
    <t>32742-00</t>
  </si>
  <si>
    <t>Femoralno -poplitealni bajpas pomocu vene,anastomora ispod kolena</t>
  </si>
  <si>
    <t>33806-00</t>
  </si>
  <si>
    <t>Емболектомија или тромбектомија аксиларне артерије</t>
  </si>
  <si>
    <t>33806-01</t>
  </si>
  <si>
    <t>Емболектомија или тромбектомија брахијалне артерије</t>
  </si>
  <si>
    <t>33806-10</t>
  </si>
  <si>
    <t>Embolektomija ili trombektomija poplitealne arterije</t>
  </si>
  <si>
    <t>Репарација феморалне артерије директном анастомозом</t>
  </si>
  <si>
    <t>Репарација феморалне артерије интерпозицијом графта</t>
  </si>
  <si>
    <t>Ампутација прста на нози</t>
  </si>
  <si>
    <t>Ампутација прста на нози са метатарзалном кости</t>
  </si>
  <si>
    <t>Трансметатарзална ампутација</t>
  </si>
  <si>
    <t>Ампутација изнад линије колена</t>
  </si>
  <si>
    <t>OPERACIJE VASKULARNA HIRURGIJA UKUPNO</t>
  </si>
  <si>
    <t xml:space="preserve">Test ispiranja mokraćne bešike </t>
  </si>
  <si>
    <t>Hemostaza epistakse zadnjom tamponadom i/ili kauterizacijom</t>
  </si>
  <si>
    <t>32751-00</t>
  </si>
  <si>
    <t>Femoralno-poplitealni bajpas sintetičkim materijalom, anastomoza iznad kolena</t>
  </si>
  <si>
    <t xml:space="preserve">11600-02 </t>
  </si>
  <si>
    <t>009179</t>
  </si>
  <si>
    <t>Ekscizija benignih/malignih tumora kože sa rekonstrukcijom defekta M.F. Regija</t>
  </si>
  <si>
    <t>009153</t>
  </si>
  <si>
    <t>Odstranjenje kalkusa iz izvodnog kanala pljuvačne žlezde</t>
  </si>
  <si>
    <t>Ekscizija benignih/malignih kožnih tumora sa direktnom suturom M.F. Regija</t>
  </si>
  <si>
    <t>47774-00</t>
  </si>
  <si>
    <t>Otvorena repozicija preloma maksile</t>
  </si>
  <si>
    <t>41810-00</t>
  </si>
  <si>
    <t>Uvulotomija</t>
  </si>
  <si>
    <t>ОБ"Студеница" Краљево</t>
  </si>
  <si>
    <t>Број исписаних болесника 2017.</t>
  </si>
  <si>
    <t>Број бо  дана 2017.</t>
  </si>
  <si>
    <t>Просечна дневна заузетост постеља у 2017. (%)</t>
  </si>
  <si>
    <t>интерна медицина са онкологијом</t>
  </si>
  <si>
    <t>неурологија</t>
  </si>
  <si>
    <t>инфективно са кожним</t>
  </si>
  <si>
    <t>пулмологија</t>
  </si>
  <si>
    <t>педијатрија</t>
  </si>
  <si>
    <t>психијатрија</t>
  </si>
  <si>
    <t>хирургија са д.хирургијом</t>
  </si>
  <si>
    <t>урологија</t>
  </si>
  <si>
    <t>ортопедија</t>
  </si>
  <si>
    <t>орл са мфх</t>
  </si>
  <si>
    <t>очно</t>
  </si>
  <si>
    <t>гинекол. и акушерство</t>
  </si>
  <si>
    <t>одеље.за продужену негу</t>
  </si>
  <si>
    <t>одеље.за новорођену децу</t>
  </si>
  <si>
    <t>одељење за пријем</t>
  </si>
  <si>
    <t>одељ. за здравствену негу</t>
  </si>
  <si>
    <t>заједничке делатности</t>
  </si>
  <si>
    <t>Извршено у 2016.</t>
  </si>
  <si>
    <t>План за 2017.</t>
  </si>
  <si>
    <t>инфективно</t>
  </si>
  <si>
    <t>хирургија са дечјом хирургијом</t>
  </si>
  <si>
    <t>орл и мфх</t>
  </si>
  <si>
    <t>гинекологија са акушерством</t>
  </si>
  <si>
    <t>одељење за новорођену децу</t>
  </si>
  <si>
    <t>дечја хирургија</t>
  </si>
  <si>
    <t>ОРЛ служба</t>
  </si>
  <si>
    <t>Служба за офталмологију</t>
  </si>
  <si>
    <t>Служба за психијатрију</t>
  </si>
  <si>
    <t>напомена - због пролазних организационих проблема психијатријска дневна болница није радила у пуном обиму</t>
  </si>
  <si>
    <t>L000018</t>
  </si>
  <si>
    <t xml:space="preserve">Uzorkovanje krvi (mikrouzorkovanje) </t>
  </si>
  <si>
    <t>L000075</t>
  </si>
  <si>
    <t>Acidobazni status (pH, pO2, pCO2) u krvi</t>
  </si>
  <si>
    <t>L000174</t>
  </si>
  <si>
    <t>Bazni ekces (višak) u krvi</t>
  </si>
  <si>
    <t>L000356</t>
  </si>
  <si>
    <t>Glukoza u krvi - POCT metodom</t>
  </si>
  <si>
    <t>L000414</t>
  </si>
  <si>
    <t>Hemoglobin A1c (glikozilirani hemoglobin, HbA1c) u krvi</t>
  </si>
  <si>
    <t>L000703</t>
  </si>
  <si>
    <t xml:space="preserve">pCO2 (parcijalni pritisak ugljen-dioksida) u krvi </t>
  </si>
  <si>
    <t>L000711</t>
  </si>
  <si>
    <t xml:space="preserve">pH krvi </t>
  </si>
  <si>
    <t>L000737</t>
  </si>
  <si>
    <t xml:space="preserve">pO2 (parcijalni pritisak kiseonika) u krvi </t>
  </si>
  <si>
    <t>L000778</t>
  </si>
  <si>
    <t xml:space="preserve">Standardni bikarbonati u krvi </t>
  </si>
  <si>
    <t>L000836</t>
  </si>
  <si>
    <t>Troponin I u krvi - POCT metodom</t>
  </si>
  <si>
    <t>L001057</t>
  </si>
  <si>
    <t xml:space="preserve">Alanin aminotransferaza (ALT) u serumu - spektrofotometrija </t>
  </si>
  <si>
    <t>L001081</t>
  </si>
  <si>
    <t xml:space="preserve">Albumin u serumu - spektrofotometrijom </t>
  </si>
  <si>
    <t>L001198</t>
  </si>
  <si>
    <t xml:space="preserve">Alfa-amilaza u serumu - spektrofotometrija </t>
  </si>
  <si>
    <t>L001214</t>
  </si>
  <si>
    <t xml:space="preserve">Alfa-fetoprotein (AFP) u serumu </t>
  </si>
  <si>
    <t>L001255</t>
  </si>
  <si>
    <t xml:space="preserve">Alkalna fosfataza (ALP) u serumu -spektrofotometrijom </t>
  </si>
  <si>
    <t>L001651</t>
  </si>
  <si>
    <t xml:space="preserve">Aspartat aminotransferaza (AST) u serumu - spektrofotometrijom </t>
  </si>
  <si>
    <t>L001800</t>
  </si>
  <si>
    <t xml:space="preserve">Beta-horiogonadotropin, ukupan (beta-hCG, βhCG) u serumu - FPIA/MEIA, CMIA odnosno ECLIA </t>
  </si>
  <si>
    <t>L001891</t>
  </si>
  <si>
    <t xml:space="preserve">Bilirubin (direktan) u serumu - spektrofotometrijom </t>
  </si>
  <si>
    <t>L001917</t>
  </si>
  <si>
    <t xml:space="preserve">Bilirubin (ukupan) u serumu - spektrofotometrijom </t>
  </si>
  <si>
    <t>L002055</t>
  </si>
  <si>
    <t xml:space="preserve">C-reaktivni protein (CRP) u serumu - imunoturbidimetrijom </t>
  </si>
  <si>
    <t>L002360</t>
  </si>
  <si>
    <t xml:space="preserve">Feritin u serumu - imunohemijski </t>
  </si>
  <si>
    <t>L002410</t>
  </si>
  <si>
    <t xml:space="preserve">Folikulostimulirajući hormon (folitropin, FSH) u serumu - FPIA, MEIA, CMIA odnosno ECLIA </t>
  </si>
  <si>
    <t>L002493</t>
  </si>
  <si>
    <t xml:space="preserve">Fosfor, neorganski u serumu - spektrofotometrija </t>
  </si>
  <si>
    <t>L002543</t>
  </si>
  <si>
    <t xml:space="preserve">Gama-glutamil transferaza (gama-GT) u serumu - spektrofotometrija </t>
  </si>
  <si>
    <t>L002618</t>
  </si>
  <si>
    <t xml:space="preserve">Glukoza u serumu - spektrofotometrija </t>
  </si>
  <si>
    <t>L002667</t>
  </si>
  <si>
    <t xml:space="preserve">Gvožđe u serumu </t>
  </si>
  <si>
    <t>L002766</t>
  </si>
  <si>
    <t xml:space="preserve">Hloridi u serumu - jon-selektivnom elektrodom (JSE) </t>
  </si>
  <si>
    <t>L002816</t>
  </si>
  <si>
    <t xml:space="preserve">Holesterol (ukupan) u serumu - spektrofotometrijom </t>
  </si>
  <si>
    <t>L002824</t>
  </si>
  <si>
    <t xml:space="preserve">Holesterol (ukupan)/HDL -holesterol odnos u serumu - spektrofotometrija </t>
  </si>
  <si>
    <t>L002873</t>
  </si>
  <si>
    <t xml:space="preserve">Holesterol, LDL - u serumu - izračunavanjem </t>
  </si>
  <si>
    <t>L003749</t>
  </si>
  <si>
    <t xml:space="preserve">Kalcijum u serumu - spektrofotometrijom </t>
  </si>
  <si>
    <t>L003756</t>
  </si>
  <si>
    <t xml:space="preserve">Kalcijum, jonizovani u serumu - jon-selektivnom elektrodom (JSE) </t>
  </si>
  <si>
    <t>L003780</t>
  </si>
  <si>
    <t xml:space="preserve">Kalijum u serumu - jon-selektivnom elektrodom (JSE) </t>
  </si>
  <si>
    <t>L003830</t>
  </si>
  <si>
    <t xml:space="preserve">Karcinoembrioni antigen (CEA) u serumu </t>
  </si>
  <si>
    <t>L003848</t>
  </si>
  <si>
    <t xml:space="preserve">Karcinoma antigen CA 125 (CA 125) u serumu </t>
  </si>
  <si>
    <t>L003855</t>
  </si>
  <si>
    <t xml:space="preserve">Karcinoma antigen CA 15-3 (CA 15-3) u serumu </t>
  </si>
  <si>
    <t>L003863</t>
  </si>
  <si>
    <t xml:space="preserve">Karcinoma antigen CA 19-9 (CA 19-9) u serumu </t>
  </si>
  <si>
    <t>L003954</t>
  </si>
  <si>
    <t xml:space="preserve">Kisela fosfataza (AcP) ukupna u serumu </t>
  </si>
  <si>
    <t>L004176</t>
  </si>
  <si>
    <t>Kortizol u serumu - CMIA odnosno ECLIA</t>
  </si>
  <si>
    <t>L004234</t>
  </si>
  <si>
    <t xml:space="preserve">Kreatin kinaza (CK) u serumu - spektrofotometrija </t>
  </si>
  <si>
    <t>L004317</t>
  </si>
  <si>
    <t xml:space="preserve">Kreatinin u serumu-spektrofotometrijom </t>
  </si>
  <si>
    <t>L004416</t>
  </si>
  <si>
    <t xml:space="preserve">Laktat dehidrogenaza (LDH) u serumu - spektrofotometrija </t>
  </si>
  <si>
    <t>L004523</t>
  </si>
  <si>
    <t xml:space="preserve">Lipaza u serumu </t>
  </si>
  <si>
    <t>L004580</t>
  </si>
  <si>
    <t xml:space="preserve">Litijum u serumu - plamenom fotometrijom </t>
  </si>
  <si>
    <t>L004622</t>
  </si>
  <si>
    <t xml:space="preserve">Luteinizirajući hormon (lutropin, LH) u serumu - FPIA, MEIA CMIA odnosno ECLIA </t>
  </si>
  <si>
    <t>L004655</t>
  </si>
  <si>
    <t xml:space="preserve">Magnezijum u serumu - spektrofotometrija </t>
  </si>
  <si>
    <t>L004812</t>
  </si>
  <si>
    <t xml:space="preserve">Mokraćna kiselina u serumu - spektrofotometrija </t>
  </si>
  <si>
    <t>L004879</t>
  </si>
  <si>
    <t xml:space="preserve">Natrijum u serumu, jon-selektivnom elektrodom (JSE) </t>
  </si>
  <si>
    <t>L005132</t>
  </si>
  <si>
    <t xml:space="preserve">Parathormon (paratiroidni hormon, PTH) u serumu - CMIA odnosno ECLIA </t>
  </si>
  <si>
    <t>L005298</t>
  </si>
  <si>
    <t>Prokalcitonin (PCT) u serumu</t>
  </si>
  <si>
    <t>L005306</t>
  </si>
  <si>
    <t xml:space="preserve">Prolaktin (PRL) u serumu - FPIA, MEIA, CMIA odnosno ECLIA </t>
  </si>
  <si>
    <t>L005355</t>
  </si>
  <si>
    <t xml:space="preserve">Prostatični specifični antigen, ukupan (PSA) u serumu - FPIA, MEIA, CMIA odnosno ECLIA </t>
  </si>
  <si>
    <t>L005439</t>
  </si>
  <si>
    <t xml:space="preserve">Proteini (ukupni) u serumu - spektrofotometrijom </t>
  </si>
  <si>
    <t>L005785</t>
  </si>
  <si>
    <t xml:space="preserve">Testosteron, slobodan u serumu - ELISA </t>
  </si>
  <si>
    <t>L005876</t>
  </si>
  <si>
    <t xml:space="preserve">Tireostimulirajući hormon (tirotropin, TSH) u serumu - FPIA, MEIA, CMIA odnosno ECLIA </t>
  </si>
  <si>
    <t>L005942</t>
  </si>
  <si>
    <t xml:space="preserve">Tiroksin, slobodan (fT4) u serumu - FPIA, MEIA, CMIA odnosno ECLIA </t>
  </si>
  <si>
    <t>L006072</t>
  </si>
  <si>
    <t xml:space="preserve">Trigliceridi u serumu - spektrofotometrija </t>
  </si>
  <si>
    <t>L006080</t>
  </si>
  <si>
    <t xml:space="preserve">Trijodtironin, slobodan (fT3) u serumu - FPIA, MEIA odnosno CMIA </t>
  </si>
  <si>
    <t>L006171</t>
  </si>
  <si>
    <t xml:space="preserve">Troponin I u serumu </t>
  </si>
  <si>
    <t>L006189</t>
  </si>
  <si>
    <t>Troponin T u serumu</t>
  </si>
  <si>
    <t>L006254</t>
  </si>
  <si>
    <t xml:space="preserve">Urea u serumu - spektrofotometrijom </t>
  </si>
  <si>
    <t>L007187</t>
  </si>
  <si>
    <t>BNP (Brain natriuretic peptide, moždani natriuretski peptid) u plazmi - POCT metodom</t>
  </si>
  <si>
    <t>L008912</t>
  </si>
  <si>
    <t xml:space="preserve">Alfa-amilaza u urinu </t>
  </si>
  <si>
    <t>L008946</t>
  </si>
  <si>
    <t xml:space="preserve">Bilirubin (ukupan) u urinu </t>
  </si>
  <si>
    <t>L009035</t>
  </si>
  <si>
    <t xml:space="preserve">Glukoza u urinu </t>
  </si>
  <si>
    <t>L009241</t>
  </si>
  <si>
    <t xml:space="preserve">Kalcijum u urinu </t>
  </si>
  <si>
    <t>L009266</t>
  </si>
  <si>
    <t xml:space="preserve">Ketonska tela (aceton) u urinu </t>
  </si>
  <si>
    <t>L009308</t>
  </si>
  <si>
    <t xml:space="preserve">Laki lanci imunoglobulina (Bence-Jones) u urinu </t>
  </si>
  <si>
    <t>L009399</t>
  </si>
  <si>
    <t xml:space="preserve">pH urina </t>
  </si>
  <si>
    <t>L009472</t>
  </si>
  <si>
    <t xml:space="preserve">Sediment urina </t>
  </si>
  <si>
    <t>L009506</t>
  </si>
  <si>
    <t xml:space="preserve">Urobilinogen u urinu </t>
  </si>
  <si>
    <t>L010264</t>
  </si>
  <si>
    <t xml:space="preserve">Kreatinin klirens u dnevnom urinu </t>
  </si>
  <si>
    <t>L010272</t>
  </si>
  <si>
    <t xml:space="preserve">Kreatinin u dnevnom urinu - spektrofotometrijom </t>
  </si>
  <si>
    <t>L010595</t>
  </si>
  <si>
    <t xml:space="preserve">Proteini (ukupni) u dnevnom urinu </t>
  </si>
  <si>
    <t>L010751</t>
  </si>
  <si>
    <t xml:space="preserve">Urea klirens u dnevnom urinu </t>
  </si>
  <si>
    <t>L010769</t>
  </si>
  <si>
    <t xml:space="preserve">Urea u dnevnom urinu </t>
  </si>
  <si>
    <t>L012401</t>
  </si>
  <si>
    <t xml:space="preserve">Hemoglobin (krv) (FOBT) u fecesu - imunohemijski </t>
  </si>
  <si>
    <t>L014019</t>
  </si>
  <si>
    <t>Hematokrit (Hct) u krvi</t>
  </si>
  <si>
    <t>L014092</t>
  </si>
  <si>
    <t>Krvna slika (Hb, Er, Hct, MCV, MCH, MCHC, Le, Tr, LeF, PDW, MPV)</t>
  </si>
  <si>
    <t>L014100</t>
  </si>
  <si>
    <t>Krvna slika na automatskom brojaču visokog stepena specifičnosti</t>
  </si>
  <si>
    <t>L014167</t>
  </si>
  <si>
    <t>Određivanje broja retikulocita u krvi - automatski</t>
  </si>
  <si>
    <t>L014183</t>
  </si>
  <si>
    <t>Određivanje broja trombocita (Tr) u krvi</t>
  </si>
  <si>
    <t>L014209</t>
  </si>
  <si>
    <t xml:space="preserve">Sedimentacija eritrocita (SE) </t>
  </si>
  <si>
    <t>L014332</t>
  </si>
  <si>
    <t xml:space="preserve">Aktivirano parcijalno tromboplastinsko vreme (aPTT) u plazmi - koagulometrijski </t>
  </si>
  <si>
    <t>L014365</t>
  </si>
  <si>
    <t xml:space="preserve">Antitrombin (ATIII) aktivnost u plazmi - spektrofotometrijski </t>
  </si>
  <si>
    <t>L014415</t>
  </si>
  <si>
    <t xml:space="preserve">D-dimer u plazmi </t>
  </si>
  <si>
    <t>L014456</t>
  </si>
  <si>
    <t xml:space="preserve">Faktor FVII (prokonvertin) u plazmi </t>
  </si>
  <si>
    <t>L014522</t>
  </si>
  <si>
    <t xml:space="preserve">Faktor II (protrombin) u plazmi </t>
  </si>
  <si>
    <t>L014563</t>
  </si>
  <si>
    <t xml:space="preserve">Faktor V (proakcelerin) u plazmi - koagulometrijski </t>
  </si>
  <si>
    <t>L014605</t>
  </si>
  <si>
    <t xml:space="preserve">Faktor X (Stuart Power faktora) u plazmi - koagulometrijski </t>
  </si>
  <si>
    <t>L014720</t>
  </si>
  <si>
    <t xml:space="preserve">Fibrinogen u plazmi </t>
  </si>
  <si>
    <t>L014795</t>
  </si>
  <si>
    <t xml:space="preserve">INR - za praćenje antikoagulantne terapije u plazmi </t>
  </si>
  <si>
    <t>L015263</t>
  </si>
  <si>
    <t xml:space="preserve">Vreme koagulacije (Lee-White) u plazmi </t>
  </si>
  <si>
    <t>L015271</t>
  </si>
  <si>
    <t xml:space="preserve">Vreme krvarenja (Duke) </t>
  </si>
  <si>
    <t>L023630</t>
  </si>
  <si>
    <t>Porfobilinogen u urinu - spektrofotometrijski</t>
  </si>
  <si>
    <t>UKUPAN BROJ USLUGA</t>
  </si>
  <si>
    <t>L026526</t>
  </si>
  <si>
    <t>Izrada jednog neobojenog serijskog preparata</t>
  </si>
  <si>
    <t>L026534</t>
  </si>
  <si>
    <t xml:space="preserve">Bojenje jednog serijskog preparata HE metodom </t>
  </si>
  <si>
    <t>EX TEMPORE analiza dobijenog materijala</t>
  </si>
  <si>
    <t>L026559</t>
  </si>
  <si>
    <t>Konsultativna ili komparativna analiza bioptičkog materijala</t>
  </si>
  <si>
    <t>L026583</t>
  </si>
  <si>
    <t>Pregled isečka usne</t>
  </si>
  <si>
    <t>L026591</t>
  </si>
  <si>
    <t>Pregled resekovanog dela usne</t>
  </si>
  <si>
    <t>L026609</t>
  </si>
  <si>
    <t>Pregled promene na isečku jezika</t>
  </si>
  <si>
    <t>L026633</t>
  </si>
  <si>
    <t>Pregled promene na isečku sluznice usta odnosno gingive dobijene biopsijom</t>
  </si>
  <si>
    <t>L026641</t>
  </si>
  <si>
    <t>Pregled uklonjene promene sluznice usta odnosno gingive dobijene resekcijom</t>
  </si>
  <si>
    <t>L026658</t>
  </si>
  <si>
    <t>Pregled isečka sluzokože farinksa odnosno nazofarinksa dobijene biopsijom</t>
  </si>
  <si>
    <t>L026674</t>
  </si>
  <si>
    <t>Pregled uklonjene dentogene ciste</t>
  </si>
  <si>
    <t>L026682</t>
  </si>
  <si>
    <t>Pregled uzorka pljuvačne žlezde dobijene biopsijom</t>
  </si>
  <si>
    <t>L026690</t>
  </si>
  <si>
    <t>Pregled isečka pljuvačne žlezde</t>
  </si>
  <si>
    <t>L026708</t>
  </si>
  <si>
    <t>Pregled uklonjene cele pljuvačne žlezde</t>
  </si>
  <si>
    <t>L026716</t>
  </si>
  <si>
    <t>Pregled uzorka sluzokože nosa dobijene biopsijom</t>
  </si>
  <si>
    <t>L026724</t>
  </si>
  <si>
    <t>Pregled uzorka sluzokože paranazalnih šupljina dobijenog biopsijom</t>
  </si>
  <si>
    <t>L026732</t>
  </si>
  <si>
    <t>Pregled uklonjenog tumora nosa odnosno sinusa</t>
  </si>
  <si>
    <t>L026740</t>
  </si>
  <si>
    <t>Pregled isečka tonzile</t>
  </si>
  <si>
    <t>L026757</t>
  </si>
  <si>
    <t>Pregled uklonjene tonzile</t>
  </si>
  <si>
    <t>L026765</t>
  </si>
  <si>
    <t>Pregled uklonjenog tumora farinksa odnosno nazofarinksa</t>
  </si>
  <si>
    <t>L026773</t>
  </si>
  <si>
    <t>Pregled isečka larinksa dobijenog biopsijom</t>
  </si>
  <si>
    <t>L026781</t>
  </si>
  <si>
    <t>Pregled uklonjenog tumora larinksa</t>
  </si>
  <si>
    <t>L026823</t>
  </si>
  <si>
    <t>Pregled promene na dela uklonjene aurikule</t>
  </si>
  <si>
    <t>L026849</t>
  </si>
  <si>
    <t>Pregled isečka spoljašnjeg ušnog kanala dobijenog biopsijom</t>
  </si>
  <si>
    <t>L026898</t>
  </si>
  <si>
    <t>Pregled isečka traheje odnosno bronha dobijenog biopsijom</t>
  </si>
  <si>
    <t>L026955</t>
  </si>
  <si>
    <t>Pregled uzorka pluća dobijena iglenom biopsijom</t>
  </si>
  <si>
    <t>L027243</t>
  </si>
  <si>
    <t xml:space="preserve">Pregled bioptata zida arterije, vene, sintetičkog grafta </t>
  </si>
  <si>
    <t>L027268</t>
  </si>
  <si>
    <t xml:space="preserve">Pregled uklonjenih varikoziteta </t>
  </si>
  <si>
    <t>L027334</t>
  </si>
  <si>
    <t xml:space="preserve">Pregled embolusa odnosno tromba </t>
  </si>
  <si>
    <t>L027367</t>
  </si>
  <si>
    <t xml:space="preserve">Pregled jednog limfnog čvora </t>
  </si>
  <si>
    <t>L027375</t>
  </si>
  <si>
    <t xml:space="preserve">Pregled anatomske grupe limfnih čvorova </t>
  </si>
  <si>
    <t>L027383</t>
  </si>
  <si>
    <t xml:space="preserve">Pregled sentinel limfnog čvora odnosno čvorova </t>
  </si>
  <si>
    <t xml:space="preserve">Pregled cor biopsije dojke </t>
  </si>
  <si>
    <t xml:space="preserve">Pregled bioptata tumora dojke </t>
  </si>
  <si>
    <t>L027417</t>
  </si>
  <si>
    <t xml:space="preserve">Pregled ležišta tumora dojke </t>
  </si>
  <si>
    <t>L027425</t>
  </si>
  <si>
    <t xml:space="preserve">Pregleda bioptata tumora dojke sa kožom </t>
  </si>
  <si>
    <t>L027433</t>
  </si>
  <si>
    <t xml:space="preserve">Pregled uklonjenog tumora dojke </t>
  </si>
  <si>
    <t>L027458</t>
  </si>
  <si>
    <t xml:space="preserve">Pregled retromamilarnog prostora </t>
  </si>
  <si>
    <t>L027466</t>
  </si>
  <si>
    <t xml:space="preserve">Pregled kvadranta dojke </t>
  </si>
  <si>
    <t>L027474</t>
  </si>
  <si>
    <t xml:space="preserve">Pregled cele dojke </t>
  </si>
  <si>
    <t>L027490</t>
  </si>
  <si>
    <t xml:space="preserve">Pregled tkiva dojke sa mikrokalcifikatima </t>
  </si>
  <si>
    <t>L027508</t>
  </si>
  <si>
    <t xml:space="preserve">Pregled delimično uklonjene štitnjače </t>
  </si>
  <si>
    <t>L027516</t>
  </si>
  <si>
    <t xml:space="preserve">Pregled uklonjenog lobusa štitnjače sa istmusom </t>
  </si>
  <si>
    <t>L027524</t>
  </si>
  <si>
    <t xml:space="preserve">Pregled cele štitnjače </t>
  </si>
  <si>
    <t>L027532</t>
  </si>
  <si>
    <t xml:space="preserve">Pregled ciste vrata </t>
  </si>
  <si>
    <t>L027540</t>
  </si>
  <si>
    <t xml:space="preserve">Pregled uklonjene paratireoidne žlezde odnosno žlezdi </t>
  </si>
  <si>
    <t>L027557</t>
  </si>
  <si>
    <t xml:space="preserve">Pregled bioptata nadbubrežne žlezde </t>
  </si>
  <si>
    <t xml:space="preserve">Pregled endoskopskog uzorka: jednjaka odnosno želuca odnosno tankog odnosno debelog creva odnosno analnog kanala </t>
  </si>
  <si>
    <t>L027615</t>
  </si>
  <si>
    <t xml:space="preserve">Pregled delimično resekovanog jednjaka </t>
  </si>
  <si>
    <t xml:space="preserve">Pregled polipa želuca, odnosno tankog creva odnosno debelog creva </t>
  </si>
  <si>
    <t>L027656</t>
  </si>
  <si>
    <t xml:space="preserve">Pregled delimično resekovanog želuca </t>
  </si>
  <si>
    <t>L027664</t>
  </si>
  <si>
    <t xml:space="preserve">Pregled celog želuca </t>
  </si>
  <si>
    <t>L027672</t>
  </si>
  <si>
    <t xml:space="preserve">Pregled uklonjenog dela želuca sa delom duodenuma </t>
  </si>
  <si>
    <t>L027698</t>
  </si>
  <si>
    <t xml:space="preserve">Pregled uklonjenog celog želuca sa omentumom i slezinom </t>
  </si>
  <si>
    <t>L027730</t>
  </si>
  <si>
    <t xml:space="preserve">Pregled dela tankog creva </t>
  </si>
  <si>
    <t>L027748</t>
  </si>
  <si>
    <t xml:space="preserve">Pregled dela debelog creva </t>
  </si>
  <si>
    <t>L027755</t>
  </si>
  <si>
    <t xml:space="preserve">Pregled rektuma </t>
  </si>
  <si>
    <t>L027789</t>
  </si>
  <si>
    <t xml:space="preserve">Pregled dela megakolona </t>
  </si>
  <si>
    <t>L027797</t>
  </si>
  <si>
    <t xml:space="preserve">Pregled celog kolona </t>
  </si>
  <si>
    <t>L027805</t>
  </si>
  <si>
    <t xml:space="preserve">Pregled hemoroidalnog nodusa </t>
  </si>
  <si>
    <t>L027813</t>
  </si>
  <si>
    <t xml:space="preserve">Pregled uzorka jetre dobijenog punkcionom biopsijom </t>
  </si>
  <si>
    <t>L027821</t>
  </si>
  <si>
    <t xml:space="preserve">Pregled hirurški uklonjene promene u jetri </t>
  </si>
  <si>
    <t>L027854</t>
  </si>
  <si>
    <t xml:space="preserve">Pregled žučne kese </t>
  </si>
  <si>
    <t>L027862</t>
  </si>
  <si>
    <t xml:space="preserve">Pregled ekstrahepatičnih žučnih puteva </t>
  </si>
  <si>
    <t>L027870</t>
  </si>
  <si>
    <t xml:space="preserve">Pregled apendiksa </t>
  </si>
  <si>
    <t>L027888</t>
  </si>
  <si>
    <t xml:space="preserve">Pregled uzorka pankreasa dobijenog tankom iglom </t>
  </si>
  <si>
    <t>L027896</t>
  </si>
  <si>
    <t xml:space="preserve">Pregled dela pankreasa </t>
  </si>
  <si>
    <t>L027904</t>
  </si>
  <si>
    <t xml:space="preserve">Pregled isečka omentuma, peritoneuma dobijena biopsijom </t>
  </si>
  <si>
    <t>L027912</t>
  </si>
  <si>
    <t xml:space="preserve">Pregled tumora omentuma odnosno peritoneuma odnosno retroperitoneuma </t>
  </si>
  <si>
    <t>L027920</t>
  </si>
  <si>
    <t xml:space="preserve">Pregled slezine </t>
  </si>
  <si>
    <t>L027938</t>
  </si>
  <si>
    <t xml:space="preserve">Pregled bioptata kože </t>
  </si>
  <si>
    <t>L027946</t>
  </si>
  <si>
    <t xml:space="preserve">Pregled promene na koži bez određivanja granica </t>
  </si>
  <si>
    <t>L027953</t>
  </si>
  <si>
    <t xml:space="preserve">Pregled promene na koži sa određivanjem granica </t>
  </si>
  <si>
    <t>L027961</t>
  </si>
  <si>
    <t xml:space="preserve">Pregled malignog melanoma kože </t>
  </si>
  <si>
    <t>Pregled malignog melanoma kože</t>
  </si>
  <si>
    <t>L027979</t>
  </si>
  <si>
    <t xml:space="preserve">Pregled dela odnosno celog nokta </t>
  </si>
  <si>
    <t>L027987</t>
  </si>
  <si>
    <t xml:space="preserve">Pregled potkožne promene </t>
  </si>
  <si>
    <t>L027995</t>
  </si>
  <si>
    <t xml:space="preserve">Pregled tumora mekih tkiva bez određivanja granica </t>
  </si>
  <si>
    <t>L028001</t>
  </si>
  <si>
    <t xml:space="preserve">Pregled tumora mekih tkiva sa određivanjem granica </t>
  </si>
  <si>
    <t>L028027</t>
  </si>
  <si>
    <t xml:space="preserve">Pregled amputiranog prsta zbog tumora mekih tkiva sa određivanjem granica </t>
  </si>
  <si>
    <t>L028043</t>
  </si>
  <si>
    <t xml:space="preserve">Pregled amputirane podlaktice odnosno podkolenice zbog tumora mekih tkiva sa određivanjem granica </t>
  </si>
  <si>
    <t>L028076</t>
  </si>
  <si>
    <t xml:space="preserve">Pregled bioptata kostne srži </t>
  </si>
  <si>
    <t>L028084</t>
  </si>
  <si>
    <t xml:space="preserve">Pregled sekvestra kosti </t>
  </si>
  <si>
    <t>L028092</t>
  </si>
  <si>
    <t xml:space="preserve">Pregled kiretirane kosti </t>
  </si>
  <si>
    <t>L028100</t>
  </si>
  <si>
    <t xml:space="preserve">Pregled resekovane kost sa tumorom bez određivanja granica resekcije </t>
  </si>
  <si>
    <t>L028126</t>
  </si>
  <si>
    <t xml:space="preserve">Pregled dela koštanog tumora </t>
  </si>
  <si>
    <t>L028191</t>
  </si>
  <si>
    <t xml:space="preserve">Pregled tumora zgloba bez određivanja granica resekcije </t>
  </si>
  <si>
    <t>L028217</t>
  </si>
  <si>
    <t xml:space="preserve">Pregled sinovije dobijene biopsijom </t>
  </si>
  <si>
    <t>L028225</t>
  </si>
  <si>
    <t xml:space="preserve">Pregled sinovije bez određivanja granica </t>
  </si>
  <si>
    <t>L028241</t>
  </si>
  <si>
    <t xml:space="preserve">Pregled tetive dobijene biopsijom </t>
  </si>
  <si>
    <t>L028258</t>
  </si>
  <si>
    <t xml:space="preserve">Pregled tumora tetive bez određivanja granica resekcije </t>
  </si>
  <si>
    <t>L028316</t>
  </si>
  <si>
    <t xml:space="preserve">Pregled uzorka penisa </t>
  </si>
  <si>
    <t>L028324</t>
  </si>
  <si>
    <t xml:space="preserve">Pregled prepucijuma </t>
  </si>
  <si>
    <t>L028332</t>
  </si>
  <si>
    <t xml:space="preserve">Pregled dela penisa </t>
  </si>
  <si>
    <t>L028340</t>
  </si>
  <si>
    <t xml:space="preserve">Pregled celog penisa </t>
  </si>
  <si>
    <t>L028357</t>
  </si>
  <si>
    <t xml:space="preserve">Pregled uzorka uretre dobijenog biopsijom </t>
  </si>
  <si>
    <t>L028373</t>
  </si>
  <si>
    <t xml:space="preserve">Pregled uzorka epididimisa dobijenog biopsijom </t>
  </si>
  <si>
    <t>L028381</t>
  </si>
  <si>
    <t xml:space="preserve">Pregled ovojnice testisa dobijene biopsijom </t>
  </si>
  <si>
    <t>L028399</t>
  </si>
  <si>
    <t xml:space="preserve">Pregled isečka testisa dobijena biopsijom </t>
  </si>
  <si>
    <t>L028407</t>
  </si>
  <si>
    <t xml:space="preserve">Pregled jednog testisa u celini </t>
  </si>
  <si>
    <t>L028415</t>
  </si>
  <si>
    <t xml:space="preserve">Pregled oba testisa u celini </t>
  </si>
  <si>
    <t>L028431</t>
  </si>
  <si>
    <t xml:space="preserve">Pregled uzorka prostate dobijena biopsijom </t>
  </si>
  <si>
    <t>L028449</t>
  </si>
  <si>
    <t xml:space="preserve">Pregled transuretralno resekovane prostate (TUR) </t>
  </si>
  <si>
    <t>L028464</t>
  </si>
  <si>
    <t xml:space="preserve">Pregled cele prostate </t>
  </si>
  <si>
    <t>L028472</t>
  </si>
  <si>
    <t xml:space="preserve">Pregled cele prostate sa semenim kesicama </t>
  </si>
  <si>
    <t>L028480</t>
  </si>
  <si>
    <t xml:space="preserve">Pregled uzorka mokraćne bešike dobijena biopsijom </t>
  </si>
  <si>
    <t>L028498</t>
  </si>
  <si>
    <t xml:space="preserve">Pregled tumora sa delom zida mokraćne bešike </t>
  </si>
  <si>
    <t>L028506</t>
  </si>
  <si>
    <t xml:space="preserve">Pregled dela mokraćne bešike </t>
  </si>
  <si>
    <t>L028514</t>
  </si>
  <si>
    <t xml:space="preserve">Pregled uklonjene mokraćne bešike </t>
  </si>
  <si>
    <t>L028522</t>
  </si>
  <si>
    <t xml:space="preserve">Pregled uzorka bubrega dobijenog biopsijom </t>
  </si>
  <si>
    <t>L028530</t>
  </si>
  <si>
    <t xml:space="preserve">Pregled hirurškog isečka bubrega </t>
  </si>
  <si>
    <t>L028563</t>
  </si>
  <si>
    <t xml:space="preserve">Pregled dela bubrega </t>
  </si>
  <si>
    <t>L028571</t>
  </si>
  <si>
    <t xml:space="preserve">Pregled bubrega u celini sa delom uretera </t>
  </si>
  <si>
    <t>L028597</t>
  </si>
  <si>
    <t xml:space="preserve">Pregled uzorka pijelokaliksnog sistema dobijenog biopsijom </t>
  </si>
  <si>
    <t>L028605</t>
  </si>
  <si>
    <t xml:space="preserve">Pregled dela uretera </t>
  </si>
  <si>
    <t>L028613</t>
  </si>
  <si>
    <t xml:space="preserve">Pregled celog uretera </t>
  </si>
  <si>
    <t>L028639</t>
  </si>
  <si>
    <t xml:space="preserve">Pregled uzorka velikih usana odnosno malih usana odnosno vulve dobijenog biopsijom </t>
  </si>
  <si>
    <t>Pregled uzorka velikih usana odnosno malih usana odnosno vulve dobijenog biopsijom</t>
  </si>
  <si>
    <t>L028654</t>
  </si>
  <si>
    <t xml:space="preserve">Pregled uzorka vagine dobijenog biopsijom </t>
  </si>
  <si>
    <t>Pregled uzorka vagine dobijenog biopsijom</t>
  </si>
  <si>
    <t>L028662</t>
  </si>
  <si>
    <t xml:space="preserve">Pregled tumora vulve odnosno vagine </t>
  </si>
  <si>
    <t>Pregled tumora vulve odnosno vagine</t>
  </si>
  <si>
    <t>L028670</t>
  </si>
  <si>
    <t xml:space="preserve">Pregled uzorka cerviksa dobijena biopsijom </t>
  </si>
  <si>
    <t>L028688</t>
  </si>
  <si>
    <t xml:space="preserve">Pregled kiretmana cervikalnog kanala </t>
  </si>
  <si>
    <t>L028696</t>
  </si>
  <si>
    <t xml:space="preserve">Pregled tumora cerviksa </t>
  </si>
  <si>
    <t xml:space="preserve">Pregled konizata cerviksa </t>
  </si>
  <si>
    <t>L028738</t>
  </si>
  <si>
    <t xml:space="preserve">Pregled celog cerviksa </t>
  </si>
  <si>
    <t>L028746</t>
  </si>
  <si>
    <t xml:space="preserve">Pregled kiretmana endometrijuma </t>
  </si>
  <si>
    <t>L028753</t>
  </si>
  <si>
    <t xml:space="preserve">Pregled kiretmana endocerviksa i endometrijuma </t>
  </si>
  <si>
    <t>L028761</t>
  </si>
  <si>
    <t xml:space="preserve">Pregled tumora uterusa </t>
  </si>
  <si>
    <t>L028779</t>
  </si>
  <si>
    <t xml:space="preserve">Pregled tela materice (bez cerviksa i adneksa) </t>
  </si>
  <si>
    <t>L028787</t>
  </si>
  <si>
    <t xml:space="preserve">Pregled materice i cerviksa (bez adneksa) </t>
  </si>
  <si>
    <t>L028795</t>
  </si>
  <si>
    <t xml:space="preserve">Pregled materice, cerviksa, jednog jajnika i pripadajućeg jajovoda </t>
  </si>
  <si>
    <t>L028803</t>
  </si>
  <si>
    <t xml:space="preserve">Pregled materice, cerviksa, oba jajnika i pripadajućih jajovoda </t>
  </si>
  <si>
    <t>L028837</t>
  </si>
  <si>
    <t xml:space="preserve">Pregled uzorka jajnika dobijena biopsijom </t>
  </si>
  <si>
    <t>L028845</t>
  </si>
  <si>
    <t xml:space="preserve">Pregled dela jajnika </t>
  </si>
  <si>
    <t>L028852</t>
  </si>
  <si>
    <t xml:space="preserve">Pregled tumora jajnika </t>
  </si>
  <si>
    <t>L028860</t>
  </si>
  <si>
    <t xml:space="preserve">Pregled celog jajnika </t>
  </si>
  <si>
    <t>L028886</t>
  </si>
  <si>
    <t xml:space="preserve">Pregled dela jajovoda </t>
  </si>
  <si>
    <t>L028894</t>
  </si>
  <si>
    <t xml:space="preserve">Pregled celog jajovoda </t>
  </si>
  <si>
    <t>L028902</t>
  </si>
  <si>
    <t xml:space="preserve">Pregled dela omentuma </t>
  </si>
  <si>
    <t>L028910</t>
  </si>
  <si>
    <t xml:space="preserve">Pregled celog omentuma </t>
  </si>
  <si>
    <t>L028936</t>
  </si>
  <si>
    <t xml:space="preserve">Pregled posteljice sa ovojnicama i pupčanikom odnosno analiza abortnog materijala </t>
  </si>
  <si>
    <t>L029090</t>
  </si>
  <si>
    <t xml:space="preserve">Pregled incizione biopsije vežnjače </t>
  </si>
  <si>
    <t>L029231</t>
  </si>
  <si>
    <t>Pregled ekscizione biopsije rožnjače uz određivanje granica</t>
  </si>
  <si>
    <t>L029470</t>
  </si>
  <si>
    <t>Pregled materijala dobijenog bronhoalveolarno lavažom</t>
  </si>
  <si>
    <t>L029488</t>
  </si>
  <si>
    <t>Pregled materijla dobijenog punkcijo tankom iglom (FNA),stitnjace ili limfnog cvora ili potkoznih ili drugih tumora</t>
  </si>
  <si>
    <t>L029512</t>
  </si>
  <si>
    <t>Pregled razmaza punktata</t>
  </si>
  <si>
    <t>L029520</t>
  </si>
  <si>
    <t>Pregled razmaza sputuma</t>
  </si>
  <si>
    <t>L029835</t>
  </si>
  <si>
    <t xml:space="preserve">Obrada i analiza tkiva primenom dekalcinacije (Dekalcinat) </t>
  </si>
  <si>
    <t>L029843</t>
  </si>
  <si>
    <t xml:space="preserve">Fetalna obdukcija </t>
  </si>
  <si>
    <t>L029850</t>
  </si>
  <si>
    <t xml:space="preserve">Klinička obdukcija </t>
  </si>
  <si>
    <t>L029884</t>
  </si>
  <si>
    <t xml:space="preserve">Specijalna obdukcija </t>
  </si>
  <si>
    <t>UKUPNO USLUGA</t>
  </si>
  <si>
    <t>L025676</t>
  </si>
  <si>
    <t>Kariotip iz kulture limfocita periferne krvi</t>
  </si>
  <si>
    <t>L025684</t>
  </si>
  <si>
    <t>Kariotip iz ćelija kostne srži-direktna metoda</t>
  </si>
  <si>
    <t>L025692</t>
  </si>
  <si>
    <t>Kariotip iz kulture ćelija kostne srži</t>
  </si>
  <si>
    <t>L025718</t>
  </si>
  <si>
    <t>Kariotip iz ćelija horionskih resica-direktna metoda</t>
  </si>
  <si>
    <t>L025726</t>
  </si>
  <si>
    <t>Kariotip iz kulture ćelija horionskih resica</t>
  </si>
  <si>
    <t>L025775</t>
  </si>
  <si>
    <t>Analiza kariotipa iz kulture ćelija primenom tehnike traka (G, R, C i dr.)</t>
  </si>
  <si>
    <t>L026088</t>
  </si>
  <si>
    <t>Konsultacije za postavljanje genetičke dijagnoze</t>
  </si>
  <si>
    <t>Д.1.АНАЛИЗЕ ОРГАНИЗОВАНОГ СКРИНИНГА  РАКА*</t>
  </si>
  <si>
    <t>LO 27391</t>
  </si>
  <si>
    <t>LO 27409</t>
  </si>
  <si>
    <t>LO 26542</t>
  </si>
  <si>
    <t>LO 27631</t>
  </si>
  <si>
    <t>LO 27607</t>
  </si>
  <si>
    <r>
      <rPr>
        <b/>
        <sz val="10"/>
        <rFont val="Arial"/>
        <family val="2"/>
      </rPr>
      <t>Рендген дијагностика</t>
    </r>
    <r>
      <rPr>
        <sz val="10"/>
        <rFont val="Arial"/>
        <family val="2"/>
      </rPr>
      <t xml:space="preserve"> (7 aparata u 3 smene)</t>
    </r>
  </si>
  <si>
    <t>Elastografija za procenu postojanja fibroze jetre</t>
  </si>
  <si>
    <t>57506-00</t>
  </si>
  <si>
    <t>Radiografsko snimanje humerusa</t>
  </si>
  <si>
    <t>57506-01</t>
  </si>
  <si>
    <t>Radiografsko snimanje lakta</t>
  </si>
  <si>
    <t>57506-02</t>
  </si>
  <si>
    <t>Radiografsko snimanje podlaktice</t>
  </si>
  <si>
    <t>57506-03</t>
  </si>
  <si>
    <t>Radiografsko snimanje ručnog zgloba</t>
  </si>
  <si>
    <t>57506-04</t>
  </si>
  <si>
    <t>Radiografsko snimanje šake</t>
  </si>
  <si>
    <t>57512-00</t>
  </si>
  <si>
    <t>Radiografsko snimanje lakta i humerusa</t>
  </si>
  <si>
    <t>57512-01</t>
  </si>
  <si>
    <t>Radiografsko snimanje lakta i podlaktice</t>
  </si>
  <si>
    <t>57512-02</t>
  </si>
  <si>
    <t>Radiografsko snimanje šake, ručnog zgloba i podlaktice</t>
  </si>
  <si>
    <t>57512-03</t>
  </si>
  <si>
    <t>Radiografsko snimanje šake i ručnog zgloba</t>
  </si>
  <si>
    <t>57518-00</t>
  </si>
  <si>
    <t>Radiografsko snimanje femura</t>
  </si>
  <si>
    <t>57518-01</t>
  </si>
  <si>
    <t>Radiografsko snimanje kolena</t>
  </si>
  <si>
    <t>57518-02</t>
  </si>
  <si>
    <t>Radiografsko snimanje noge</t>
  </si>
  <si>
    <t>57518-03</t>
  </si>
  <si>
    <t>Radiografsko snimanje gležnja</t>
  </si>
  <si>
    <t>57518-04</t>
  </si>
  <si>
    <t>Radiografsko snimanje stopala</t>
  </si>
  <si>
    <t>57524-00</t>
  </si>
  <si>
    <t>Radiografsko snimanje femura i kolena</t>
  </si>
  <si>
    <t>57524-01</t>
  </si>
  <si>
    <t>Radiografsko snimanje kolena i noge</t>
  </si>
  <si>
    <t>57524-02</t>
  </si>
  <si>
    <t>Radiografsko snimanje noge i gležnja</t>
  </si>
  <si>
    <t>57524-03</t>
  </si>
  <si>
    <t>Radiografsko snimanje noge, gležnja i stopala</t>
  </si>
  <si>
    <t>57524-04</t>
  </si>
  <si>
    <t>Radiografsko snimanje gležnja i stopala</t>
  </si>
  <si>
    <t>57700-00</t>
  </si>
  <si>
    <t>Radiografsko snimanje ramena ili skapule</t>
  </si>
  <si>
    <t>57706-00</t>
  </si>
  <si>
    <t>Radiografsko snimanje klavikule</t>
  </si>
  <si>
    <t>57712-00</t>
  </si>
  <si>
    <t>Radiografsko snimanje zgloba kuka</t>
  </si>
  <si>
    <t>57715-00</t>
  </si>
  <si>
    <t>Radiografsko snimanje pelvisa</t>
  </si>
  <si>
    <t>57902-00</t>
  </si>
  <si>
    <t>Cefalometrija</t>
  </si>
  <si>
    <t>57906-00</t>
  </si>
  <si>
    <t>Radiografsko snimanje mastoidne kosti</t>
  </si>
  <si>
    <t>57909-00</t>
  </si>
  <si>
    <t>Radiografsko snimanje petroza temporalne kosti</t>
  </si>
  <si>
    <t>57912-00</t>
  </si>
  <si>
    <t>Radiografsko snimanje ostalih facijalnih kostiju</t>
  </si>
  <si>
    <t>57915-00</t>
  </si>
  <si>
    <t>Radiografsko snimanje mandibule</t>
  </si>
  <si>
    <t>57921-00</t>
  </si>
  <si>
    <t>Radiografsko snimanje nosa</t>
  </si>
  <si>
    <t>57927-00</t>
  </si>
  <si>
    <t>Radiografsko snimanje temporalnomandibularnog zgloba</t>
  </si>
  <si>
    <t>58100-00</t>
  </si>
  <si>
    <t>Radiografsko snimanje cervikalnog dela kičme</t>
  </si>
  <si>
    <t>58103-00</t>
  </si>
  <si>
    <t>Radiografsko snimanje trorakalnog dela kičme</t>
  </si>
  <si>
    <t>58106-00</t>
  </si>
  <si>
    <t>Radiografsko snimanje lumbalnosakralnog dela kičme</t>
  </si>
  <si>
    <t>58108-00</t>
  </si>
  <si>
    <t>Radiografsko snimanje kičme, četiri područja</t>
  </si>
  <si>
    <t>58109-00</t>
  </si>
  <si>
    <t>Radiografsko snimanje sakralnokokcigealnog dela kičme</t>
  </si>
  <si>
    <t>58300-00</t>
  </si>
  <si>
    <t>Radiografsko ispitivanje starosti kostiju zgloba na ruci i kolena</t>
  </si>
  <si>
    <t>58521-00</t>
  </si>
  <si>
    <t>Radiografsko snimanje sternuma</t>
  </si>
  <si>
    <t>58521-01</t>
  </si>
  <si>
    <t>Radiografsko snimanje rebara, jednostrano</t>
  </si>
  <si>
    <t>58524-00</t>
  </si>
  <si>
    <t>Radiografsko snimanje rebara, obostrano</t>
  </si>
  <si>
    <t>58524-01</t>
  </si>
  <si>
    <t>Radiografsko snimanje sternuma i rebara, jednostrano</t>
  </si>
  <si>
    <t>58527-00</t>
  </si>
  <si>
    <t>Radiografsko snimanje sternuma i rebara, obostrano</t>
  </si>
  <si>
    <t>58909-00</t>
  </si>
  <si>
    <t>Radiografsko snimanje farinksa, ezofagusa, želuca ili duodenuma sa primenom pozitivnog kontrastnog sredstva</t>
  </si>
  <si>
    <t>58915-00</t>
  </si>
  <si>
    <t>Radiografsko snimanje tankog creva sa primenom pozitivnog kontrastnog sredstva</t>
  </si>
  <si>
    <t>58921-00</t>
  </si>
  <si>
    <t xml:space="preserve">Irigografija </t>
  </si>
  <si>
    <t>Radiografsko snimanje dojke, obostrano</t>
  </si>
  <si>
    <t>59300-01</t>
  </si>
  <si>
    <t>Radiografsko snimanje dojke sa termografijom, obostrano</t>
  </si>
  <si>
    <t>59703-00</t>
  </si>
  <si>
    <t>Dakriocistografija</t>
  </si>
  <si>
    <t>Histerosalpingografija</t>
  </si>
  <si>
    <t>90903-00</t>
  </si>
  <si>
    <t>Radiografsko snimanje mekih tkiva, koje nije nigde klasifikovano</t>
  </si>
  <si>
    <r>
      <rPr>
        <b/>
        <sz val="10"/>
        <rFont val="Arial"/>
        <family val="2"/>
      </rPr>
      <t>Ултразвучна дијагностика</t>
    </r>
    <r>
      <rPr>
        <sz val="10"/>
        <rFont val="Arial"/>
        <family val="2"/>
      </rPr>
      <t xml:space="preserve"> (5 aparata u 3 smene)</t>
    </r>
  </si>
  <si>
    <t>55030-00</t>
  </si>
  <si>
    <t>Ultrazvučni pregled sadržaja orbite</t>
  </si>
  <si>
    <t>55032-00</t>
  </si>
  <si>
    <t>Ultrazvučni pregled vrata</t>
  </si>
  <si>
    <t>55036-01</t>
  </si>
  <si>
    <t>55070-00</t>
  </si>
  <si>
    <t>Ultrazvučni pregled dojke, unilateralan</t>
  </si>
  <si>
    <t>Ultrazvučni pregled dojke, bilateralan</t>
  </si>
  <si>
    <t>55804-00</t>
  </si>
  <si>
    <t>Ultrazvučni pregled podlaktice ili lakta</t>
  </si>
  <si>
    <t>55832-00</t>
  </si>
  <si>
    <t>Ultrazvučni pregled potkolenice</t>
  </si>
  <si>
    <t>Доплер* (2 aparata u 2 smene)</t>
  </si>
  <si>
    <t>55238-00</t>
  </si>
  <si>
    <t>Ultrazvučni dupleks pregled arterija ili bajpasa donjih ekstremiteta, unilateralni</t>
  </si>
  <si>
    <t>55238-01</t>
  </si>
  <si>
    <t>Ultrazvučni dupleks pregled arterija ili bajpasa donjih ekstremiteta, bilateralni</t>
  </si>
  <si>
    <t>55244-00</t>
  </si>
  <si>
    <t>Ultrazvučni dupleks pregled vena donjih ekstremiteta, unilateralni</t>
  </si>
  <si>
    <t>55248-00</t>
  </si>
  <si>
    <t>Ultrazvučni dupleks pregled arterija ili bajpasa gornjih ekstremiteta, unilateralni</t>
  </si>
  <si>
    <t>55248-01</t>
  </si>
  <si>
    <t>Ultrazvučni dupleks pregled arterija ili bajpasa gornjih ekstremiteta, bilateralni</t>
  </si>
  <si>
    <t xml:space="preserve">Ultrazvučni dupleks pregled ekstrakranijalnih, karotidnih i vertebralnih krvnih sudova (sa ili bez kontrasta) </t>
  </si>
  <si>
    <t>55276-00</t>
  </si>
  <si>
    <t>Ultrazvučni dupleks pregled aorte, intraabdominalnih i ilijačnih arterija i/ili donje šuplje vene i ilijačnih vena</t>
  </si>
  <si>
    <t>55278-00</t>
  </si>
  <si>
    <t>Ultrazvučni dupleks pregled renalnih i/ili visceralnih krvnih sudova</t>
  </si>
  <si>
    <t>55284-00</t>
  </si>
  <si>
    <t>Ultrazvučni dupleks pregled kavernoznog tkiva penisa</t>
  </si>
  <si>
    <t>ЦТ Скенер (1 aparat u 3 smene)</t>
  </si>
  <si>
    <t>Kompjuterizovana tomografija mozga sa intravenskom primenom kontrastnog sredstva</t>
  </si>
  <si>
    <t>56010-01</t>
  </si>
  <si>
    <t>Kompjuterizovana tomografija pituitarne šupljine sa intravenskom primenom kontrastnog sredstva</t>
  </si>
  <si>
    <t>56013-00</t>
  </si>
  <si>
    <t>Kompjuterizovana tomografija orbite</t>
  </si>
  <si>
    <t>56013-01</t>
  </si>
  <si>
    <t>Kompjuterizovana tomografija orbite sa intravenskom primenom kontrastnog sredstva</t>
  </si>
  <si>
    <t>56016-04</t>
  </si>
  <si>
    <t>CT SREDNJEG  UVA  I  TEMPORALNE  KOSTI  OBOSTRANO</t>
  </si>
  <si>
    <t>56016-05</t>
  </si>
  <si>
    <t>CT SREDNJEG UVA I TEMPORALNE KOSTI OBOSTRANO SA   I.V.   PRIMENOM KONTRASTA</t>
  </si>
  <si>
    <t>56022-00</t>
  </si>
  <si>
    <t>CT  FACIJALNIH  KOSTIJU</t>
  </si>
  <si>
    <t>56022-01</t>
  </si>
  <si>
    <t xml:space="preserve">CT  PARANAZALNOG SINUSA </t>
  </si>
  <si>
    <t>56028-00</t>
  </si>
  <si>
    <t>CT FACIJALNIH  KOSTIJU  BEZ ,  A ONDA  I SA  I.V. PRIMENOM   KONTRASTA</t>
  </si>
  <si>
    <t>56028-01</t>
  </si>
  <si>
    <t>CT  PARANAZALNOG SINUSA  BEZ, A ONDA I SA  I.V. PRIMENOM  KONTRASTA</t>
  </si>
  <si>
    <t>56101-00</t>
  </si>
  <si>
    <t>Kompjuterizovana tomografija mekih tkiva vrata</t>
  </si>
  <si>
    <t>56107-00</t>
  </si>
  <si>
    <t>Kompjuterizovana tomografija mekih tkiva vrata sa intravenskom primenom kontrastnog sredstva</t>
  </si>
  <si>
    <t>56220-00</t>
  </si>
  <si>
    <t>CT   C KICME</t>
  </si>
  <si>
    <t>56221-00</t>
  </si>
  <si>
    <t>CT  TH  KICME</t>
  </si>
  <si>
    <t>56223-00</t>
  </si>
  <si>
    <t>CT  LS  KICME</t>
  </si>
  <si>
    <t>56224-00</t>
  </si>
  <si>
    <t>CT C  KICME BEZ , A ONDA SA I.V.  PRIMENOM KONTRASTA</t>
  </si>
  <si>
    <t>56225-00</t>
  </si>
  <si>
    <t>CT  TH KICME BEZ, A ONDA SA I.V. PRIMENOM KONTRASTA</t>
  </si>
  <si>
    <t>56226-00</t>
  </si>
  <si>
    <t>CT   LS  KICME  BEZ, A ONDA SA  I.V. PRIMENOM KONTRASTA</t>
  </si>
  <si>
    <t>56233-00</t>
  </si>
  <si>
    <t>CT  VISESTRUKIH  REGIJA KICME</t>
  </si>
  <si>
    <t>56234-00</t>
  </si>
  <si>
    <t>Kompjuterizovana tomografija kičme sa intravenskom primenom kontrastnog sredstva, višestrukih regija</t>
  </si>
  <si>
    <t>56301-00</t>
  </si>
  <si>
    <t>Kompjuterizovana tomografija grudnog koša</t>
  </si>
  <si>
    <t>56307-00</t>
  </si>
  <si>
    <t>Kompjuterizovana tomografija grudnog koša sa intravenskom primenom kontrastnog sredstva</t>
  </si>
  <si>
    <t>56307-01</t>
  </si>
  <si>
    <t>Kompjuterizovana tomografija grudnog koša i abdomena sa intravenskom primenom kontrastnog sredstva</t>
  </si>
  <si>
    <t>56407-00</t>
  </si>
  <si>
    <t>Kompjuterizovana tomografija abdomena sa intravenskom primenom kontrastnog sredstva</t>
  </si>
  <si>
    <t>56412-00</t>
  </si>
  <si>
    <t>CT KARLICE BEZ, A ONDA SA  I.V. PRIMENOM KONTRASTA</t>
  </si>
  <si>
    <t>56507-00</t>
  </si>
  <si>
    <t xml:space="preserve">Kompjuterizovana tomografija abdomena i karlice sa intravenskom primenom kontrastnog sredstva </t>
  </si>
  <si>
    <t>56549-01</t>
  </si>
  <si>
    <t>CT KOLONA , CT POSLE NEKOMPLETNE KOLONOSKOPIJE I VIRTUELNA  KOLONOSKOPIJA</t>
  </si>
  <si>
    <t>56619-00</t>
  </si>
  <si>
    <t>CT EKSTREMITETA</t>
  </si>
  <si>
    <t>56625-00</t>
  </si>
  <si>
    <t>CT EKSTREMITETA BEZ, A ONDA SA I.V. PRIMENOM KONTRASTA</t>
  </si>
  <si>
    <t>56807-00</t>
  </si>
  <si>
    <t>CT GRUDNOG KOSA,ABDOMENA I PELVISA BEZ, A ONDA SA I.V.PRIMENOM KONTRASTA</t>
  </si>
  <si>
    <t>57001-00</t>
  </si>
  <si>
    <t>Kompjuterizovana tomografija mozga i grudnog koša</t>
  </si>
  <si>
    <t>57201-00</t>
  </si>
  <si>
    <t>Pelvimetrija kompjuterizovanom tomografijom</t>
  </si>
  <si>
    <t>57350-00</t>
  </si>
  <si>
    <t>Spiralna angiografija kompjuterizovanom tomografijom glave i/ili vrata, sa intravenskom primenom kontrastnog sredstva</t>
  </si>
  <si>
    <t>57350-01</t>
  </si>
  <si>
    <t>Spiralna angiografija kompjuterizovanom tomografijom gornjih ekstremiteta, sa intravenskom primenom kontrastnog sredstva</t>
  </si>
  <si>
    <t>57350-02</t>
  </si>
  <si>
    <t>Spiralna angiografija kompjuterizovanom tomografijom grudnog koša,sa intravenskom primenom kontrastnog sredstva</t>
  </si>
  <si>
    <t>57350-03</t>
  </si>
  <si>
    <t>Spiralna angiografija kompjuterizovanom tomografijom abdomena, sa intravenskom primenom kontrastnog sredstva</t>
  </si>
  <si>
    <t>57350-04</t>
  </si>
  <si>
    <t>Spiralna angiografija kompjuterizovanom tomografijom abdominalne i bilateralne iliofemoralne aorte donjih ekstremiteta, sa intravenskom primenom kontrastnog sredstva</t>
  </si>
  <si>
    <t>57350-06</t>
  </si>
  <si>
    <t>Spiralna angiografija kompjuterizovanom tomografijom pelvisa, sa intravenskom primenom kontrastnog sredstva</t>
  </si>
  <si>
    <t>57350-07</t>
  </si>
  <si>
    <t>Spiralna angiografija kompjuterizovanom tomografijom donjih ekstremiteta, sa intravenskom primenom kontrastnog sredstva</t>
  </si>
  <si>
    <t>90912-00</t>
  </si>
  <si>
    <t>Kompjuterizovana tomografija kičme, nespecifikovanih regija</t>
  </si>
  <si>
    <t>90912-01</t>
  </si>
  <si>
    <t>Kompjuterizovana tomografija kičme sa intravenskom primenom kontrastnog sredstva, nespecifikovanih regija</t>
  </si>
  <si>
    <t>Магнетна резонанца ( 1 aparat u 3 smene)</t>
  </si>
  <si>
    <t>90901-00</t>
  </si>
  <si>
    <t>Magnetna rezonanca mozga</t>
  </si>
  <si>
    <t>90901-01</t>
  </si>
  <si>
    <t>Magnetna rezonanca glave</t>
  </si>
  <si>
    <t>90901-02</t>
  </si>
  <si>
    <t>Magnetna rezonanca vrata</t>
  </si>
  <si>
    <t>90901-03</t>
  </si>
  <si>
    <t>Магнетна резонанца кичме</t>
  </si>
  <si>
    <t>90901-04</t>
  </si>
  <si>
    <t>Магнетна резонанца грудног коша</t>
  </si>
  <si>
    <t>90901-05</t>
  </si>
  <si>
    <t>Магнетна резонанца абдомена</t>
  </si>
  <si>
    <t>90901-053</t>
  </si>
  <si>
    <t>Holangiopankreatografija magnetnom rezonancom</t>
  </si>
  <si>
    <t>90901-06</t>
  </si>
  <si>
    <t>Магнетна резонанца пелвиса</t>
  </si>
  <si>
    <t>90901-061</t>
  </si>
  <si>
    <t>Urografija magnetnom rezonancom</t>
  </si>
  <si>
    <t>90901-07</t>
  </si>
  <si>
    <t>Магнетна резонанца екстремитета</t>
  </si>
  <si>
    <t>90901-08</t>
  </si>
  <si>
    <t>Магнетна резонанца осталих области</t>
  </si>
  <si>
    <t>90901-082</t>
  </si>
  <si>
    <t>Difuzioni MR pregled (DWI)</t>
  </si>
  <si>
    <t>90901-084</t>
  </si>
  <si>
    <t>Dinamsko kontrastno snimanje (DCI)</t>
  </si>
  <si>
    <t>90901-092</t>
  </si>
  <si>
    <t xml:space="preserve">Дифузиони МР преглед </t>
  </si>
  <si>
    <t>Mагнетна резонанца дојке</t>
  </si>
  <si>
    <t>90902-00</t>
  </si>
  <si>
    <t>Ангиографија магнетном резонанцом главе или врата</t>
  </si>
  <si>
    <t>90902-02</t>
  </si>
  <si>
    <t>Ангиографија магнетном резонанцом грудног коша</t>
  </si>
  <si>
    <t>90902-04</t>
  </si>
  <si>
    <t>Ангиографија магнетном резонанцом абдомена</t>
  </si>
  <si>
    <t>90902-07</t>
  </si>
  <si>
    <t>Ангиографија магнетном резонанцом осталих области</t>
  </si>
  <si>
    <t>UM000009</t>
  </si>
  <si>
    <t>mrežice</t>
  </si>
  <si>
    <t>UM000010</t>
  </si>
  <si>
    <t>Mrežice  kompozitneza ventralne kile</t>
  </si>
  <si>
    <t>UM000004</t>
  </si>
  <si>
    <t>stapleri</t>
  </si>
  <si>
    <t>UM000008</t>
  </si>
  <si>
    <t>punjenje za cirkularne staplere</t>
  </si>
  <si>
    <t>UM000023</t>
  </si>
  <si>
    <t>punjenje za staplere</t>
  </si>
  <si>
    <t>UM000024</t>
  </si>
  <si>
    <t>Klips (dva paketa po šest komada) u abdominalnoj hirurgiji</t>
  </si>
  <si>
    <t>UM000025</t>
  </si>
  <si>
    <t>Klips (dva paketa po šest komada) u ginekologiji</t>
  </si>
  <si>
    <t>GR150003</t>
  </si>
  <si>
    <t>Stent graft sistem, vaskularni, periferni/HemaGard Knitted Vascular Prosthesis, HGK000x-70, Maquet (Impregnirani
tubularni polyester (Dacron®) graftovi promera 8 i 6 mm)</t>
  </si>
  <si>
    <t>GR000001</t>
  </si>
  <si>
    <t>IMPREGNIRANI TUBULARNI DACRON GRAFT PROMERA 22 I 24MM</t>
  </si>
  <si>
    <t>3. Кардиологија</t>
  </si>
  <si>
    <t>BKT14005</t>
  </si>
  <si>
    <t>Uvodnik(set) za standardne pacemaker elektrode i/ili HV elektrode (vel. 6,7,8,9,10 Fr )</t>
  </si>
  <si>
    <t>PM150002</t>
  </si>
  <si>
    <t>Dvokomorski pejsmejker sa frekventnom adaptacijom</t>
  </si>
  <si>
    <t>PM150031</t>
  </si>
  <si>
    <t>Elektroda bipolarna, konekcije IS-1pasivne ili aktivne fiksacije, prava ili J krivina</t>
  </si>
  <si>
    <t>PM150001</t>
  </si>
  <si>
    <t>Jednokomorski pejsmejker sa frekventnom adaptacijom ( VVIR)</t>
  </si>
  <si>
    <t>PM150030</t>
  </si>
  <si>
    <t>PM150007</t>
  </si>
  <si>
    <t>Defibrilator/Protecta VR, D364VRG, Medtronic (Jednokomorski implantabilni kardioverter defibrilator (ICD-VR))</t>
  </si>
  <si>
    <t>PM150034</t>
  </si>
  <si>
    <t>Elektroda za defibrilator, implantabilna/Sprint Quattro Secure Lead S, 69xx, Medtronic (HV elektroda aktivne ili pasivne fiksacije ''single coil'' ili ''dual coil'')</t>
  </si>
  <si>
    <t>4. Ортопедија</t>
  </si>
  <si>
    <t>OR000050</t>
  </si>
  <si>
    <t>Cementni femoralni stem</t>
  </si>
  <si>
    <t>OR000051</t>
  </si>
  <si>
    <t>Femoralna glava</t>
  </si>
  <si>
    <t>OR000057</t>
  </si>
  <si>
    <t>Cementna acetabularna kapa</t>
  </si>
  <si>
    <t>OR000052</t>
  </si>
  <si>
    <t>Bescementna kapa</t>
  </si>
  <si>
    <t>OR000053</t>
  </si>
  <si>
    <t>Bescementni insert</t>
  </si>
  <si>
    <t>OR000054</t>
  </si>
  <si>
    <t>Koštani zavrtanj</t>
  </si>
  <si>
    <t>OR000056</t>
  </si>
  <si>
    <t>Bescementni femoralni stem</t>
  </si>
  <si>
    <t>OR000040</t>
  </si>
  <si>
    <t>Austin Moor parcijalna proteza kuka</t>
  </si>
  <si>
    <t>Ostali ugradni materijal u ortopediji</t>
  </si>
  <si>
    <t>OR000013</t>
  </si>
  <si>
    <t>Kiršner igla</t>
  </si>
  <si>
    <t>OR000015</t>
  </si>
  <si>
    <t>Gama klin</t>
  </si>
  <si>
    <t>OR000016</t>
  </si>
  <si>
    <t>Interloking šraf</t>
  </si>
  <si>
    <t>OR000019</t>
  </si>
  <si>
    <t>Samodinamizirajući unutrašnji fiksator</t>
  </si>
  <si>
    <t>OR000027</t>
  </si>
  <si>
    <t>Semitubularna ploča</t>
  </si>
  <si>
    <t>OR000030</t>
  </si>
  <si>
    <t>koštani zavrtnji</t>
  </si>
  <si>
    <t>OR000031</t>
  </si>
  <si>
    <t>Klinovi za fiksaciju kostiju</t>
  </si>
  <si>
    <t>OR000032</t>
  </si>
  <si>
    <t>Igle za fiksaciju k0stiju</t>
  </si>
  <si>
    <t>OR000034</t>
  </si>
  <si>
    <t>punjenje za staplere (spojnice)</t>
  </si>
  <si>
    <t>OR000039</t>
  </si>
  <si>
    <t>Veštačka kost ( osteovit )</t>
  </si>
  <si>
    <t>OR000049</t>
  </si>
  <si>
    <t>Sterilni cement sa antibiotikom od 40gr</t>
  </si>
  <si>
    <t>OR000025</t>
  </si>
  <si>
    <t>Ravna ploča</t>
  </si>
  <si>
    <t>OR000029</t>
  </si>
  <si>
    <t>Žica</t>
  </si>
  <si>
    <t>OR000033</t>
  </si>
  <si>
    <t>Šrafovi za fiksaciju kostiju</t>
  </si>
  <si>
    <t>5. Офталмологија</t>
  </si>
  <si>
    <t>IS150003</t>
  </si>
  <si>
    <t>Intraokularna tvrda ( PMMA ) zadnjekomorna sočiva</t>
  </si>
  <si>
    <t>IS150005</t>
  </si>
  <si>
    <t>Intraokularno sočivo,akrilatno)Eyecryl Plus Foldable IOL Hydrophilic,600,BIO TECH VISION CARE(Intraokularna Meka zadnjekomorna sočiva izgradjena od hidrofilnog akrilata ,izliven u komadu)</t>
  </si>
  <si>
    <t>GR000003</t>
  </si>
  <si>
    <t>Impregnirani tubularni Dacron graft promera 6 i 8 mm (2011-Interguard small caliber knitted straight grafts IGK 0008-70;</t>
  </si>
  <si>
    <t>GR150005</t>
  </si>
  <si>
    <t>Impregnirani Vaskularni graft/InterGard Silver Antimicrobial Collagen Coated Vascular Prostheses; Bifurcated, IGK1xxxS, Maquet
(Impregnirani polyester (Dacron®) graftovi obloženi srebro-acetatom - Bifurkacioni promera 16x8 i 14x7 mm )</t>
  </si>
  <si>
    <t>PM150014</t>
  </si>
  <si>
    <t>Pejsmejker/Etrinsa, 394 981, Biotronik SE&amp;Co.KG (Dvokomorski pejsmejker sa frekventnom adaptacijom (DDDR) sa zaštitom od magnetne rezonance)</t>
  </si>
  <si>
    <t>PM170001</t>
  </si>
  <si>
    <t>Jednokomorski pejsmejker sa frekvetnom adaptacijom (VVIR) - Sensia SR, Medtronic, SAD</t>
  </si>
  <si>
    <t>PM170002</t>
  </si>
  <si>
    <t>Jednokomorski pejsmejker sa komorskom stimulacijom i pretkomorskom senzing funkcijom (»Single pass« - VDDR) sa frekventnom adaptacijom - Endurity DR, St.Jude, SAD</t>
  </si>
  <si>
    <t>PM170003</t>
  </si>
  <si>
    <t>Jednokomorski pejsmejker sa komorskom stimulacijom i pretkomorskom senzing funkcijom (»Single pass« - VDDR) sa frekventnom adaptacijom</t>
  </si>
  <si>
    <t>PM170007</t>
  </si>
  <si>
    <t>Jednokomorski implantabilni kardioverter defibrilator (ICD-VR) - Evera VR SMedtronic, SAD</t>
  </si>
  <si>
    <t>PM170021</t>
  </si>
  <si>
    <t>Elektroda bipolarna, konekcije IS-1 pasivne ili aktivne fiksacije prava ili "J"-krivina - CapSure Sense MRI, Medtronic, SAD</t>
  </si>
  <si>
    <t>PM170022</t>
  </si>
  <si>
    <t>Elektroda bipolarna, konekcije IS-1 pasivne ili aktivne fiksacije prava ili "J"-krivina - CapSure Fix Novus, Medtronic, SAD</t>
  </si>
  <si>
    <t>PM170023</t>
  </si>
  <si>
    <t>Elektroda bipolarna, konekcije IS-1 pasivne ili aktivne fiksacije prava ili "J"-krivina sa zaštitom od magnetne rezonance -Tendril; Isoflex Optim, St.Jude, SAD</t>
  </si>
  <si>
    <t>PM170024</t>
  </si>
  <si>
    <t>Elektroda bipolarna, konekcije IS-1 pasivne ili aktivne fiksacije prava ili "J"-krivina - Solia S, T, JT</t>
  </si>
  <si>
    <t xml:space="preserve">Укупан број пацијената на листи чекања на дан 31.12.2016. </t>
  </si>
  <si>
    <t>Просечна дужина чекања у данима 2016.</t>
  </si>
  <si>
    <t>Планиран укупан број процедура за које се воде листе чекања за 2017.</t>
  </si>
  <si>
    <t>Планиран број процедура за пацијенте који су на листи чекања за 2017.</t>
  </si>
  <si>
    <t>АНЕСТЕЗИОЛОГИЈА</t>
  </si>
  <si>
    <t>специјалистички преглед први</t>
  </si>
  <si>
    <t>специјалистички преглед контролни</t>
  </si>
  <si>
    <t>000005</t>
  </si>
  <si>
    <t>специјалистички преглед први- доцента и примаријуса</t>
  </si>
  <si>
    <t>000006</t>
  </si>
  <si>
    <t>специјалистички преглед контролни-доцента и примаријуса</t>
  </si>
  <si>
    <t>000008</t>
  </si>
  <si>
    <t>Конзилијарни преглед болесника - 5 учесника</t>
  </si>
  <si>
    <t>свега</t>
  </si>
  <si>
    <t>ГИНЕКОЛОГИЈА И АКУШЕРСТВО</t>
  </si>
  <si>
    <t>35500-00</t>
  </si>
  <si>
    <t>Гинеколошки преглед</t>
  </si>
  <si>
    <t>ПУЛМОЛОГИЈА</t>
  </si>
  <si>
    <t>специјалистички преглед први-примаријус</t>
  </si>
  <si>
    <t>специјалистички преглед контролни-примаријус</t>
  </si>
  <si>
    <t>општи физикални преглед</t>
  </si>
  <si>
    <t>ДЕРМАТОВЕНЕРОЛОГИЈА</t>
  </si>
  <si>
    <t>ФИЗИКАЛНА МЕДИЦИНА</t>
  </si>
  <si>
    <t>600001</t>
  </si>
  <si>
    <t>специјалистички преглед први физијатра</t>
  </si>
  <si>
    <t>600002</t>
  </si>
  <si>
    <t>специјалистички преглед контролни физијатра</t>
  </si>
  <si>
    <t>ОФТАЛМОЛОГИЈА</t>
  </si>
  <si>
    <t>офталмолошки преглед</t>
  </si>
  <si>
    <t>ПСИХИЈАТРИЈА</t>
  </si>
  <si>
    <t>090061</t>
  </si>
  <si>
    <t>специјалистички психијатријски преглед</t>
  </si>
  <si>
    <t>ОРЛ СЛУЖБА</t>
  </si>
  <si>
    <t>УРОЛОГИЈА</t>
  </si>
  <si>
    <t>ИНТЕРНИСТИЧКА СЛУЖБА</t>
  </si>
  <si>
    <t>ОРТОПЕДИЈА</t>
  </si>
  <si>
    <t>ХИРУРГИЈА</t>
  </si>
  <si>
    <t>НЕУРОЛОГИЈА</t>
  </si>
  <si>
    <t>ПЕДИЈАТРИЈА</t>
  </si>
  <si>
    <t>Specijalistički psihijatrijski pregled</t>
  </si>
  <si>
    <t>ИНФЕКТИВНО</t>
  </si>
  <si>
    <t>ДЕЧЈА ХИРУРГИЈА</t>
  </si>
  <si>
    <t>ТРАНСФУЗИОЛОГИЈА</t>
  </si>
  <si>
    <t>URGENTNI PRIJEM</t>
  </si>
  <si>
    <t>Гинекологија и акушерство</t>
  </si>
  <si>
    <t>Офталмологија</t>
  </si>
  <si>
    <t>ОРЛ и МФХ</t>
  </si>
  <si>
    <t>Д. Хирургија</t>
  </si>
  <si>
    <t>Извршено у 2017</t>
  </si>
  <si>
    <t>План за 2018</t>
  </si>
  <si>
    <t>191</t>
  </si>
  <si>
    <t>IS180001</t>
  </si>
  <si>
    <t>35638-08</t>
  </si>
  <si>
    <t>Лапароскопска парцијална салпингектомија, обострана</t>
  </si>
  <si>
    <t>35688-00</t>
  </si>
  <si>
    <t>Лапароскопска стерилизација</t>
  </si>
  <si>
    <t>35694-03</t>
  </si>
  <si>
    <t>Лапароскопска салпингектомија (отварање јајовода у блоку)</t>
  </si>
  <si>
    <t xml:space="preserve">Број пацијената са листе чекања којима је урађена  процедура/интервенција 2017.         </t>
  </si>
  <si>
    <t>Укупан број свих пацијената којима је урађена интервенција/процедура у ЗУ 2017.</t>
  </si>
  <si>
    <t>Број нових пацијената на листи чекања у 2017.</t>
  </si>
  <si>
    <t>Intraokularna meka zadnjekomorna sočiva izrađena od hidrofobnog akrilata,
Alcon Laboratories Incorporated, SAD</t>
  </si>
  <si>
    <t>30104-00</t>
  </si>
  <si>
    <t>Ekstirpacija preaurikularnog sinusa</t>
  </si>
  <si>
    <t>41518-00</t>
  </si>
  <si>
    <t>Ekstirpacio egzostoza iz spolj.usnog kanala</t>
  </si>
  <si>
    <t>Postupak odrzavanja traheostome</t>
  </si>
  <si>
    <t>30075-29</t>
  </si>
  <si>
    <t>Biopsija srednjeg uva</t>
  </si>
  <si>
    <t>009172-00</t>
  </si>
  <si>
    <t>дневна болница-интернистичке гране</t>
  </si>
  <si>
    <t>дневна болница-хемотерапија</t>
  </si>
  <si>
    <t>дневна болница-дневна хирургија</t>
  </si>
  <si>
    <t>Дневна болница-хемодијализа</t>
  </si>
  <si>
    <t xml:space="preserve">                     </t>
  </si>
  <si>
    <t>Dopuna plana 2018</t>
  </si>
  <si>
    <t>Biopsija peritoneuma</t>
  </si>
  <si>
    <t>805 ,818,819</t>
  </si>
  <si>
    <t>801,809,810,811,812, 813,820</t>
  </si>
  <si>
    <t>Дневна болница-педијатрија</t>
  </si>
  <si>
    <t>Дневна болница-гинекологија</t>
  </si>
  <si>
    <t xml:space="preserve">                     Дневна болница-дневна хирургија обухвата сва одељења хируршких грана </t>
  </si>
  <si>
    <t xml:space="preserve">Дневна болница -интернистичке гране обухвата сва одељења интерн.грана </t>
  </si>
  <si>
    <t>GR170003</t>
  </si>
  <si>
    <t>Impregnirani tubularni Dacron graft promera 6 i 8 mm FlowNit Baseal Textile Nemačka</t>
  </si>
  <si>
    <t>Kardiopulmonalna reanimacija</t>
  </si>
  <si>
    <t>Zatvorena masaža srca</t>
  </si>
  <si>
    <t>Punjenje uređaja za davanje leka,antidot</t>
  </si>
  <si>
    <t>13100-00</t>
  </si>
  <si>
    <t>Хемодијализа(нископропусна и високопропусна)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</si>
</sst>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)@"/>
    <numFmt numFmtId="166" formatCode="0;0;;@"/>
  </numFmts>
  <fonts count="92">
    <font>
      <sz val="10"/>
      <name val="HelveticaPlain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CHelvPlain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name val="CHelvPlain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238"/>
    </font>
    <font>
      <sz val="10"/>
      <name val="HelveticaPlain"/>
    </font>
    <font>
      <sz val="10"/>
      <color indexed="8"/>
      <name val="Helvetica"/>
    </font>
    <font>
      <b/>
      <sz val="10"/>
      <name val="Helvetica"/>
    </font>
    <font>
      <b/>
      <sz val="10"/>
      <name val="HelveticaPlain"/>
    </font>
    <font>
      <sz val="10"/>
      <name val="Helvetica"/>
    </font>
    <font>
      <sz val="11"/>
      <color indexed="8"/>
      <name val="Calibri"/>
      <family val="2"/>
      <charset val="238"/>
    </font>
    <font>
      <b/>
      <sz val="8"/>
      <name val="Arial"/>
      <family val="2"/>
    </font>
    <font>
      <sz val="10"/>
      <color indexed="8"/>
      <name val="HelveticaPlain"/>
    </font>
    <font>
      <sz val="9"/>
      <name val="HelveticaPlain"/>
    </font>
    <font>
      <b/>
      <sz val="9"/>
      <name val="HelveticaPlain"/>
      <charset val="238"/>
    </font>
    <font>
      <b/>
      <sz val="10"/>
      <name val="HelveticaPlain"/>
      <charset val="238"/>
    </font>
    <font>
      <sz val="8"/>
      <name val="Helvetica"/>
    </font>
    <font>
      <sz val="8"/>
      <color rgb="FF000000"/>
      <name val="Verdana"/>
      <family val="2"/>
    </font>
    <font>
      <b/>
      <sz val="9"/>
      <name val="HelveticaPlain"/>
    </font>
    <font>
      <sz val="11"/>
      <color indexed="10"/>
      <name val="Arial"/>
      <family val="2"/>
    </font>
    <font>
      <b/>
      <sz val="12"/>
      <name val="HelveticaPlain"/>
    </font>
    <font>
      <sz val="12"/>
      <name val="Calibri"/>
      <family val="2"/>
      <charset val="238"/>
    </font>
    <font>
      <sz val="8"/>
      <name val="Arial"/>
      <family val="2"/>
      <charset val="238"/>
    </font>
    <font>
      <sz val="10"/>
      <color indexed="8"/>
      <name val="Arial"/>
    </font>
    <font>
      <b/>
      <sz val="8"/>
      <name val="Times New Roman"/>
      <family val="1"/>
      <charset val="238"/>
    </font>
    <font>
      <b/>
      <sz val="8"/>
      <name val="Times New Roman"/>
      <family val="1"/>
    </font>
    <font>
      <b/>
      <sz val="8"/>
      <name val="CHelvPlain"/>
    </font>
    <font>
      <b/>
      <sz val="10"/>
      <name val="CHelvPlain"/>
    </font>
    <font>
      <b/>
      <sz val="10"/>
      <name val="Arial"/>
      <family val="2"/>
      <charset val="238"/>
    </font>
    <font>
      <sz val="9"/>
      <color indexed="8"/>
      <name val="HelveticaPlain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</font>
    <font>
      <b/>
      <sz val="16"/>
      <name val="HelveticaPlain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56"/>
      </top>
      <bottom style="double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5">
    <xf numFmtId="0" fontId="0" fillId="0" borderId="0"/>
    <xf numFmtId="0" fontId="16" fillId="0" borderId="0">
      <alignment horizontal="left" vertical="center" indent="1"/>
    </xf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2" fillId="0" borderId="0"/>
    <xf numFmtId="0" fontId="44" fillId="0" borderId="0"/>
    <xf numFmtId="0" fontId="10" fillId="0" borderId="0"/>
    <xf numFmtId="0" fontId="43" fillId="0" borderId="0"/>
    <xf numFmtId="0" fontId="15" fillId="0" borderId="0"/>
    <xf numFmtId="0" fontId="15" fillId="0" borderId="0"/>
    <xf numFmtId="0" fontId="15" fillId="0" borderId="0"/>
    <xf numFmtId="0" fontId="45" fillId="8" borderId="40">
      <alignment vertical="center"/>
    </xf>
    <xf numFmtId="0" fontId="46" fillId="0" borderId="40">
      <alignment horizontal="left" vertical="center" wrapText="1"/>
      <protection locked="0"/>
    </xf>
    <xf numFmtId="0" fontId="47" fillId="0" borderId="41" applyNumberFormat="0" applyFill="0" applyAlignment="0" applyProtection="0"/>
    <xf numFmtId="0" fontId="65" fillId="0" borderId="0"/>
  </cellStyleXfs>
  <cellXfs count="1050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6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13" fillId="0" borderId="0" xfId="3" applyFont="1" applyProtection="1"/>
    <xf numFmtId="0" fontId="9" fillId="0" borderId="0" xfId="3" applyFont="1" applyAlignment="1" applyProtection="1"/>
    <xf numFmtId="3" fontId="13" fillId="0" borderId="0" xfId="3" applyNumberFormat="1" applyFont="1" applyProtection="1"/>
    <xf numFmtId="0" fontId="13" fillId="0" borderId="0" xfId="3" applyFont="1" applyAlignment="1" applyProtection="1">
      <alignment horizontal="center" vertical="center" wrapText="1"/>
    </xf>
    <xf numFmtId="0" fontId="3" fillId="0" borderId="0" xfId="3" applyFont="1" applyProtection="1"/>
    <xf numFmtId="3" fontId="13" fillId="0" borderId="0" xfId="3" applyNumberFormat="1" applyFont="1" applyAlignment="1" applyProtection="1">
      <alignment horizontal="center" vertical="center" wrapText="1"/>
    </xf>
    <xf numFmtId="0" fontId="13" fillId="0" borderId="0" xfId="3" applyFont="1" applyAlignment="1" applyProtection="1">
      <alignment horizontal="left" vertical="center" wrapText="1"/>
    </xf>
    <xf numFmtId="0" fontId="13" fillId="0" borderId="0" xfId="3" applyFont="1" applyAlignment="1" applyProtection="1">
      <alignment horizontal="left" wrapText="1"/>
    </xf>
    <xf numFmtId="0" fontId="13" fillId="0" borderId="0" xfId="3" applyFont="1" applyAlignment="1" applyProtection="1">
      <alignment wrapText="1"/>
    </xf>
    <xf numFmtId="3" fontId="13" fillId="0" borderId="0" xfId="3" applyNumberFormat="1" applyFont="1" applyAlignment="1" applyProtection="1">
      <alignment wrapText="1"/>
    </xf>
    <xf numFmtId="0" fontId="13" fillId="0" borderId="0" xfId="3" applyFont="1" applyAlignment="1" applyProtection="1">
      <alignment horizontal="left"/>
    </xf>
    <xf numFmtId="0" fontId="3" fillId="0" borderId="0" xfId="3" applyFont="1" applyAlignment="1" applyProtection="1">
      <alignment horizontal="center" wrapText="1"/>
    </xf>
    <xf numFmtId="0" fontId="3" fillId="0" borderId="0" xfId="3" applyFont="1" applyAlignment="1" applyProtection="1">
      <alignment wrapText="1"/>
    </xf>
    <xf numFmtId="0" fontId="13" fillId="0" borderId="0" xfId="3" applyFont="1" applyFill="1" applyProtection="1"/>
    <xf numFmtId="0" fontId="1" fillId="2" borderId="0" xfId="2" applyFill="1" applyAlignment="1" applyProtection="1"/>
    <xf numFmtId="0" fontId="3" fillId="0" borderId="0" xfId="0" applyFont="1" applyFill="1" applyAlignment="1">
      <alignment wrapText="1"/>
    </xf>
    <xf numFmtId="0" fontId="2" fillId="0" borderId="0" xfId="0" applyFont="1"/>
    <xf numFmtId="0" fontId="2" fillId="0" borderId="0" xfId="0" applyFont="1" applyBorder="1"/>
    <xf numFmtId="0" fontId="3" fillId="0" borderId="0" xfId="3" applyFont="1" applyFill="1" applyProtection="1"/>
    <xf numFmtId="0" fontId="17" fillId="2" borderId="0" xfId="2" applyFont="1" applyFill="1" applyAlignment="1" applyProtection="1"/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1" xfId="0" applyFont="1" applyFill="1" applyBorder="1"/>
    <xf numFmtId="3" fontId="9" fillId="0" borderId="0" xfId="3" applyNumberFormat="1" applyFont="1" applyProtection="1"/>
    <xf numFmtId="0" fontId="9" fillId="0" borderId="0" xfId="3" applyFont="1" applyProtection="1"/>
    <xf numFmtId="3" fontId="9" fillId="0" borderId="0" xfId="3" applyNumberFormat="1" applyFont="1" applyAlignment="1" applyProtection="1">
      <alignment horizontal="center" vertical="center" wrapText="1"/>
    </xf>
    <xf numFmtId="3" fontId="9" fillId="0" borderId="0" xfId="3" applyNumberFormat="1" applyFont="1" applyAlignment="1" applyProtection="1">
      <alignment wrapText="1"/>
    </xf>
    <xf numFmtId="0" fontId="3" fillId="0" borderId="0" xfId="3" applyFont="1" applyAlignment="1" applyProtection="1">
      <alignment horizontal="right"/>
    </xf>
    <xf numFmtId="0" fontId="3" fillId="0" borderId="0" xfId="3" applyFont="1" applyAlignment="1" applyProtection="1">
      <alignment horizontal="center" vertical="center" wrapText="1"/>
    </xf>
    <xf numFmtId="0" fontId="12" fillId="0" borderId="0" xfId="3" applyFont="1" applyProtection="1"/>
    <xf numFmtId="0" fontId="13" fillId="0" borderId="0" xfId="3" applyFont="1" applyAlignment="1" applyProtection="1"/>
    <xf numFmtId="0" fontId="3" fillId="0" borderId="0" xfId="8" applyFont="1" applyProtection="1"/>
    <xf numFmtId="0" fontId="20" fillId="0" borderId="0" xfId="0" applyFont="1" applyFill="1" applyBorder="1" applyAlignment="1"/>
    <xf numFmtId="0" fontId="20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0" fontId="47" fillId="0" borderId="41" xfId="13"/>
    <xf numFmtId="0" fontId="47" fillId="0" borderId="41" xfId="13" applyAlignment="1">
      <alignment vertical="center" wrapText="1"/>
    </xf>
    <xf numFmtId="0" fontId="13" fillId="0" borderId="0" xfId="3" applyFont="1" applyFill="1" applyAlignment="1" applyProtection="1">
      <alignment horizontal="center" vertical="center"/>
    </xf>
    <xf numFmtId="0" fontId="18" fillId="0" borderId="0" xfId="0" applyFont="1" applyFill="1" applyAlignment="1">
      <alignment horizontal="center"/>
    </xf>
    <xf numFmtId="0" fontId="8" fillId="0" borderId="0" xfId="3" applyFont="1" applyAlignment="1" applyProtection="1">
      <alignment horizontal="center"/>
    </xf>
    <xf numFmtId="0" fontId="6" fillId="0" borderId="0" xfId="0" applyFont="1" applyBorder="1" applyAlignment="1">
      <alignment horizontal="right"/>
    </xf>
    <xf numFmtId="49" fontId="10" fillId="0" borderId="0" xfId="3" applyNumberFormat="1" applyFont="1" applyFill="1" applyProtection="1"/>
    <xf numFmtId="0" fontId="10" fillId="0" borderId="0" xfId="3" applyFont="1" applyAlignment="1" applyProtection="1">
      <alignment horizontal="left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3" fontId="24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Protection="1">
      <protection locked="0"/>
    </xf>
    <xf numFmtId="0" fontId="24" fillId="0" borderId="1" xfId="0" applyFont="1" applyFill="1" applyBorder="1" applyProtection="1">
      <protection locked="0"/>
    </xf>
    <xf numFmtId="3" fontId="24" fillId="3" borderId="1" xfId="0" applyNumberFormat="1" applyFont="1" applyFill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wrapText="1"/>
    </xf>
    <xf numFmtId="0" fontId="3" fillId="0" borderId="0" xfId="3" applyFont="1" applyBorder="1" applyAlignment="1" applyProtection="1">
      <alignment horizont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2" borderId="1" xfId="3" applyFont="1" applyFill="1" applyBorder="1" applyAlignment="1" applyProtection="1">
      <alignment horizontal="center" vertical="center" textRotation="90" wrapText="1"/>
    </xf>
    <xf numFmtId="0" fontId="24" fillId="0" borderId="1" xfId="0" applyFont="1" applyBorder="1" applyAlignment="1" applyProtection="1">
      <alignment horizontal="center" wrapText="1"/>
      <protection locked="0"/>
    </xf>
    <xf numFmtId="0" fontId="26" fillId="0" borderId="0" xfId="3" applyFont="1" applyFill="1" applyBorder="1" applyAlignment="1" applyProtection="1">
      <alignment horizontal="left" wrapText="1"/>
    </xf>
    <xf numFmtId="0" fontId="26" fillId="0" borderId="0" xfId="3" applyFont="1" applyFill="1" applyBorder="1" applyAlignment="1" applyProtection="1">
      <alignment horizontal="left"/>
    </xf>
    <xf numFmtId="0" fontId="24" fillId="0" borderId="1" xfId="3" applyFont="1" applyBorder="1" applyAlignment="1" applyProtection="1">
      <alignment horizontal="center" vertical="center" wrapText="1"/>
      <protection locked="0"/>
    </xf>
    <xf numFmtId="3" fontId="24" fillId="4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3" applyFont="1" applyBorder="1" applyAlignment="1" applyProtection="1">
      <alignment horizontal="center" vertical="center"/>
      <protection locked="0"/>
    </xf>
    <xf numFmtId="0" fontId="24" fillId="0" borderId="0" xfId="3" applyFont="1" applyProtection="1"/>
    <xf numFmtId="0" fontId="24" fillId="4" borderId="1" xfId="0" applyFont="1" applyFill="1" applyBorder="1" applyAlignment="1" applyProtection="1">
      <alignment horizontal="center" vertical="center" wrapText="1"/>
    </xf>
    <xf numFmtId="3" fontId="24" fillId="4" borderId="1" xfId="0" applyNumberFormat="1" applyFont="1" applyFill="1" applyBorder="1" applyAlignment="1" applyProtection="1">
      <alignment horizontal="center" vertical="center" wrapText="1"/>
    </xf>
    <xf numFmtId="3" fontId="24" fillId="0" borderId="1" xfId="3" applyNumberFormat="1" applyFont="1" applyFill="1" applyBorder="1" applyAlignment="1" applyProtection="1">
      <alignment horizontal="center" vertical="center" wrapText="1"/>
    </xf>
    <xf numFmtId="0" fontId="24" fillId="0" borderId="0" xfId="3" applyFont="1" applyBorder="1" applyAlignment="1" applyProtection="1">
      <alignment vertical="center" wrapText="1"/>
    </xf>
    <xf numFmtId="0" fontId="24" fillId="0" borderId="0" xfId="3" applyFont="1" applyBorder="1" applyAlignment="1" applyProtection="1">
      <alignment vertical="center"/>
    </xf>
    <xf numFmtId="0" fontId="24" fillId="0" borderId="1" xfId="0" applyFont="1" applyBorder="1" applyAlignment="1" applyProtection="1">
      <alignment horizontal="center"/>
      <protection locked="0"/>
    </xf>
    <xf numFmtId="0" fontId="10" fillId="0" borderId="0" xfId="3" applyFont="1" applyProtection="1"/>
    <xf numFmtId="0" fontId="10" fillId="0" borderId="0" xfId="10" applyFont="1" applyAlignment="1" applyProtection="1">
      <alignment horizontal="right"/>
    </xf>
    <xf numFmtId="0" fontId="24" fillId="0" borderId="1" xfId="3" applyFont="1" applyBorder="1" applyAlignment="1" applyProtection="1">
      <alignment vertical="center" wrapText="1"/>
    </xf>
    <xf numFmtId="0" fontId="24" fillId="0" borderId="1" xfId="9" applyFont="1" applyFill="1" applyBorder="1" applyAlignment="1" applyProtection="1">
      <alignment horizontal="right"/>
      <protection locked="0"/>
    </xf>
    <xf numFmtId="0" fontId="24" fillId="0" borderId="1" xfId="9" applyFont="1" applyBorder="1" applyProtection="1">
      <protection locked="0"/>
    </xf>
    <xf numFmtId="0" fontId="24" fillId="0" borderId="1" xfId="9" applyFont="1" applyBorder="1" applyAlignment="1" applyProtection="1">
      <alignment wrapText="1"/>
      <protection locked="0"/>
    </xf>
    <xf numFmtId="0" fontId="27" fillId="3" borderId="1" xfId="9" applyFont="1" applyFill="1" applyBorder="1" applyAlignment="1" applyProtection="1">
      <alignment horizontal="right"/>
    </xf>
    <xf numFmtId="3" fontId="47" fillId="0" borderId="41" xfId="13" applyNumberFormat="1"/>
    <xf numFmtId="0" fontId="10" fillId="0" borderId="0" xfId="3" applyNumberFormat="1" applyFont="1" applyFill="1" applyProtection="1"/>
    <xf numFmtId="0" fontId="10" fillId="0" borderId="0" xfId="0" applyFont="1" applyFill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centerContinuous" vertical="center"/>
    </xf>
    <xf numFmtId="0" fontId="24" fillId="0" borderId="3" xfId="0" applyFont="1" applyFill="1" applyBorder="1" applyAlignment="1">
      <alignment horizontal="right" vertical="center"/>
    </xf>
    <xf numFmtId="0" fontId="24" fillId="0" borderId="7" xfId="0" applyFont="1" applyFill="1" applyBorder="1" applyAlignment="1">
      <alignment horizontal="centerContinuous" vertical="center"/>
    </xf>
    <xf numFmtId="0" fontId="24" fillId="0" borderId="4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Continuous" vertical="center"/>
    </xf>
    <xf numFmtId="0" fontId="24" fillId="0" borderId="10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 applyAlignment="1">
      <alignment horizontal="left" vertical="center"/>
    </xf>
    <xf numFmtId="0" fontId="10" fillId="0" borderId="13" xfId="0" quotePrefix="1" applyFont="1" applyFill="1" applyBorder="1" applyAlignment="1">
      <alignment horizontal="left" vertical="center" wrapText="1"/>
    </xf>
    <xf numFmtId="0" fontId="10" fillId="0" borderId="13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 wrapText="1"/>
    </xf>
    <xf numFmtId="0" fontId="10" fillId="0" borderId="0" xfId="0" quotePrefix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0" fillId="0" borderId="21" xfId="0" quotePrefix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" fontId="10" fillId="0" borderId="1" xfId="0" quotePrefix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0" fontId="26" fillId="0" borderId="0" xfId="3" applyFont="1" applyFill="1" applyBorder="1" applyAlignment="1" applyProtection="1">
      <alignment wrapText="1"/>
    </xf>
    <xf numFmtId="0" fontId="24" fillId="0" borderId="5" xfId="0" applyFont="1" applyFill="1" applyBorder="1" applyAlignment="1">
      <alignment horizontal="centerContinuous" vertical="center"/>
    </xf>
    <xf numFmtId="0" fontId="30" fillId="0" borderId="1" xfId="0" applyFont="1" applyFill="1" applyBorder="1" applyAlignment="1">
      <alignment horizontal="centerContinuous" vertical="center"/>
    </xf>
    <xf numFmtId="0" fontId="30" fillId="0" borderId="7" xfId="0" applyFont="1" applyFill="1" applyBorder="1" applyAlignment="1">
      <alignment horizontal="centerContinuous" vertical="center" wrapText="1"/>
    </xf>
    <xf numFmtId="0" fontId="24" fillId="0" borderId="3" xfId="0" applyFont="1" applyFill="1" applyBorder="1" applyAlignment="1">
      <alignment horizontal="centerContinuous" vertical="center"/>
    </xf>
    <xf numFmtId="0" fontId="24" fillId="0" borderId="10" xfId="0" applyFont="1" applyFill="1" applyBorder="1" applyAlignment="1">
      <alignment horizontal="centerContinuous" vertical="center"/>
    </xf>
    <xf numFmtId="0" fontId="28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10" fillId="0" borderId="27" xfId="0" applyFont="1" applyFill="1" applyBorder="1" applyAlignment="1">
      <alignment vertical="center"/>
    </xf>
    <xf numFmtId="0" fontId="37" fillId="0" borderId="0" xfId="5" applyFont="1"/>
    <xf numFmtId="0" fontId="10" fillId="0" borderId="28" xfId="0" applyFont="1" applyBorder="1" applyAlignment="1">
      <alignment vertical="center"/>
    </xf>
    <xf numFmtId="0" fontId="10" fillId="0" borderId="1" xfId="0" applyFont="1" applyBorder="1"/>
    <xf numFmtId="0" fontId="10" fillId="0" borderId="12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28" xfId="0" applyFont="1" applyBorder="1"/>
    <xf numFmtId="0" fontId="22" fillId="0" borderId="0" xfId="0" applyFont="1" applyFill="1" applyAlignment="1">
      <alignment vertical="center" wrapText="1"/>
    </xf>
    <xf numFmtId="165" fontId="39" fillId="6" borderId="29" xfId="11" applyNumberFormat="1" applyFont="1" applyFill="1" applyBorder="1" applyProtection="1">
      <alignment vertical="center"/>
    </xf>
    <xf numFmtId="165" fontId="39" fillId="6" borderId="29" xfId="11" applyNumberFormat="1" applyFont="1" applyFill="1" applyBorder="1" applyAlignment="1" applyProtection="1">
      <alignment horizontal="right" vertical="center"/>
    </xf>
    <xf numFmtId="166" fontId="40" fillId="0" borderId="30" xfId="12" applyNumberFormat="1" applyFont="1" applyBorder="1" applyAlignment="1" applyProtection="1">
      <alignment horizontal="left" vertical="center" indent="1"/>
    </xf>
    <xf numFmtId="166" fontId="41" fillId="0" borderId="30" xfId="12" applyNumberFormat="1" applyFont="1" applyBorder="1" applyAlignment="1" applyProtection="1">
      <alignment horizontal="left" vertical="center"/>
    </xf>
    <xf numFmtId="166" fontId="40" fillId="0" borderId="31" xfId="12" applyNumberFormat="1" applyFont="1" applyBorder="1" applyAlignment="1" applyProtection="1">
      <alignment horizontal="right" vertical="center"/>
    </xf>
    <xf numFmtId="166" fontId="40" fillId="0" borderId="32" xfId="12" applyNumberFormat="1" applyFont="1" applyBorder="1" applyAlignment="1" applyProtection="1">
      <alignment horizontal="right" vertical="center"/>
    </xf>
    <xf numFmtId="166" fontId="40" fillId="0" borderId="31" xfId="12" applyNumberFormat="1" applyFont="1" applyBorder="1" applyAlignment="1" applyProtection="1">
      <alignment horizontal="left" vertical="center" indent="1"/>
    </xf>
    <xf numFmtId="166" fontId="41" fillId="0" borderId="31" xfId="12" applyNumberFormat="1" applyFont="1" applyBorder="1" applyAlignment="1" applyProtection="1">
      <alignment horizontal="left" vertical="center"/>
    </xf>
    <xf numFmtId="166" fontId="40" fillId="0" borderId="32" xfId="12" applyNumberFormat="1" applyFont="1" applyBorder="1" applyAlignment="1" applyProtection="1">
      <alignment horizontal="left" vertical="center" indent="1"/>
    </xf>
    <xf numFmtId="166" fontId="41" fillId="0" borderId="32" xfId="12" applyNumberFormat="1" applyFont="1" applyBorder="1" applyAlignment="1" applyProtection="1">
      <alignment horizontal="left" vertical="center"/>
    </xf>
    <xf numFmtId="165" fontId="39" fillId="6" borderId="30" xfId="11" applyNumberFormat="1" applyFont="1" applyFill="1" applyBorder="1" applyProtection="1">
      <alignment vertical="center"/>
    </xf>
    <xf numFmtId="165" fontId="39" fillId="6" borderId="32" xfId="11" applyNumberFormat="1" applyFont="1" applyFill="1" applyBorder="1" applyAlignment="1" applyProtection="1">
      <alignment horizontal="right" vertical="center"/>
    </xf>
    <xf numFmtId="0" fontId="24" fillId="2" borderId="1" xfId="3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left" vertical="center" wrapText="1"/>
    </xf>
    <xf numFmtId="0" fontId="24" fillId="2" borderId="1" xfId="0" applyFont="1" applyFill="1" applyBorder="1" applyAlignment="1" applyProtection="1">
      <alignment horizontal="left" wrapText="1"/>
    </xf>
    <xf numFmtId="0" fontId="26" fillId="0" borderId="1" xfId="0" applyFont="1" applyFill="1" applyBorder="1" applyAlignment="1">
      <alignment horizontal="centerContinuous" vertical="center"/>
    </xf>
    <xf numFmtId="0" fontId="29" fillId="0" borderId="1" xfId="0" applyFont="1" applyBorder="1" applyAlignment="1">
      <alignment horizontal="centerContinuous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horizontal="left" wrapText="1"/>
    </xf>
    <xf numFmtId="0" fontId="26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0" borderId="1" xfId="0" applyFont="1" applyFill="1" applyBorder="1"/>
    <xf numFmtId="0" fontId="35" fillId="0" borderId="1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42" fillId="0" borderId="1" xfId="0" applyFont="1" applyBorder="1"/>
    <xf numFmtId="0" fontId="18" fillId="0" borderId="1" xfId="0" applyFont="1" applyFill="1" applyBorder="1" applyAlignment="1">
      <alignment horizontal="center"/>
    </xf>
    <xf numFmtId="0" fontId="26" fillId="6" borderId="1" xfId="0" applyFont="1" applyFill="1" applyBorder="1" applyAlignment="1" applyProtection="1">
      <alignment horizontal="center" vertical="center" textRotation="90" wrapText="1"/>
    </xf>
    <xf numFmtId="3" fontId="26" fillId="2" borderId="1" xfId="0" applyNumberFormat="1" applyFont="1" applyFill="1" applyBorder="1" applyAlignment="1" applyProtection="1">
      <alignment horizontal="center" vertical="center" textRotation="90" wrapText="1"/>
    </xf>
    <xf numFmtId="3" fontId="26" fillId="2" borderId="1" xfId="3" applyNumberFormat="1" applyFont="1" applyFill="1" applyBorder="1" applyAlignment="1" applyProtection="1">
      <alignment horizontal="center" vertical="center" textRotation="90" wrapText="1"/>
    </xf>
    <xf numFmtId="0" fontId="24" fillId="0" borderId="1" xfId="3" applyFont="1" applyBorder="1" applyProtection="1">
      <protection locked="0"/>
    </xf>
    <xf numFmtId="0" fontId="24" fillId="4" borderId="1" xfId="9" applyFont="1" applyFill="1" applyBorder="1" applyAlignment="1" applyProtection="1">
      <alignment horizontal="right"/>
    </xf>
    <xf numFmtId="0" fontId="24" fillId="0" borderId="1" xfId="8" applyFont="1" applyBorder="1" applyProtection="1">
      <protection locked="0"/>
    </xf>
    <xf numFmtId="0" fontId="27" fillId="3" borderId="1" xfId="8" applyFont="1" applyFill="1" applyBorder="1" applyAlignment="1" applyProtection="1">
      <alignment horizontal="right" vertical="center"/>
    </xf>
    <xf numFmtId="0" fontId="27" fillId="4" borderId="1" xfId="9" applyFont="1" applyFill="1" applyBorder="1" applyAlignment="1" applyProtection="1">
      <alignment horizontal="right"/>
    </xf>
    <xf numFmtId="0" fontId="26" fillId="2" borderId="1" xfId="9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/>
    </xf>
    <xf numFmtId="0" fontId="24" fillId="3" borderId="1" xfId="3" applyFont="1" applyFill="1" applyBorder="1" applyAlignment="1" applyProtection="1">
      <alignment horizontal="center" vertical="center" wrapText="1"/>
    </xf>
    <xf numFmtId="3" fontId="24" fillId="4" borderId="1" xfId="0" applyNumberFormat="1" applyFont="1" applyFill="1" applyBorder="1" applyProtection="1"/>
    <xf numFmtId="0" fontId="24" fillId="4" borderId="1" xfId="0" applyFont="1" applyFill="1" applyBorder="1" applyProtection="1"/>
    <xf numFmtId="0" fontId="24" fillId="3" borderId="1" xfId="0" applyFont="1" applyFill="1" applyBorder="1" applyAlignment="1" applyProtection="1">
      <alignment horizontal="right" vertical="center" wrapText="1"/>
    </xf>
    <xf numFmtId="3" fontId="24" fillId="3" borderId="1" xfId="0" applyNumberFormat="1" applyFont="1" applyFill="1" applyBorder="1" applyProtection="1"/>
    <xf numFmtId="0" fontId="24" fillId="3" borderId="1" xfId="0" applyFont="1" applyFill="1" applyBorder="1" applyProtection="1"/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Continuous" vertical="center"/>
    </xf>
    <xf numFmtId="0" fontId="10" fillId="0" borderId="19" xfId="0" applyFont="1" applyFill="1" applyBorder="1" applyAlignment="1">
      <alignment horizontal="centerContinuous" vertical="center"/>
    </xf>
    <xf numFmtId="0" fontId="10" fillId="0" borderId="22" xfId="0" applyFont="1" applyFill="1" applyBorder="1" applyAlignment="1">
      <alignment horizontal="centerContinuous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6" fillId="0" borderId="0" xfId="0" applyFont="1" applyBorder="1" applyAlignment="1"/>
    <xf numFmtId="0" fontId="10" fillId="7" borderId="1" xfId="0" applyFont="1" applyFill="1" applyBorder="1"/>
    <xf numFmtId="0" fontId="1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6" fillId="7" borderId="1" xfId="0" applyFont="1" applyFill="1" applyBorder="1"/>
    <xf numFmtId="0" fontId="10" fillId="7" borderId="19" xfId="0" applyFont="1" applyFill="1" applyBorder="1" applyAlignment="1">
      <alignment vertical="center"/>
    </xf>
    <xf numFmtId="0" fontId="26" fillId="7" borderId="19" xfId="0" applyFont="1" applyFill="1" applyBorder="1"/>
    <xf numFmtId="0" fontId="10" fillId="7" borderId="13" xfId="0" applyFont="1" applyFill="1" applyBorder="1" applyAlignment="1">
      <alignment vertical="center"/>
    </xf>
    <xf numFmtId="0" fontId="26" fillId="7" borderId="13" xfId="0" applyFont="1" applyFill="1" applyBorder="1"/>
    <xf numFmtId="0" fontId="26" fillId="0" borderId="20" xfId="0" applyFont="1" applyBorder="1" applyAlignment="1">
      <alignment horizontal="center" vertical="center" wrapText="1"/>
    </xf>
    <xf numFmtId="0" fontId="10" fillId="0" borderId="20" xfId="0" applyFont="1" applyBorder="1"/>
    <xf numFmtId="0" fontId="25" fillId="0" borderId="28" xfId="0" applyFont="1" applyFill="1" applyBorder="1" applyAlignment="1">
      <alignment horizontal="center" vertical="center"/>
    </xf>
    <xf numFmtId="0" fontId="0" fillId="0" borderId="1" xfId="0" applyBorder="1"/>
    <xf numFmtId="0" fontId="26" fillId="2" borderId="1" xfId="0" applyFont="1" applyFill="1" applyBorder="1"/>
    <xf numFmtId="0" fontId="26" fillId="0" borderId="1" xfId="0" applyFont="1" applyBorder="1" applyAlignment="1">
      <alignment vertical="center"/>
    </xf>
    <xf numFmtId="166" fontId="40" fillId="0" borderId="0" xfId="12" applyNumberFormat="1" applyFont="1" applyBorder="1" applyAlignment="1" applyProtection="1">
      <alignment horizontal="left" vertical="center" indent="1"/>
    </xf>
    <xf numFmtId="166" fontId="41" fillId="0" borderId="0" xfId="12" applyNumberFormat="1" applyFont="1" applyBorder="1" applyAlignment="1" applyProtection="1">
      <alignment horizontal="left" vertical="center"/>
    </xf>
    <xf numFmtId="0" fontId="47" fillId="0" borderId="34" xfId="13" applyBorder="1"/>
    <xf numFmtId="0" fontId="24" fillId="0" borderId="1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64" fontId="25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49" fontId="28" fillId="6" borderId="1" xfId="0" applyNumberFormat="1" applyFont="1" applyFill="1" applyBorder="1"/>
    <xf numFmtId="0" fontId="5" fillId="0" borderId="1" xfId="0" applyFont="1" applyBorder="1"/>
    <xf numFmtId="0" fontId="3" fillId="0" borderId="1" xfId="0" applyFont="1" applyBorder="1"/>
    <xf numFmtId="166" fontId="40" fillId="0" borderId="30" xfId="12" applyNumberFormat="1" applyFont="1" applyFill="1" applyBorder="1" applyAlignment="1" applyProtection="1">
      <alignment horizontal="left" vertical="center" indent="1"/>
    </xf>
    <xf numFmtId="166" fontId="40" fillId="0" borderId="31" xfId="12" applyNumberFormat="1" applyFont="1" applyFill="1" applyBorder="1" applyAlignment="1" applyProtection="1">
      <alignment horizontal="left" vertical="center" wrapText="1" indent="1"/>
    </xf>
    <xf numFmtId="166" fontId="40" fillId="0" borderId="32" xfId="12" applyNumberFormat="1" applyFont="1" applyFill="1" applyBorder="1" applyAlignment="1" applyProtection="1">
      <alignment horizontal="left" vertical="center" wrapText="1" indent="1"/>
    </xf>
    <xf numFmtId="0" fontId="24" fillId="0" borderId="1" xfId="3" applyFont="1" applyFill="1" applyBorder="1" applyAlignment="1" applyProtection="1">
      <alignment horizontal="center" vertical="center" textRotation="90" wrapText="1"/>
    </xf>
    <xf numFmtId="0" fontId="24" fillId="0" borderId="1" xfId="3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>
      <alignment horizontal="centerContinuous" vertical="center"/>
    </xf>
    <xf numFmtId="0" fontId="29" fillId="0" borderId="1" xfId="0" applyFont="1" applyFill="1" applyBorder="1" applyAlignment="1">
      <alignment horizontal="centerContinuous" vertical="center" wrapText="1"/>
    </xf>
    <xf numFmtId="0" fontId="1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5" fontId="48" fillId="9" borderId="42" xfId="11" applyNumberFormat="1" applyFont="1" applyFill="1" applyBorder="1" applyProtection="1">
      <alignment vertical="center"/>
    </xf>
    <xf numFmtId="165" fontId="48" fillId="9" borderId="43" xfId="11" applyNumberFormat="1" applyFont="1" applyFill="1" applyBorder="1" applyAlignment="1" applyProtection="1">
      <alignment horizontal="right" vertical="center"/>
    </xf>
    <xf numFmtId="166" fontId="49" fillId="0" borderId="42" xfId="12" applyNumberFormat="1" applyFont="1" applyBorder="1" applyAlignment="1" applyProtection="1">
      <alignment horizontal="left" vertical="center" indent="1"/>
    </xf>
    <xf numFmtId="166" fontId="49" fillId="0" borderId="44" xfId="12" applyNumberFormat="1" applyFont="1" applyBorder="1" applyAlignment="1" applyProtection="1">
      <alignment horizontal="left" vertical="center" indent="1"/>
    </xf>
    <xf numFmtId="166" fontId="49" fillId="0" borderId="43" xfId="12" applyNumberFormat="1" applyFont="1" applyBorder="1" applyAlignment="1" applyProtection="1">
      <alignment horizontal="left" vertical="center" indent="1"/>
    </xf>
    <xf numFmtId="166" fontId="50" fillId="0" borderId="42" xfId="12" applyNumberFormat="1" applyFont="1" applyBorder="1" applyAlignment="1" applyProtection="1">
      <alignment horizontal="left" vertical="center"/>
    </xf>
    <xf numFmtId="166" fontId="50" fillId="0" borderId="44" xfId="12" applyNumberFormat="1" applyFont="1" applyBorder="1" applyAlignment="1" applyProtection="1">
      <alignment horizontal="left" vertical="center"/>
    </xf>
    <xf numFmtId="166" fontId="50" fillId="0" borderId="43" xfId="12" applyNumberFormat="1" applyFont="1" applyBorder="1" applyAlignment="1" applyProtection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51" fillId="10" borderId="1" xfId="3" applyFont="1" applyFill="1" applyBorder="1" applyAlignment="1">
      <alignment horizontal="left" vertical="center" wrapText="1"/>
    </xf>
    <xf numFmtId="0" fontId="0" fillId="10" borderId="1" xfId="0" applyFill="1" applyBorder="1"/>
    <xf numFmtId="0" fontId="51" fillId="10" borderId="1" xfId="3" applyFont="1" applyFill="1" applyBorder="1" applyAlignment="1">
      <alignment horizontal="center" vertical="center" wrapText="1"/>
    </xf>
    <xf numFmtId="0" fontId="52" fillId="0" borderId="1" xfId="3" applyNumberFormat="1" applyFont="1" applyFill="1" applyBorder="1" applyAlignment="1" applyProtection="1">
      <alignment vertical="center" wrapText="1"/>
    </xf>
    <xf numFmtId="0" fontId="53" fillId="0" borderId="1" xfId="3" applyFont="1" applyBorder="1" applyAlignment="1">
      <alignment horizontal="left" vertical="center" wrapText="1"/>
    </xf>
    <xf numFmtId="0" fontId="53" fillId="0" borderId="1" xfId="3" applyFont="1" applyFill="1" applyBorder="1" applyAlignment="1">
      <alignment horizontal="left" vertical="center" wrapText="1"/>
    </xf>
    <xf numFmtId="0" fontId="51" fillId="10" borderId="1" xfId="3" applyFont="1" applyFill="1" applyBorder="1" applyAlignment="1">
      <alignment wrapText="1"/>
    </xf>
    <xf numFmtId="49" fontId="53" fillId="0" borderId="1" xfId="3" applyNumberFormat="1" applyFont="1" applyBorder="1" applyAlignment="1">
      <alignment horizontal="left" vertical="center" wrapText="1"/>
    </xf>
    <xf numFmtId="0" fontId="52" fillId="11" borderId="1" xfId="3" applyNumberFormat="1" applyFont="1" applyFill="1" applyBorder="1" applyAlignment="1" applyProtection="1">
      <alignment vertical="center" wrapText="1"/>
    </xf>
    <xf numFmtId="0" fontId="51" fillId="10" borderId="1" xfId="3" applyFont="1" applyFill="1" applyBorder="1" applyAlignment="1">
      <alignment vertical="center" wrapText="1"/>
    </xf>
    <xf numFmtId="49" fontId="53" fillId="11" borderId="1" xfId="3" applyNumberFormat="1" applyFont="1" applyFill="1" applyBorder="1" applyAlignment="1">
      <alignment horizontal="left" vertical="center" wrapText="1"/>
    </xf>
    <xf numFmtId="49" fontId="53" fillId="0" borderId="1" xfId="3" applyNumberFormat="1" applyFont="1" applyFill="1" applyBorder="1" applyAlignment="1">
      <alignment horizontal="left" vertical="center" wrapText="1"/>
    </xf>
    <xf numFmtId="0" fontId="57" fillId="0" borderId="1" xfId="3" applyNumberFormat="1" applyFont="1" applyFill="1" applyBorder="1" applyAlignment="1" applyProtection="1">
      <alignment vertical="center" wrapText="1"/>
    </xf>
    <xf numFmtId="0" fontId="53" fillId="11" borderId="1" xfId="3" applyFont="1" applyFill="1" applyBorder="1" applyAlignment="1">
      <alignment horizontal="left" vertical="center" wrapText="1"/>
    </xf>
    <xf numFmtId="0" fontId="52" fillId="12" borderId="1" xfId="3" applyNumberFormat="1" applyFont="1" applyFill="1" applyBorder="1" applyAlignment="1" applyProtection="1">
      <alignment vertical="center" wrapText="1"/>
    </xf>
    <xf numFmtId="0" fontId="53" fillId="12" borderId="1" xfId="3" applyFont="1" applyFill="1" applyBorder="1" applyAlignment="1">
      <alignment horizontal="left" vertical="center" wrapText="1"/>
    </xf>
    <xf numFmtId="0" fontId="58" fillId="10" borderId="1" xfId="3" applyFont="1" applyFill="1" applyBorder="1" applyAlignment="1">
      <alignment horizontal="center" vertical="center" wrapText="1"/>
    </xf>
    <xf numFmtId="0" fontId="58" fillId="10" borderId="12" xfId="0" applyFont="1" applyFill="1" applyBorder="1" applyAlignment="1">
      <alignment horizontal="center" wrapText="1"/>
    </xf>
    <xf numFmtId="0" fontId="58" fillId="10" borderId="1" xfId="0" applyFont="1" applyFill="1" applyBorder="1" applyAlignment="1">
      <alignment wrapText="1"/>
    </xf>
    <xf numFmtId="0" fontId="53" fillId="0" borderId="1" xfId="3" applyFont="1" applyBorder="1" applyAlignment="1">
      <alignment horizontal="left" wrapText="1"/>
    </xf>
    <xf numFmtId="0" fontId="52" fillId="0" borderId="1" xfId="3" applyNumberFormat="1" applyFont="1" applyFill="1" applyBorder="1" applyAlignment="1" applyProtection="1">
      <alignment wrapText="1"/>
    </xf>
    <xf numFmtId="0" fontId="58" fillId="1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/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Fill="1" applyBorder="1" applyAlignment="1">
      <alignment vertical="center"/>
    </xf>
    <xf numFmtId="0" fontId="59" fillId="13" borderId="1" xfId="0" quotePrefix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right" vertical="center"/>
    </xf>
    <xf numFmtId="0" fontId="59" fillId="0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left" vertical="center"/>
    </xf>
    <xf numFmtId="164" fontId="59" fillId="13" borderId="1" xfId="0" applyNumberFormat="1" applyFont="1" applyFill="1" applyBorder="1" applyAlignment="1">
      <alignment horizontal="right" vertical="center"/>
    </xf>
    <xf numFmtId="164" fontId="59" fillId="0" borderId="1" xfId="0" applyNumberFormat="1" applyFont="1" applyFill="1" applyBorder="1" applyAlignment="1">
      <alignment horizontal="right" vertical="center"/>
    </xf>
    <xf numFmtId="0" fontId="26" fillId="11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vertical="center"/>
    </xf>
    <xf numFmtId="166" fontId="41" fillId="11" borderId="31" xfId="12" applyNumberFormat="1" applyFont="1" applyFill="1" applyBorder="1" applyAlignment="1" applyProtection="1">
      <alignment horizontal="left" vertical="center"/>
    </xf>
    <xf numFmtId="0" fontId="0" fillId="0" borderId="1" xfId="0" applyFill="1" applyBorder="1"/>
    <xf numFmtId="0" fontId="1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5" fontId="39" fillId="6" borderId="1" xfId="11" applyNumberFormat="1" applyFont="1" applyFill="1" applyBorder="1" applyProtection="1">
      <alignment vertical="center"/>
    </xf>
    <xf numFmtId="165" fontId="39" fillId="6" borderId="1" xfId="11" applyNumberFormat="1" applyFont="1" applyFill="1" applyBorder="1" applyAlignment="1" applyProtection="1">
      <alignment horizontal="right" vertical="center"/>
    </xf>
    <xf numFmtId="166" fontId="40" fillId="0" borderId="1" xfId="12" applyNumberFormat="1" applyFont="1" applyBorder="1" applyAlignment="1" applyProtection="1">
      <alignment horizontal="left" vertical="center" indent="1"/>
    </xf>
    <xf numFmtId="0" fontId="23" fillId="0" borderId="1" xfId="0" applyFont="1" applyFill="1" applyBorder="1" applyAlignment="1">
      <alignment vertical="center"/>
    </xf>
    <xf numFmtId="49" fontId="40" fillId="0" borderId="30" xfId="12" applyNumberFormat="1" applyFont="1" applyBorder="1" applyAlignment="1" applyProtection="1">
      <alignment horizontal="left" vertical="center" indent="1"/>
    </xf>
    <xf numFmtId="166" fontId="41" fillId="0" borderId="1" xfId="12" applyNumberFormat="1" applyFont="1" applyBorder="1" applyAlignment="1" applyProtection="1">
      <alignment horizontal="left" vertical="center"/>
    </xf>
    <xf numFmtId="0" fontId="28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39" fillId="6" borderId="1" xfId="11" applyNumberFormat="1" applyFont="1" applyFill="1" applyBorder="1" applyAlignment="1" applyProtection="1">
      <alignment horizontal="center" vertical="center"/>
    </xf>
    <xf numFmtId="166" fontId="40" fillId="0" borderId="1" xfId="12" applyNumberFormat="1" applyFont="1" applyBorder="1" applyAlignment="1" applyProtection="1">
      <alignment horizontal="center" vertical="center"/>
    </xf>
    <xf numFmtId="166" fontId="41" fillId="0" borderId="1" xfId="12" applyNumberFormat="1" applyFont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61" fillId="0" borderId="19" xfId="0" applyNumberFormat="1" applyFont="1" applyBorder="1" applyAlignment="1" applyProtection="1">
      <alignment horizontal="center" vertical="center" wrapText="1"/>
    </xf>
    <xf numFmtId="0" fontId="61" fillId="0" borderId="19" xfId="0" applyFont="1" applyBorder="1" applyAlignment="1" applyProtection="1">
      <alignment horizontal="left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63" fillId="0" borderId="1" xfId="0" applyFont="1" applyBorder="1"/>
    <xf numFmtId="49" fontId="64" fillId="0" borderId="1" xfId="0" applyNumberFormat="1" applyFont="1" applyBorder="1" applyAlignment="1">
      <alignment horizontal="center" vertical="center"/>
    </xf>
    <xf numFmtId="0" fontId="64" fillId="0" borderId="1" xfId="0" applyFont="1" applyBorder="1" applyAlignment="1">
      <alignment vertical="center"/>
    </xf>
    <xf numFmtId="49" fontId="65" fillId="11" borderId="1" xfId="14" applyNumberFormat="1" applyFill="1" applyBorder="1" applyAlignment="1">
      <alignment horizontal="center"/>
    </xf>
    <xf numFmtId="0" fontId="65" fillId="11" borderId="1" xfId="14" applyFill="1" applyBorder="1" applyAlignment="1">
      <alignment horizontal="left"/>
    </xf>
    <xf numFmtId="1" fontId="0" fillId="2" borderId="1" xfId="0" applyNumberFormat="1" applyFill="1" applyBorder="1"/>
    <xf numFmtId="1" fontId="61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61" fillId="2" borderId="1" xfId="0" applyFont="1" applyFill="1" applyBorder="1" applyAlignment="1">
      <alignment horizontal="center" vertical="center"/>
    </xf>
    <xf numFmtId="0" fontId="64" fillId="16" borderId="1" xfId="0" applyFont="1" applyFill="1" applyBorder="1" applyAlignment="1">
      <alignment horizontal="center" vertical="center" wrapText="1"/>
    </xf>
    <xf numFmtId="0" fontId="64" fillId="0" borderId="1" xfId="0" quotePrefix="1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63" fillId="14" borderId="1" xfId="0" applyFont="1" applyFill="1" applyBorder="1" applyAlignment="1">
      <alignment horizontal="center" vertical="center" wrapText="1"/>
    </xf>
    <xf numFmtId="0" fontId="63" fillId="1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0" fillId="2" borderId="1" xfId="0" applyNumberFormat="1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top"/>
    </xf>
    <xf numFmtId="49" fontId="0" fillId="2" borderId="1" xfId="0" applyNumberFormat="1" applyFill="1" applyBorder="1"/>
    <xf numFmtId="0" fontId="0" fillId="0" borderId="1" xfId="0" applyBorder="1" applyAlignment="1">
      <alignment wrapText="1"/>
    </xf>
    <xf numFmtId="49" fontId="0" fillId="2" borderId="1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left" vertical="top"/>
    </xf>
    <xf numFmtId="0" fontId="28" fillId="0" borderId="1" xfId="0" applyFont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left" vertical="top"/>
    </xf>
    <xf numFmtId="0" fontId="64" fillId="0" borderId="1" xfId="0" applyFont="1" applyFill="1" applyBorder="1" applyAlignment="1">
      <alignment horizontal="right" vertical="top"/>
    </xf>
    <xf numFmtId="49" fontId="64" fillId="2" borderId="1" xfId="0" applyNumberFormat="1" applyFont="1" applyFill="1" applyBorder="1"/>
    <xf numFmtId="0" fontId="64" fillId="0" borderId="1" xfId="0" applyFont="1" applyBorder="1" applyAlignment="1">
      <alignment wrapText="1"/>
    </xf>
    <xf numFmtId="0" fontId="64" fillId="0" borderId="1" xfId="0" applyFont="1" applyFill="1" applyBorder="1" applyAlignment="1">
      <alignment vertical="center"/>
    </xf>
    <xf numFmtId="49" fontId="64" fillId="0" borderId="1" xfId="0" applyNumberFormat="1" applyFont="1" applyFill="1" applyBorder="1"/>
    <xf numFmtId="49" fontId="64" fillId="0" borderId="1" xfId="0" applyNumberFormat="1" applyFont="1" applyFill="1" applyBorder="1" applyAlignment="1">
      <alignment wrapText="1"/>
    </xf>
    <xf numFmtId="0" fontId="64" fillId="0" borderId="1" xfId="0" applyFont="1" applyFill="1" applyBorder="1" applyAlignment="1">
      <alignment horizontal="left" vertical="top" wrapText="1"/>
    </xf>
    <xf numFmtId="0" fontId="66" fillId="15" borderId="1" xfId="0" applyFont="1" applyFill="1" applyBorder="1" applyAlignment="1">
      <alignment horizontal="center" vertical="center" wrapText="1"/>
    </xf>
    <xf numFmtId="0" fontId="63" fillId="0" borderId="1" xfId="0" applyFont="1" applyFill="1" applyBorder="1"/>
    <xf numFmtId="0" fontId="23" fillId="15" borderId="21" xfId="0" quotePrefix="1" applyFont="1" applyFill="1" applyBorder="1" applyAlignment="1">
      <alignment horizontal="left" vertical="center" wrapText="1"/>
    </xf>
    <xf numFmtId="0" fontId="23" fillId="15" borderId="13" xfId="0" quotePrefix="1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right" vertical="top"/>
    </xf>
    <xf numFmtId="49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1" fontId="59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1" fontId="59" fillId="0" borderId="1" xfId="0" applyNumberFormat="1" applyFont="1" applyBorder="1" applyAlignment="1">
      <alignment horizontal="center" vertical="center"/>
    </xf>
    <xf numFmtId="164" fontId="59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67" fillId="0" borderId="1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164" fontId="68" fillId="0" borderId="1" xfId="0" applyNumberFormat="1" applyFont="1" applyBorder="1" applyAlignment="1">
      <alignment horizontal="center" vertical="center"/>
    </xf>
    <xf numFmtId="0" fontId="69" fillId="0" borderId="13" xfId="0" applyFont="1" applyBorder="1" applyAlignment="1">
      <alignment horizontal="center" vertical="center" wrapText="1"/>
    </xf>
    <xf numFmtId="164" fontId="70" fillId="0" borderId="1" xfId="0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39" fillId="2" borderId="1" xfId="11" applyNumberFormat="1" applyFont="1" applyFill="1" applyBorder="1" applyProtection="1">
      <alignment vertical="center"/>
    </xf>
    <xf numFmtId="165" fontId="39" fillId="2" borderId="1" xfId="11" applyNumberFormat="1" applyFont="1" applyFill="1" applyBorder="1" applyAlignment="1" applyProtection="1">
      <alignment horizontal="right" vertical="center"/>
    </xf>
    <xf numFmtId="166" fontId="40" fillId="2" borderId="1" xfId="12" applyNumberFormat="1" applyFont="1" applyFill="1" applyBorder="1" applyAlignment="1" applyProtection="1">
      <alignment horizontal="left" vertical="center" indent="1"/>
    </xf>
    <xf numFmtId="0" fontId="23" fillId="2" borderId="1" xfId="0" applyFont="1" applyFill="1" applyBorder="1" applyAlignment="1">
      <alignment vertical="center"/>
    </xf>
    <xf numFmtId="166" fontId="41" fillId="2" borderId="1" xfId="12" applyNumberFormat="1" applyFont="1" applyFill="1" applyBorder="1" applyAlignment="1" applyProtection="1">
      <alignment horizontal="left" vertical="center"/>
    </xf>
    <xf numFmtId="0" fontId="2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0" fillId="2" borderId="1" xfId="0" applyFont="1" applyFill="1" applyBorder="1" applyAlignment="1">
      <alignment horizontal="center" vertical="center"/>
    </xf>
    <xf numFmtId="49" fontId="60" fillId="2" borderId="1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 wrapText="1"/>
    </xf>
    <xf numFmtId="0" fontId="62" fillId="14" borderId="1" xfId="0" applyFont="1" applyFill="1" applyBorder="1" applyAlignment="1">
      <alignment horizontal="center" vertical="center" wrapText="1"/>
    </xf>
    <xf numFmtId="0" fontId="63" fillId="2" borderId="1" xfId="0" applyFont="1" applyFill="1" applyBorder="1"/>
    <xf numFmtId="0" fontId="28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49" fontId="10" fillId="2" borderId="1" xfId="0" applyNumberFormat="1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63" fillId="14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9" fillId="0" borderId="1" xfId="0" applyFont="1" applyBorder="1"/>
    <xf numFmtId="0" fontId="0" fillId="0" borderId="1" xfId="0" applyBorder="1" applyAlignment="1">
      <alignment horizontal="left" wrapText="1"/>
    </xf>
    <xf numFmtId="0" fontId="71" fillId="0" borderId="1" xfId="0" applyFont="1" applyBorder="1" applyAlignment="1">
      <alignment horizontal="center" vertical="center" wrapText="1"/>
    </xf>
    <xf numFmtId="49" fontId="64" fillId="2" borderId="1" xfId="0" applyNumberFormat="1" applyFont="1" applyFill="1" applyBorder="1" applyAlignment="1">
      <alignment horizontal="center" vertical="center"/>
    </xf>
    <xf numFmtId="49" fontId="64" fillId="0" borderId="1" xfId="0" applyNumberFormat="1" applyFont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32" fillId="11" borderId="1" xfId="14" applyNumberFormat="1" applyFont="1" applyFill="1" applyBorder="1" applyAlignment="1">
      <alignment horizontal="center"/>
    </xf>
    <xf numFmtId="164" fontId="64" fillId="0" borderId="1" xfId="0" applyNumberFormat="1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/>
    </xf>
    <xf numFmtId="0" fontId="10" fillId="4" borderId="1" xfId="0" quotePrefix="1" applyFont="1" applyFill="1" applyBorder="1" applyAlignment="1">
      <alignment horizontal="left" vertical="center" wrapText="1"/>
    </xf>
    <xf numFmtId="0" fontId="10" fillId="4" borderId="1" xfId="0" quotePrefix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68" fillId="0" borderId="45" xfId="0" applyFont="1" applyBorder="1" applyAlignment="1">
      <alignment horizontal="center" vertical="center" wrapText="1"/>
    </xf>
    <xf numFmtId="0" fontId="72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2" fillId="1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" fontId="0" fillId="2" borderId="1" xfId="0" applyNumberFormat="1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74" fillId="11" borderId="1" xfId="0" applyFont="1" applyFill="1" applyBorder="1" applyAlignment="1">
      <alignment horizontal="center" vertical="center" wrapText="1"/>
    </xf>
    <xf numFmtId="0" fontId="68" fillId="11" borderId="1" xfId="0" applyFont="1" applyFill="1" applyBorder="1" applyAlignment="1">
      <alignment horizontal="center" vertical="center" wrapText="1"/>
    </xf>
    <xf numFmtId="164" fontId="68" fillId="11" borderId="1" xfId="0" applyNumberFormat="1" applyFont="1" applyFill="1" applyBorder="1" applyAlignment="1">
      <alignment horizontal="center" vertical="center"/>
    </xf>
    <xf numFmtId="164" fontId="68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75" fillId="0" borderId="1" xfId="0" applyFont="1" applyBorder="1"/>
    <xf numFmtId="0" fontId="10" fillId="0" borderId="1" xfId="0" quotePrefix="1" applyFont="1" applyFill="1" applyBorder="1" applyAlignment="1">
      <alignment horizontal="center" vertical="center" wrapText="1"/>
    </xf>
    <xf numFmtId="49" fontId="64" fillId="0" borderId="1" xfId="0" applyNumberFormat="1" applyFont="1" applyFill="1" applyBorder="1" applyAlignment="1">
      <alignment horizontal="center" vertical="center"/>
    </xf>
    <xf numFmtId="0" fontId="64" fillId="14" borderId="1" xfId="0" applyFont="1" applyFill="1" applyBorder="1" applyAlignment="1">
      <alignment horizontal="center" vertical="center"/>
    </xf>
    <xf numFmtId="0" fontId="64" fillId="14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66" fillId="14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vertical="center"/>
    </xf>
    <xf numFmtId="1" fontId="3" fillId="14" borderId="1" xfId="0" applyNumberFormat="1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3" fillId="14" borderId="1" xfId="0" applyNumberFormat="1" applyFont="1" applyFill="1" applyBorder="1" applyAlignment="1">
      <alignment horizontal="left" vertical="top"/>
    </xf>
    <xf numFmtId="0" fontId="62" fillId="14" borderId="1" xfId="0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1" fontId="67" fillId="2" borderId="1" xfId="0" applyNumberFormat="1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 wrapText="1"/>
    </xf>
    <xf numFmtId="164" fontId="68" fillId="0" borderId="1" xfId="0" applyNumberFormat="1" applyFont="1" applyBorder="1" applyAlignment="1">
      <alignment horizontal="center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63" fillId="18" borderId="1" xfId="0" applyFont="1" applyFill="1" applyBorder="1"/>
    <xf numFmtId="0" fontId="63" fillId="0" borderId="0" xfId="0" applyFon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/>
    <xf numFmtId="0" fontId="26" fillId="14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left"/>
    </xf>
    <xf numFmtId="164" fontId="0" fillId="0" borderId="1" xfId="0" applyNumberFormat="1" applyBorder="1"/>
    <xf numFmtId="0" fontId="27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" fontId="23" fillId="14" borderId="1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49" fontId="61" fillId="0" borderId="1" xfId="0" applyNumberFormat="1" applyFont="1" applyBorder="1" applyAlignment="1" applyProtection="1">
      <alignment horizontal="center" vertical="center" wrapText="1"/>
    </xf>
    <xf numFmtId="49" fontId="65" fillId="11" borderId="19" xfId="14" applyNumberFormat="1" applyFill="1" applyBorder="1" applyAlignment="1">
      <alignment horizontal="center"/>
    </xf>
    <xf numFmtId="0" fontId="61" fillId="0" borderId="1" xfId="0" applyFont="1" applyBorder="1" applyAlignment="1" applyProtection="1">
      <alignment horizontal="left" vertical="center" wrapText="1"/>
    </xf>
    <xf numFmtId="0" fontId="65" fillId="11" borderId="19" xfId="14" applyFill="1" applyBorder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2" fillId="0" borderId="1" xfId="0" applyFont="1" applyBorder="1"/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 applyProtection="1">
      <alignment horizontal="center" vertical="center" textRotation="90" wrapText="1"/>
    </xf>
    <xf numFmtId="3" fontId="26" fillId="0" borderId="1" xfId="0" applyNumberFormat="1" applyFont="1" applyFill="1" applyBorder="1" applyAlignment="1" applyProtection="1">
      <alignment horizontal="center" vertical="center" textRotation="90" wrapText="1"/>
    </xf>
    <xf numFmtId="0" fontId="26" fillId="2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6" fillId="19" borderId="1" xfId="0" applyFont="1" applyFill="1" applyBorder="1" applyAlignment="1">
      <alignment horizontal="center" vertical="center" wrapText="1"/>
    </xf>
    <xf numFmtId="0" fontId="72" fillId="11" borderId="0" xfId="0" applyFont="1" applyFill="1"/>
    <xf numFmtId="0" fontId="0" fillId="11" borderId="1" xfId="0" applyFill="1" applyBorder="1" applyAlignment="1">
      <alignment horizontal="left"/>
    </xf>
    <xf numFmtId="0" fontId="68" fillId="11" borderId="45" xfId="0" applyFont="1" applyFill="1" applyBorder="1" applyAlignment="1">
      <alignment horizontal="center" vertical="center" wrapText="1"/>
    </xf>
    <xf numFmtId="0" fontId="68" fillId="11" borderId="13" xfId="0" applyFont="1" applyFill="1" applyBorder="1" applyAlignment="1">
      <alignment horizontal="center" vertical="center" wrapText="1"/>
    </xf>
    <xf numFmtId="0" fontId="0" fillId="11" borderId="1" xfId="0" applyFill="1" applyBorder="1"/>
    <xf numFmtId="49" fontId="0" fillId="11" borderId="1" xfId="0" applyNumberFormat="1" applyFill="1" applyBorder="1" applyAlignment="1">
      <alignment horizontal="center"/>
    </xf>
    <xf numFmtId="0" fontId="27" fillId="11" borderId="1" xfId="0" applyFont="1" applyFill="1" applyBorder="1" applyAlignment="1">
      <alignment horizontal="center" vertical="center" wrapText="1"/>
    </xf>
    <xf numFmtId="164" fontId="73" fillId="11" borderId="1" xfId="0" applyNumberFormat="1" applyFont="1" applyFill="1" applyBorder="1" applyAlignment="1">
      <alignment horizontal="center" vertical="center"/>
    </xf>
    <xf numFmtId="0" fontId="27" fillId="11" borderId="45" xfId="0" applyFont="1" applyFill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center" vertical="center" wrapText="1"/>
    </xf>
    <xf numFmtId="0" fontId="10" fillId="11" borderId="46" xfId="0" applyFont="1" applyFill="1" applyBorder="1" applyAlignment="1">
      <alignment wrapText="1"/>
    </xf>
    <xf numFmtId="0" fontId="23" fillId="11" borderId="1" xfId="0" applyFont="1" applyFill="1" applyBorder="1" applyAlignment="1">
      <alignment horizontal="center" vertical="center" wrapText="1"/>
    </xf>
    <xf numFmtId="0" fontId="26" fillId="11" borderId="45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78" fillId="0" borderId="47" xfId="0" applyFont="1" applyBorder="1" applyAlignment="1" applyProtection="1">
      <alignment horizontal="left" vertical="top" wrapText="1"/>
    </xf>
    <xf numFmtId="0" fontId="78" fillId="0" borderId="47" xfId="0" applyFont="1" applyBorder="1" applyAlignment="1" applyProtection="1">
      <alignment horizontal="right" vertical="center" wrapText="1"/>
    </xf>
    <xf numFmtId="1" fontId="70" fillId="0" borderId="1" xfId="0" applyNumberFormat="1" applyFont="1" applyBorder="1" applyAlignment="1">
      <alignment horizontal="center" vertical="center" wrapText="1"/>
    </xf>
    <xf numFmtId="0" fontId="28" fillId="18" borderId="1" xfId="0" applyFont="1" applyFill="1" applyBorder="1" applyAlignment="1">
      <alignment horizontal="center" vertical="center" wrapText="1"/>
    </xf>
    <xf numFmtId="0" fontId="79" fillId="0" borderId="48" xfId="0" applyFont="1" applyFill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Protection="1">
      <protection locked="0"/>
    </xf>
    <xf numFmtId="3" fontId="14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Protection="1">
      <protection locked="0"/>
    </xf>
    <xf numFmtId="3" fontId="14" fillId="0" borderId="1" xfId="0" applyNumberFormat="1" applyFont="1" applyBorder="1" applyAlignment="1" applyProtection="1">
      <alignment horizontal="center" vertical="center" wrapText="1"/>
      <protection locked="0"/>
    </xf>
    <xf numFmtId="0" fontId="79" fillId="0" borderId="51" xfId="0" applyFont="1" applyFill="1" applyBorder="1" applyAlignment="1" applyProtection="1">
      <alignment horizontal="left" vertical="center" wrapText="1"/>
      <protection locked="0"/>
    </xf>
    <xf numFmtId="0" fontId="14" fillId="0" borderId="52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Protection="1">
      <protection locked="0"/>
    </xf>
    <xf numFmtId="3" fontId="14" fillId="0" borderId="20" xfId="0" applyNumberFormat="1" applyFont="1" applyBorder="1" applyAlignment="1" applyProtection="1">
      <alignment horizontal="center" vertical="center" wrapText="1"/>
      <protection locked="0"/>
    </xf>
    <xf numFmtId="3" fontId="2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3" applyFont="1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13" xfId="3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2" fontId="24" fillId="0" borderId="5" xfId="0" applyNumberFormat="1" applyFont="1" applyFill="1" applyBorder="1" applyAlignment="1">
      <alignment horizontal="center" vertical="center"/>
    </xf>
    <xf numFmtId="2" fontId="24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right" vertical="center"/>
    </xf>
    <xf numFmtId="2" fontId="24" fillId="0" borderId="1" xfId="0" applyNumberFormat="1" applyFont="1" applyFill="1" applyBorder="1" applyAlignment="1">
      <alignment horizontal="center" vertical="center"/>
    </xf>
    <xf numFmtId="2" fontId="24" fillId="0" borderId="14" xfId="0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Continuous" vertical="center"/>
    </xf>
    <xf numFmtId="0" fontId="10" fillId="0" borderId="5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3" fillId="0" borderId="18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Continuous" vertical="center"/>
    </xf>
    <xf numFmtId="0" fontId="31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Fill="1" applyBorder="1" applyAlignment="1">
      <alignment vertical="center"/>
    </xf>
    <xf numFmtId="0" fontId="23" fillId="15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80" fillId="0" borderId="1" xfId="0" applyFont="1" applyBorder="1" applyAlignment="1">
      <alignment vertical="center"/>
    </xf>
    <xf numFmtId="0" fontId="8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2" fillId="14" borderId="1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3" fillId="17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80" fillId="0" borderId="1" xfId="0" applyFont="1" applyBorder="1" applyAlignment="1">
      <alignment vertical="center" wrapText="1"/>
    </xf>
    <xf numFmtId="0" fontId="81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 wrapText="1"/>
    </xf>
    <xf numFmtId="0" fontId="80" fillId="2" borderId="1" xfId="0" applyFont="1" applyFill="1" applyBorder="1" applyAlignment="1">
      <alignment vertical="center" wrapText="1"/>
    </xf>
    <xf numFmtId="0" fontId="81" fillId="2" borderId="1" xfId="0" applyFont="1" applyFill="1" applyBorder="1" applyAlignment="1">
      <alignment vertical="center" wrapText="1"/>
    </xf>
    <xf numFmtId="0" fontId="62" fillId="0" borderId="1" xfId="0" applyFont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0" fillId="15" borderId="1" xfId="0" applyFill="1" applyBorder="1" applyAlignment="1">
      <alignment vertical="top"/>
    </xf>
    <xf numFmtId="0" fontId="63" fillId="15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center"/>
    </xf>
    <xf numFmtId="0" fontId="82" fillId="14" borderId="1" xfId="0" applyFont="1" applyFill="1" applyBorder="1" applyAlignment="1">
      <alignment horizontal="center" vertical="center"/>
    </xf>
    <xf numFmtId="0" fontId="80" fillId="2" borderId="1" xfId="0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horizontal="right" vertical="center" wrapText="1"/>
    </xf>
    <xf numFmtId="0" fontId="63" fillId="2" borderId="1" xfId="0" applyFont="1" applyFill="1" applyBorder="1" applyAlignment="1">
      <alignment horizontal="center" vertical="center"/>
    </xf>
    <xf numFmtId="0" fontId="83" fillId="2" borderId="1" xfId="0" applyFont="1" applyFill="1" applyBorder="1" applyAlignment="1">
      <alignment vertical="center"/>
    </xf>
    <xf numFmtId="0" fontId="83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0" fillId="14" borderId="1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16" fontId="3" fillId="0" borderId="1" xfId="0" quotePrefix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3" fillId="15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center" vertical="center"/>
    </xf>
    <xf numFmtId="16" fontId="10" fillId="5" borderId="1" xfId="0" applyNumberFormat="1" applyFont="1" applyFill="1" applyBorder="1" applyAlignment="1">
      <alignment vertical="center"/>
    </xf>
    <xf numFmtId="0" fontId="23" fillId="5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6" fontId="23" fillId="15" borderId="1" xfId="0" applyNumberFormat="1" applyFont="1" applyFill="1" applyBorder="1" applyAlignment="1">
      <alignment vertical="center"/>
    </xf>
    <xf numFmtId="16" fontId="23" fillId="15" borderId="1" xfId="0" quotePrefix="1" applyNumberFormat="1" applyFont="1" applyFill="1" applyBorder="1" applyAlignment="1">
      <alignment vertical="center"/>
    </xf>
    <xf numFmtId="0" fontId="23" fillId="15" borderId="1" xfId="0" applyFont="1" applyFill="1" applyBorder="1" applyAlignment="1">
      <alignment horizontal="center" vertical="center"/>
    </xf>
    <xf numFmtId="0" fontId="63" fillId="15" borderId="1" xfId="0" applyFont="1" applyFill="1" applyBorder="1" applyAlignment="1">
      <alignment horizontal="center" vertical="center"/>
    </xf>
    <xf numFmtId="16" fontId="10" fillId="0" borderId="1" xfId="0" quotePrefix="1" applyNumberFormat="1" applyFont="1" applyBorder="1" applyAlignment="1">
      <alignment vertical="center"/>
    </xf>
    <xf numFmtId="16" fontId="10" fillId="0" borderId="1" xfId="0" quotePrefix="1" applyNumberFormat="1" applyFont="1" applyFill="1" applyBorder="1" applyAlignment="1">
      <alignment horizontal="center" vertical="center"/>
    </xf>
    <xf numFmtId="16" fontId="23" fillId="2" borderId="1" xfId="0" applyNumberFormat="1" applyFont="1" applyFill="1" applyBorder="1" applyAlignment="1">
      <alignment vertical="center"/>
    </xf>
    <xf numFmtId="16" fontId="23" fillId="2" borderId="1" xfId="0" quotePrefix="1" applyNumberFormat="1" applyFont="1" applyFill="1" applyBorder="1" applyAlignment="1">
      <alignment vertical="center"/>
    </xf>
    <xf numFmtId="16" fontId="10" fillId="2" borderId="1" xfId="0" quotePrefix="1" applyNumberFormat="1" applyFont="1" applyFill="1" applyBorder="1" applyAlignment="1">
      <alignment horizontal="left" vertical="center"/>
    </xf>
    <xf numFmtId="0" fontId="67" fillId="2" borderId="1" xfId="0" applyFont="1" applyFill="1" applyBorder="1" applyAlignment="1">
      <alignment horizontal="center" vertical="center" wrapText="1"/>
    </xf>
    <xf numFmtId="0" fontId="8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 shrinkToFit="1"/>
    </xf>
    <xf numFmtId="49" fontId="0" fillId="2" borderId="1" xfId="0" quotePrefix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67" fillId="2" borderId="1" xfId="0" applyFont="1" applyFill="1" applyBorder="1" applyAlignment="1">
      <alignment horizontal="center" vertical="center"/>
    </xf>
    <xf numFmtId="16" fontId="10" fillId="2" borderId="1" xfId="0" quotePrefix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63" fillId="18" borderId="1" xfId="0" applyFont="1" applyFill="1" applyBorder="1" applyAlignment="1">
      <alignment horizontal="center" vertical="center" wrapText="1"/>
    </xf>
    <xf numFmtId="0" fontId="62" fillId="18" borderId="1" xfId="0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vertical="center"/>
    </xf>
    <xf numFmtId="49" fontId="63" fillId="18" borderId="1" xfId="0" applyNumberFormat="1" applyFont="1" applyFill="1" applyBorder="1" applyAlignment="1">
      <alignment horizontal="center" vertical="center"/>
    </xf>
    <xf numFmtId="0" fontId="63" fillId="18" borderId="0" xfId="0" applyFont="1" applyFill="1"/>
    <xf numFmtId="0" fontId="32" fillId="11" borderId="1" xfId="5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165" fontId="39" fillId="11" borderId="30" xfId="11" applyNumberFormat="1" applyFont="1" applyFill="1" applyBorder="1" applyProtection="1">
      <alignment vertical="center"/>
    </xf>
    <xf numFmtId="165" fontId="39" fillId="11" borderId="32" xfId="11" applyNumberFormat="1" applyFont="1" applyFill="1" applyBorder="1" applyAlignment="1" applyProtection="1">
      <alignment horizontal="right" vertical="center"/>
    </xf>
    <xf numFmtId="166" fontId="40" fillId="11" borderId="30" xfId="12" applyNumberFormat="1" applyFont="1" applyFill="1" applyBorder="1" applyAlignment="1" applyProtection="1">
      <alignment horizontal="center" vertical="center"/>
    </xf>
    <xf numFmtId="166" fontId="40" fillId="11" borderId="31" xfId="12" applyNumberFormat="1" applyFont="1" applyFill="1" applyBorder="1" applyAlignment="1" applyProtection="1">
      <alignment horizontal="center" vertical="center"/>
    </xf>
    <xf numFmtId="2" fontId="40" fillId="11" borderId="31" xfId="12" applyNumberFormat="1" applyFont="1" applyFill="1" applyBorder="1" applyAlignment="1" applyProtection="1">
      <alignment horizontal="center" vertical="center"/>
    </xf>
    <xf numFmtId="166" fontId="40" fillId="11" borderId="32" xfId="12" applyNumberFormat="1" applyFont="1" applyFill="1" applyBorder="1" applyAlignment="1" applyProtection="1">
      <alignment horizontal="left" vertical="center" indent="1"/>
    </xf>
    <xf numFmtId="0" fontId="5" fillId="11" borderId="0" xfId="0" applyFont="1" applyFill="1"/>
    <xf numFmtId="49" fontId="40" fillId="11" borderId="30" xfId="12" applyNumberFormat="1" applyFont="1" applyFill="1" applyBorder="1" applyAlignment="1" applyProtection="1">
      <alignment horizontal="center" vertical="center"/>
    </xf>
    <xf numFmtId="166" fontId="41" fillId="11" borderId="30" xfId="12" applyNumberFormat="1" applyFont="1" applyFill="1" applyBorder="1" applyAlignment="1" applyProtection="1">
      <alignment horizontal="center" vertical="center"/>
    </xf>
    <xf numFmtId="166" fontId="41" fillId="11" borderId="31" xfId="12" applyNumberFormat="1" applyFont="1" applyFill="1" applyBorder="1" applyAlignment="1" applyProtection="1">
      <alignment horizontal="center" vertical="center"/>
    </xf>
    <xf numFmtId="2" fontId="41" fillId="11" borderId="31" xfId="12" applyNumberFormat="1" applyFont="1" applyFill="1" applyBorder="1" applyAlignment="1" applyProtection="1">
      <alignment horizontal="center" vertical="center"/>
    </xf>
    <xf numFmtId="166" fontId="41" fillId="11" borderId="32" xfId="12" applyNumberFormat="1" applyFont="1" applyFill="1" applyBorder="1" applyAlignment="1" applyProtection="1">
      <alignment horizontal="left" vertical="center"/>
    </xf>
    <xf numFmtId="0" fontId="6" fillId="11" borderId="0" xfId="0" applyFont="1" applyFill="1"/>
    <xf numFmtId="0" fontId="6" fillId="11" borderId="0" xfId="0" applyFont="1" applyFill="1" applyAlignment="1">
      <alignment horizontal="center"/>
    </xf>
    <xf numFmtId="2" fontId="6" fillId="11" borderId="0" xfId="0" applyNumberFormat="1" applyFont="1" applyFill="1" applyAlignment="1">
      <alignment horizontal="center"/>
    </xf>
    <xf numFmtId="0" fontId="26" fillId="11" borderId="1" xfId="0" applyFont="1" applyFill="1" applyBorder="1" applyAlignment="1">
      <alignment horizontal="center" vertical="center"/>
    </xf>
    <xf numFmtId="2" fontId="26" fillId="11" borderId="1" xfId="0" applyNumberFormat="1" applyFont="1" applyFill="1" applyBorder="1" applyAlignment="1">
      <alignment horizontal="center" vertical="center" wrapText="1"/>
    </xf>
    <xf numFmtId="49" fontId="32" fillId="11" borderId="1" xfId="5" applyNumberFormat="1" applyFont="1" applyFill="1" applyBorder="1" applyAlignment="1"/>
    <xf numFmtId="0" fontId="32" fillId="11" borderId="1" xfId="5" applyFont="1" applyFill="1" applyBorder="1"/>
    <xf numFmtId="0" fontId="10" fillId="11" borderId="1" xfId="0" applyFont="1" applyFill="1" applyBorder="1" applyAlignment="1">
      <alignment horizontal="center"/>
    </xf>
    <xf numFmtId="2" fontId="10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/>
    <xf numFmtId="0" fontId="10" fillId="11" borderId="1" xfId="0" applyFont="1" applyFill="1" applyBorder="1" applyAlignment="1">
      <alignment horizontal="center" vertical="center"/>
    </xf>
    <xf numFmtId="2" fontId="10" fillId="11" borderId="1" xfId="0" applyNumberFormat="1" applyFont="1" applyFill="1" applyBorder="1" applyAlignment="1">
      <alignment horizontal="center" vertical="center"/>
    </xf>
    <xf numFmtId="4" fontId="85" fillId="11" borderId="54" xfId="0" applyNumberFormat="1" applyFont="1" applyFill="1" applyBorder="1" applyAlignment="1" applyProtection="1">
      <alignment horizontal="center" vertical="center" wrapText="1"/>
    </xf>
    <xf numFmtId="0" fontId="59" fillId="11" borderId="1" xfId="0" applyFont="1" applyFill="1" applyBorder="1" applyAlignment="1">
      <alignment horizontal="center" vertical="center" wrapText="1"/>
    </xf>
    <xf numFmtId="49" fontId="86" fillId="11" borderId="1" xfId="5" applyNumberFormat="1" applyFont="1" applyFill="1" applyBorder="1" applyAlignment="1"/>
    <xf numFmtId="0" fontId="59" fillId="11" borderId="1" xfId="0" applyFont="1" applyFill="1" applyBorder="1"/>
    <xf numFmtId="0" fontId="59" fillId="11" borderId="1" xfId="0" applyFont="1" applyFill="1" applyBorder="1" applyAlignment="1">
      <alignment wrapText="1"/>
    </xf>
    <xf numFmtId="0" fontId="59" fillId="11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wrapText="1"/>
    </xf>
    <xf numFmtId="4" fontId="85" fillId="11" borderId="55" xfId="0" applyNumberFormat="1" applyFont="1" applyFill="1" applyBorder="1" applyAlignment="1" applyProtection="1">
      <alignment horizontal="center" vertical="center" wrapText="1"/>
    </xf>
    <xf numFmtId="0" fontId="23" fillId="11" borderId="1" xfId="0" applyFont="1" applyFill="1" applyBorder="1" applyAlignment="1">
      <alignment horizontal="center" vertical="center"/>
    </xf>
    <xf numFmtId="0" fontId="87" fillId="11" borderId="1" xfId="0" applyFont="1" applyFill="1" applyBorder="1"/>
    <xf numFmtId="0" fontId="5" fillId="11" borderId="0" xfId="0" applyFont="1" applyFill="1" applyBorder="1"/>
    <xf numFmtId="0" fontId="87" fillId="11" borderId="0" xfId="0" applyFont="1" applyFill="1"/>
    <xf numFmtId="0" fontId="6" fillId="11" borderId="0" xfId="0" applyFont="1" applyFill="1" applyBorder="1"/>
    <xf numFmtId="0" fontId="0" fillId="11" borderId="1" xfId="0" applyFont="1" applyFill="1" applyBorder="1" applyAlignment="1">
      <alignment horizontal="center" vertical="center" wrapText="1"/>
    </xf>
    <xf numFmtId="0" fontId="67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2" fontId="0" fillId="11" borderId="1" xfId="0" applyNumberFormat="1" applyFont="1" applyFill="1" applyBorder="1" applyAlignment="1">
      <alignment horizontal="center" vertical="center"/>
    </xf>
    <xf numFmtId="4" fontId="67" fillId="11" borderId="1" xfId="0" applyNumberFormat="1" applyFont="1" applyFill="1" applyBorder="1" applyAlignment="1" applyProtection="1">
      <alignment horizontal="center" vertical="center" wrapText="1"/>
    </xf>
    <xf numFmtId="4" fontId="67" fillId="11" borderId="56" xfId="0" applyNumberFormat="1" applyFont="1" applyFill="1" applyBorder="1" applyAlignment="1" applyProtection="1">
      <alignment horizontal="center" vertical="center" wrapText="1"/>
    </xf>
    <xf numFmtId="0" fontId="0" fillId="11" borderId="13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49" fontId="67" fillId="11" borderId="1" xfId="5" applyNumberFormat="1" applyFont="1" applyFill="1" applyBorder="1" applyAlignment="1">
      <alignment horizontal="center" vertical="center"/>
    </xf>
    <xf numFmtId="4" fontId="67" fillId="11" borderId="57" xfId="0" applyNumberFormat="1" applyFont="1" applyFill="1" applyBorder="1" applyAlignment="1" applyProtection="1">
      <alignment horizontal="center" vertical="center" wrapText="1"/>
    </xf>
    <xf numFmtId="4" fontId="67" fillId="11" borderId="54" xfId="0" applyNumberFormat="1" applyFont="1" applyFill="1" applyBorder="1" applyAlignment="1" applyProtection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wrapText="1"/>
    </xf>
    <xf numFmtId="49" fontId="32" fillId="11" borderId="1" xfId="5" applyNumberFormat="1" applyFont="1" applyFill="1" applyBorder="1" applyAlignment="1">
      <alignment horizontal="center"/>
    </xf>
    <xf numFmtId="1" fontId="23" fillId="11" borderId="1" xfId="0" applyNumberFormat="1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/>
    </xf>
    <xf numFmtId="2" fontId="5" fillId="11" borderId="0" xfId="0" applyNumberFormat="1" applyFont="1" applyFill="1" applyAlignment="1">
      <alignment horizontal="center"/>
    </xf>
    <xf numFmtId="4" fontId="85" fillId="11" borderId="1" xfId="0" applyNumberFormat="1" applyFont="1" applyFill="1" applyBorder="1" applyAlignment="1" applyProtection="1">
      <alignment horizontal="center" vertical="center" wrapText="1"/>
    </xf>
    <xf numFmtId="0" fontId="59" fillId="11" borderId="54" xfId="0" applyFont="1" applyFill="1" applyBorder="1" applyAlignment="1">
      <alignment horizontal="center"/>
    </xf>
    <xf numFmtId="0" fontId="10" fillId="11" borderId="55" xfId="0" applyFont="1" applyFill="1" applyBorder="1" applyAlignment="1">
      <alignment horizontal="center" vertical="center"/>
    </xf>
    <xf numFmtId="0" fontId="10" fillId="11" borderId="55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  <xf numFmtId="0" fontId="23" fillId="11" borderId="54" xfId="0" applyFont="1" applyFill="1" applyBorder="1" applyAlignment="1">
      <alignment horizontal="center" vertical="center"/>
    </xf>
    <xf numFmtId="0" fontId="88" fillId="11" borderId="1" xfId="0" applyFont="1" applyFill="1" applyBorder="1"/>
    <xf numFmtId="0" fontId="10" fillId="11" borderId="55" xfId="0" applyFont="1" applyFill="1" applyBorder="1" applyAlignment="1">
      <alignment horizontal="center"/>
    </xf>
    <xf numFmtId="0" fontId="10" fillId="11" borderId="54" xfId="0" applyFont="1" applyFill="1" applyBorder="1" applyAlignment="1">
      <alignment horizontal="center"/>
    </xf>
    <xf numFmtId="4" fontId="32" fillId="11" borderId="1" xfId="0" applyNumberFormat="1" applyFont="1" applyFill="1" applyBorder="1" applyAlignment="1" applyProtection="1">
      <alignment horizontal="center" vertical="center" wrapText="1"/>
    </xf>
    <xf numFmtId="49" fontId="67" fillId="11" borderId="57" xfId="5" applyNumberFormat="1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4" fontId="67" fillId="11" borderId="13" xfId="0" applyNumberFormat="1" applyFont="1" applyFill="1" applyBorder="1" applyAlignment="1" applyProtection="1">
      <alignment horizontal="center" vertical="center" wrapText="1"/>
    </xf>
    <xf numFmtId="0" fontId="0" fillId="11" borderId="54" xfId="0" applyFont="1" applyFill="1" applyBorder="1" applyAlignment="1">
      <alignment horizontal="center" vertical="center"/>
    </xf>
    <xf numFmtId="165" fontId="39" fillId="6" borderId="30" xfId="11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83" fillId="14" borderId="1" xfId="0" applyFont="1" applyFill="1" applyBorder="1" applyAlignment="1">
      <alignment horizontal="center" vertical="center"/>
    </xf>
    <xf numFmtId="49" fontId="59" fillId="0" borderId="1" xfId="0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vertical="center" wrapText="1"/>
    </xf>
    <xf numFmtId="0" fontId="59" fillId="2" borderId="1" xfId="0" applyFont="1" applyFill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83" fillId="20" borderId="1" xfId="0" applyFont="1" applyFill="1" applyBorder="1" applyAlignment="1">
      <alignment vertical="center"/>
    </xf>
    <xf numFmtId="0" fontId="23" fillId="20" borderId="1" xfId="0" applyFont="1" applyFill="1" applyBorder="1" applyAlignment="1">
      <alignment vertical="center"/>
    </xf>
    <xf numFmtId="0" fontId="83" fillId="14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83" fillId="14" borderId="1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/>
    <xf numFmtId="0" fontId="23" fillId="0" borderId="25" xfId="0" applyFont="1" applyFill="1" applyBorder="1" applyAlignment="1">
      <alignment vertical="center"/>
    </xf>
    <xf numFmtId="0" fontId="10" fillId="15" borderId="19" xfId="0" applyFont="1" applyFill="1" applyBorder="1" applyAlignment="1">
      <alignment horizontal="center" vertical="center"/>
    </xf>
    <xf numFmtId="0" fontId="10" fillId="15" borderId="13" xfId="0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10" fillId="11" borderId="0" xfId="0" applyFont="1" applyFill="1" applyAlignment="1">
      <alignment vertical="center"/>
    </xf>
    <xf numFmtId="166" fontId="40" fillId="11" borderId="31" xfId="12" applyNumberFormat="1" applyFont="1" applyFill="1" applyBorder="1" applyAlignment="1" applyProtection="1">
      <alignment horizontal="left" vertical="center" indent="1"/>
    </xf>
    <xf numFmtId="0" fontId="10" fillId="11" borderId="13" xfId="0" quotePrefix="1" applyFont="1" applyFill="1" applyBorder="1" applyAlignment="1">
      <alignment horizontal="center" vertical="center"/>
    </xf>
    <xf numFmtId="0" fontId="10" fillId="11" borderId="1" xfId="0" quotePrefix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59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top"/>
    </xf>
    <xf numFmtId="0" fontId="23" fillId="11" borderId="13" xfId="0" quotePrefix="1" applyFont="1" applyFill="1" applyBorder="1" applyAlignment="1">
      <alignment horizontal="center" vertical="center"/>
    </xf>
    <xf numFmtId="0" fontId="23" fillId="11" borderId="1" xfId="0" quotePrefix="1" applyFont="1" applyFill="1" applyBorder="1" applyAlignment="1">
      <alignment horizontal="center" vertical="center"/>
    </xf>
    <xf numFmtId="0" fontId="89" fillId="11" borderId="1" xfId="0" applyFont="1" applyFill="1" applyBorder="1" applyAlignment="1">
      <alignment horizontal="center" vertical="center" wrapText="1"/>
    </xf>
    <xf numFmtId="0" fontId="86" fillId="11" borderId="1" xfId="0" applyFont="1" applyFill="1" applyBorder="1" applyAlignment="1">
      <alignment horizontal="center" vertical="center" wrapText="1"/>
    </xf>
    <xf numFmtId="0" fontId="59" fillId="11" borderId="1" xfId="0" quotePrefix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32" fillId="11" borderId="1" xfId="0" applyFont="1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>
      <alignment vertical="center"/>
    </xf>
    <xf numFmtId="0" fontId="10" fillId="11" borderId="0" xfId="0" applyFont="1" applyFill="1" applyAlignment="1">
      <alignment horizontal="center" vertical="center"/>
    </xf>
    <xf numFmtId="0" fontId="23" fillId="11" borderId="25" xfId="0" quotePrefix="1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 wrapText="1"/>
    </xf>
    <xf numFmtId="0" fontId="10" fillId="11" borderId="25" xfId="0" applyFont="1" applyFill="1" applyBorder="1" applyAlignment="1">
      <alignment vertical="center" wrapText="1"/>
    </xf>
    <xf numFmtId="0" fontId="28" fillId="11" borderId="0" xfId="0" applyFont="1" applyFill="1" applyAlignment="1">
      <alignment horizontal="center" vertical="center"/>
    </xf>
    <xf numFmtId="0" fontId="28" fillId="11" borderId="0" xfId="0" applyFont="1" applyFill="1" applyAlignment="1">
      <alignment vertical="center"/>
    </xf>
    <xf numFmtId="49" fontId="62" fillId="18" borderId="1" xfId="0" applyNumberFormat="1" applyFont="1" applyFill="1" applyBorder="1" applyAlignment="1">
      <alignment horizontal="center" vertical="center"/>
    </xf>
    <xf numFmtId="0" fontId="62" fillId="18" borderId="1" xfId="0" applyFont="1" applyFill="1" applyBorder="1" applyAlignment="1">
      <alignment vertical="center"/>
    </xf>
    <xf numFmtId="1" fontId="63" fillId="18" borderId="1" xfId="0" applyNumberFormat="1" applyFont="1" applyFill="1" applyBorder="1"/>
    <xf numFmtId="4" fontId="85" fillId="0" borderId="47" xfId="0" applyNumberFormat="1" applyFont="1" applyBorder="1" applyAlignment="1" applyProtection="1">
      <alignment horizontal="right" vertical="center" wrapText="1"/>
    </xf>
    <xf numFmtId="4" fontId="85" fillId="18" borderId="1" xfId="0" applyNumberFormat="1" applyFont="1" applyFill="1" applyBorder="1" applyAlignment="1" applyProtection="1">
      <alignment horizontal="right" vertical="center" wrapText="1"/>
    </xf>
    <xf numFmtId="4" fontId="85" fillId="0" borderId="54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0" fontId="10" fillId="2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32" fillId="0" borderId="47" xfId="0" applyFont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40" fillId="0" borderId="1" xfId="12" applyNumberFormat="1" applyFont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85" fillId="11" borderId="19" xfId="0" applyNumberFormat="1" applyFont="1" applyFill="1" applyBorder="1" applyAlignment="1" applyProtection="1">
      <alignment horizontal="center" vertical="center" wrapText="1"/>
    </xf>
    <xf numFmtId="4" fontId="85" fillId="11" borderId="0" xfId="0" applyNumberFormat="1" applyFont="1" applyFill="1" applyBorder="1" applyAlignment="1" applyProtection="1">
      <alignment horizontal="center" vertical="center" wrapText="1"/>
    </xf>
    <xf numFmtId="0" fontId="23" fillId="21" borderId="1" xfId="0" applyFont="1" applyFill="1" applyBorder="1" applyAlignment="1">
      <alignment horizontal="center" vertical="center"/>
    </xf>
    <xf numFmtId="1" fontId="0" fillId="0" borderId="1" xfId="0" applyNumberFormat="1" applyFill="1" applyBorder="1"/>
    <xf numFmtId="164" fontId="59" fillId="0" borderId="1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 wrapText="1"/>
    </xf>
    <xf numFmtId="49" fontId="0" fillId="11" borderId="1" xfId="0" applyNumberFormat="1" applyFont="1" applyFill="1" applyBorder="1" applyAlignment="1">
      <alignment horizontal="center" vertical="center"/>
    </xf>
    <xf numFmtId="0" fontId="64" fillId="11" borderId="1" xfId="0" applyFont="1" applyFill="1" applyBorder="1" applyAlignment="1">
      <alignment horizontal="center" vertical="center" wrapText="1"/>
    </xf>
    <xf numFmtId="1" fontId="0" fillId="11" borderId="1" xfId="0" applyNumberFormat="1" applyFont="1" applyFill="1" applyBorder="1" applyAlignment="1">
      <alignment horizontal="center" vertical="center"/>
    </xf>
    <xf numFmtId="1" fontId="0" fillId="11" borderId="1" xfId="0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64" fontId="68" fillId="0" borderId="1" xfId="0" applyNumberFormat="1" applyFont="1" applyFill="1" applyBorder="1" applyAlignment="1">
      <alignment horizontal="center" vertical="center"/>
    </xf>
    <xf numFmtId="164" fontId="68" fillId="0" borderId="1" xfId="0" applyNumberFormat="1" applyFont="1" applyFill="1" applyBorder="1" applyAlignment="1">
      <alignment horizontal="center" vertical="center" wrapText="1"/>
    </xf>
    <xf numFmtId="0" fontId="68" fillId="0" borderId="45" xfId="0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63" fillId="22" borderId="1" xfId="0" applyFont="1" applyFill="1" applyBorder="1" applyAlignment="1">
      <alignment vertical="top"/>
    </xf>
    <xf numFmtId="0" fontId="2" fillId="22" borderId="1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49" fontId="0" fillId="2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59" fillId="0" borderId="1" xfId="0" applyFont="1" applyBorder="1" applyAlignment="1">
      <alignment horizontal="left" wrapText="1"/>
    </xf>
    <xf numFmtId="0" fontId="32" fillId="11" borderId="1" xfId="14" applyFont="1" applyFill="1" applyBorder="1" applyAlignment="1">
      <alignment horizontal="left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vertical="center" wrapText="1"/>
    </xf>
    <xf numFmtId="1" fontId="59" fillId="0" borderId="1" xfId="0" applyNumberFormat="1" applyFont="1" applyFill="1" applyBorder="1" applyAlignment="1">
      <alignment horizontal="center" vertical="center"/>
    </xf>
    <xf numFmtId="0" fontId="90" fillId="0" borderId="1" xfId="0" applyFont="1" applyFill="1" applyBorder="1" applyAlignment="1">
      <alignment horizontal="center" vertical="center" wrapText="1"/>
    </xf>
    <xf numFmtId="0" fontId="90" fillId="0" borderId="1" xfId="0" applyFont="1" applyFill="1" applyBorder="1"/>
    <xf numFmtId="0" fontId="9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1" fillId="0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2" fontId="59" fillId="11" borderId="1" xfId="0" applyNumberFormat="1" applyFont="1" applyFill="1" applyBorder="1" applyAlignment="1">
      <alignment horizontal="center"/>
    </xf>
    <xf numFmtId="0" fontId="23" fillId="11" borderId="1" xfId="0" applyFont="1" applyFill="1" applyBorder="1"/>
    <xf numFmtId="0" fontId="5" fillId="11" borderId="1" xfId="0" applyFont="1" applyFill="1" applyBorder="1"/>
    <xf numFmtId="0" fontId="5" fillId="11" borderId="1" xfId="0" applyFont="1" applyFill="1" applyBorder="1" applyAlignment="1">
      <alignment horizontal="center"/>
    </xf>
    <xf numFmtId="2" fontId="5" fillId="11" borderId="1" xfId="0" applyNumberFormat="1" applyFont="1" applyFill="1" applyBorder="1" applyAlignment="1">
      <alignment horizontal="center"/>
    </xf>
    <xf numFmtId="0" fontId="4" fillId="11" borderId="1" xfId="0" applyFont="1" applyFill="1" applyBorder="1"/>
    <xf numFmtId="0" fontId="59" fillId="18" borderId="1" xfId="0" applyFont="1" applyFill="1" applyBorder="1"/>
    <xf numFmtId="0" fontId="59" fillId="18" borderId="1" xfId="0" applyFont="1" applyFill="1" applyBorder="1" applyAlignment="1">
      <alignment wrapText="1"/>
    </xf>
    <xf numFmtId="0" fontId="59" fillId="18" borderId="1" xfId="0" applyFont="1" applyFill="1" applyBorder="1" applyAlignment="1">
      <alignment horizontal="center"/>
    </xf>
    <xf numFmtId="0" fontId="59" fillId="18" borderId="54" xfId="0" applyFont="1" applyFill="1" applyBorder="1" applyAlignment="1">
      <alignment horizontal="center"/>
    </xf>
    <xf numFmtId="4" fontId="85" fillId="18" borderId="47" xfId="0" applyNumberFormat="1" applyFont="1" applyFill="1" applyBorder="1" applyAlignment="1" applyProtection="1">
      <alignment horizontal="right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/>
    <xf numFmtId="0" fontId="5" fillId="18" borderId="0" xfId="0" applyFont="1" applyFill="1"/>
    <xf numFmtId="1" fontId="66" fillId="0" borderId="1" xfId="0" applyNumberFormat="1" applyFont="1" applyBorder="1" applyAlignment="1">
      <alignment horizontal="center" vertical="center" wrapText="1"/>
    </xf>
    <xf numFmtId="0" fontId="12" fillId="2" borderId="0" xfId="3" applyFont="1" applyFill="1" applyAlignment="1">
      <alignment horizontal="left"/>
    </xf>
    <xf numFmtId="0" fontId="4" fillId="2" borderId="0" xfId="3" applyFont="1" applyFill="1" applyAlignment="1">
      <alignment horizontal="left"/>
    </xf>
    <xf numFmtId="0" fontId="21" fillId="2" borderId="0" xfId="3" applyFont="1" applyFill="1" applyAlignment="1">
      <alignment horizont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textRotation="90" wrapText="1"/>
    </xf>
    <xf numFmtId="3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3" fontId="26" fillId="0" borderId="1" xfId="0" applyNumberFormat="1" applyFont="1" applyFill="1" applyBorder="1" applyAlignment="1" applyProtection="1">
      <alignment horizontal="center" vertical="center" textRotation="90" wrapText="1"/>
    </xf>
    <xf numFmtId="0" fontId="24" fillId="2" borderId="1" xfId="3" applyFont="1" applyFill="1" applyBorder="1" applyAlignment="1" applyProtection="1">
      <alignment horizontal="center" vertical="center" wrapText="1"/>
    </xf>
    <xf numFmtId="0" fontId="24" fillId="0" borderId="1" xfId="3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textRotation="90" wrapText="1"/>
    </xf>
    <xf numFmtId="0" fontId="24" fillId="0" borderId="1" xfId="3" applyFont="1" applyBorder="1" applyAlignment="1" applyProtection="1">
      <alignment horizontal="center" vertical="center" wrapText="1"/>
    </xf>
    <xf numFmtId="0" fontId="24" fillId="2" borderId="1" xfId="9" applyFont="1" applyFill="1" applyBorder="1" applyAlignment="1" applyProtection="1">
      <alignment horizontal="center" vertical="center" wrapText="1"/>
    </xf>
    <xf numFmtId="166" fontId="40" fillId="0" borderId="30" xfId="12" applyNumberFormat="1" applyFont="1" applyBorder="1" applyAlignment="1" applyProtection="1">
      <alignment horizontal="center" vertical="center"/>
    </xf>
    <xf numFmtId="166" fontId="40" fillId="0" borderId="31" xfId="12" applyNumberFormat="1" applyFont="1" applyBorder="1" applyAlignment="1" applyProtection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166" fontId="40" fillId="11" borderId="30" xfId="12" applyNumberFormat="1" applyFont="1" applyFill="1" applyBorder="1" applyAlignment="1" applyProtection="1">
      <alignment horizontal="center" vertical="center"/>
    </xf>
    <xf numFmtId="166" fontId="40" fillId="11" borderId="31" xfId="12" applyNumberFormat="1" applyFont="1" applyFill="1" applyBorder="1" applyAlignment="1" applyProtection="1">
      <alignment horizontal="center" vertical="center"/>
    </xf>
    <xf numFmtId="166" fontId="40" fillId="11" borderId="32" xfId="12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40" fillId="0" borderId="19" xfId="12" applyNumberFormat="1" applyFont="1" applyBorder="1" applyAlignment="1" applyProtection="1">
      <alignment horizontal="center" vertical="center"/>
    </xf>
    <xf numFmtId="166" fontId="40" fillId="0" borderId="13" xfId="12" applyNumberFormat="1" applyFont="1" applyBorder="1" applyAlignment="1" applyProtection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/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/>
    </xf>
    <xf numFmtId="0" fontId="28" fillId="14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6" fontId="40" fillId="2" borderId="19" xfId="12" applyNumberFormat="1" applyFont="1" applyFill="1" applyBorder="1" applyAlignment="1" applyProtection="1">
      <alignment horizontal="center" vertical="center"/>
    </xf>
    <xf numFmtId="166" fontId="40" fillId="2" borderId="13" xfId="12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6" fontId="40" fillId="0" borderId="1" xfId="12" applyNumberFormat="1" applyFont="1" applyBorder="1" applyAlignment="1" applyProtection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36" fillId="6" borderId="19" xfId="0" applyNumberFormat="1" applyFont="1" applyFill="1" applyBorder="1" applyAlignment="1">
      <alignment horizontal="left" vertical="center"/>
    </xf>
    <xf numFmtId="49" fontId="36" fillId="6" borderId="25" xfId="0" applyNumberFormat="1" applyFont="1" applyFill="1" applyBorder="1" applyAlignment="1">
      <alignment horizontal="left" vertical="center"/>
    </xf>
    <xf numFmtId="49" fontId="36" fillId="6" borderId="13" xfId="0" applyNumberFormat="1" applyFont="1" applyFill="1" applyBorder="1" applyAlignment="1">
      <alignment horizontal="left" vertical="center"/>
    </xf>
    <xf numFmtId="49" fontId="36" fillId="6" borderId="19" xfId="0" applyNumberFormat="1" applyFont="1" applyFill="1" applyBorder="1" applyAlignment="1">
      <alignment horizontal="left" vertical="center" wrapText="1"/>
    </xf>
    <xf numFmtId="49" fontId="36" fillId="6" borderId="25" xfId="0" applyNumberFormat="1" applyFont="1" applyFill="1" applyBorder="1" applyAlignment="1">
      <alignment horizontal="left" vertical="center" wrapText="1"/>
    </xf>
    <xf numFmtId="49" fontId="36" fillId="6" borderId="13" xfId="0" applyNumberFormat="1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/>
    </xf>
    <xf numFmtId="0" fontId="10" fillId="0" borderId="0" xfId="3" applyFont="1" applyFill="1"/>
    <xf numFmtId="0" fontId="23" fillId="0" borderId="0" xfId="3" applyFont="1" applyFill="1" applyBorder="1"/>
    <xf numFmtId="0" fontId="10" fillId="0" borderId="0" xfId="3" applyFont="1" applyBorder="1"/>
    <xf numFmtId="0" fontId="10" fillId="0" borderId="0" xfId="3" applyFont="1"/>
    <xf numFmtId="0" fontId="10" fillId="0" borderId="20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wrapText="1"/>
    </xf>
    <xf numFmtId="0" fontId="10" fillId="0" borderId="25" xfId="3" applyFont="1" applyFill="1" applyBorder="1" applyAlignment="1">
      <alignment horizontal="center" wrapText="1"/>
    </xf>
    <xf numFmtId="0" fontId="26" fillId="0" borderId="20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26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23" xfId="3" applyFont="1" applyFill="1" applyBorder="1" applyAlignment="1">
      <alignment horizontal="center" vertical="center" wrapText="1"/>
    </xf>
    <xf numFmtId="0" fontId="26" fillId="0" borderId="23" xfId="3" applyFont="1" applyBorder="1" applyAlignment="1">
      <alignment horizontal="center" vertical="center" wrapText="1"/>
    </xf>
    <xf numFmtId="0" fontId="26" fillId="0" borderId="7" xfId="3" applyFont="1" applyFill="1" applyBorder="1" applyAlignment="1">
      <alignment horizontal="center" vertical="center" wrapText="1"/>
    </xf>
    <xf numFmtId="0" fontId="10" fillId="0" borderId="33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 wrapText="1"/>
    </xf>
    <xf numFmtId="0" fontId="10" fillId="0" borderId="27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6" xfId="3" applyFont="1" applyFill="1" applyBorder="1" applyAlignment="1">
      <alignment vertical="center"/>
    </xf>
    <xf numFmtId="0" fontId="34" fillId="0" borderId="27" xfId="3" applyFont="1" applyFill="1" applyBorder="1" applyAlignment="1">
      <alignment horizontal="center" vertical="center"/>
    </xf>
    <xf numFmtId="0" fontId="32" fillId="0" borderId="1" xfId="3" applyFont="1" applyFill="1" applyBorder="1" applyAlignment="1" applyProtection="1">
      <alignment vertical="center" wrapText="1"/>
    </xf>
    <xf numFmtId="0" fontId="10" fillId="0" borderId="13" xfId="3" applyFont="1" applyFill="1" applyBorder="1" applyAlignment="1">
      <alignment vertical="center"/>
    </xf>
    <xf numFmtId="0" fontId="10" fillId="0" borderId="25" xfId="3" applyFont="1" applyFill="1" applyBorder="1" applyAlignment="1">
      <alignment vertical="center"/>
    </xf>
    <xf numFmtId="0" fontId="10" fillId="0" borderId="1" xfId="3" applyFont="1" applyFill="1" applyBorder="1" applyAlignment="1">
      <alignment vertical="center"/>
    </xf>
    <xf numFmtId="0" fontId="34" fillId="0" borderId="13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34" fillId="0" borderId="1" xfId="3" applyFont="1" applyFill="1" applyBorder="1" applyAlignment="1">
      <alignment horizontal="center" vertical="center" wrapText="1"/>
    </xf>
    <xf numFmtId="0" fontId="10" fillId="0" borderId="19" xfId="3" applyFont="1" applyBorder="1" applyAlignment="1"/>
    <xf numFmtId="0" fontId="10" fillId="0" borderId="13" xfId="3" applyFont="1" applyBorder="1" applyAlignment="1"/>
    <xf numFmtId="0" fontId="10" fillId="0" borderId="13" xfId="3" applyFont="1" applyFill="1" applyBorder="1" applyAlignment="1">
      <alignment horizontal="center" wrapText="1"/>
    </xf>
    <xf numFmtId="0" fontId="10" fillId="0" borderId="25" xfId="3" applyFont="1" applyFill="1" applyBorder="1" applyAlignment="1">
      <alignment horizontal="center" wrapText="1"/>
    </xf>
    <xf numFmtId="0" fontId="10" fillId="0" borderId="1" xfId="3" applyFont="1" applyFill="1" applyBorder="1" applyAlignment="1">
      <alignment horizontal="center" wrapText="1"/>
    </xf>
    <xf numFmtId="0" fontId="10" fillId="0" borderId="13" xfId="3" applyFont="1" applyFill="1" applyBorder="1" applyAlignment="1">
      <alignment wrapText="1"/>
    </xf>
    <xf numFmtId="0" fontId="10" fillId="0" borderId="1" xfId="3" applyFont="1" applyBorder="1" applyAlignment="1">
      <alignment wrapText="1"/>
    </xf>
    <xf numFmtId="0" fontId="10" fillId="0" borderId="13" xfId="3" applyFont="1" applyFill="1" applyBorder="1" applyAlignment="1">
      <alignment horizontal="center"/>
    </xf>
    <xf numFmtId="0" fontId="10" fillId="0" borderId="25" xfId="3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10" fillId="0" borderId="13" xfId="3" applyFont="1" applyFill="1" applyBorder="1" applyAlignment="1"/>
    <xf numFmtId="0" fontId="10" fillId="0" borderId="19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/>
    </xf>
    <xf numFmtId="0" fontId="10" fillId="0" borderId="12" xfId="3" applyFont="1" applyFill="1" applyBorder="1" applyAlignment="1">
      <alignment horizontal="center"/>
    </xf>
    <xf numFmtId="0" fontId="10" fillId="0" borderId="24" xfId="3" applyFont="1" applyFill="1" applyBorder="1" applyAlignment="1"/>
  </cellXfs>
  <cellStyles count="15">
    <cellStyle name="ContentsHyperlink" xfId="1"/>
    <cellStyle name="Hyperlink" xfId="2" builtinId="8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Normal_normativ kadra _ tabel_1" xfId="8"/>
    <cellStyle name="Normal_Sheet1" xfId="14"/>
    <cellStyle name="Normal_TAB DZ 1-10 (1)" xfId="9"/>
    <cellStyle name="Normal_TAB DZ 1-10 (1) 2" xfId="10"/>
    <cellStyle name="Student Information" xfId="11"/>
    <cellStyle name="Student Information - user entered" xfId="12"/>
    <cellStyle name="Total" xfId="13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0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/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agan%20Kaljevic/Desktop/Planske%20tabele%20za%20bolnice%202018_21122017_kor_RF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a/Desktop/planovi%202017/Izvrsenje%2016/PLANSK-4%20(Autosaved)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AGAN~1/AppData/Local/Temp/&#1076;&#1085;&#1077;&#1074;&#1085;&#1077;%20&#1073;&#1086;&#1083;&#1085;&#1080;&#1094;&#1077;%20&#1082;&#1086;&#1088;&#1080;&#1075;&#1086;&#1074;&#1072;&#1085;&#1077;.xlsx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agan%20Kaljevic/Documents/My%20documents%202015/PLAN%20RADA%202016/Dopuna%20plana%2016/Dopuna%20i%20izmena%20plana%20za%202016%20III%20OB%20Kraljev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puna%20plana%2016/Dopuna%20i%20izmena%20plana%20za%202016%20III%20OB%20Kraljev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agan%20Kaljevic/Desktop/Laboratorija%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agan%20Kaljevic/Desktop/Planske%20tabele%20za%20bolnice%202016_1812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agan%20Kaljevic/Documents/My%20documents%202015/PLAN%202017/Dopuna%20plana%20II/Dopuna%20plana%202017%20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</sheetNames>
    <sheetDataSet>
      <sheetData sheetId="0"/>
      <sheetData sheetId="1">
        <row r="1">
          <cell r="C1" t="str">
            <v>ОБ"Студеница" Краљево</v>
          </cell>
        </row>
        <row r="2">
          <cell r="C2">
            <v>17870092</v>
          </cell>
        </row>
        <row r="3">
          <cell r="C3" t="str">
            <v>01.01.2018.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Soc.Epid.Inform"/>
    </sheetNames>
    <sheetDataSet>
      <sheetData sheetId="0" refreshError="1"/>
      <sheetData sheetId="1" refreshError="1">
        <row r="1">
          <cell r="C1" t="str">
            <v>ОБ"Студеница" Краљево</v>
          </cell>
        </row>
        <row r="2">
          <cell r="C2">
            <v>17870092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</sheetNames>
    <sheetDataSet>
      <sheetData sheetId="0" refreshError="1"/>
      <sheetData sheetId="1">
        <row r="1">
          <cell r="C1" t="str">
            <v>ОБ"Студеница" Краљево</v>
          </cell>
        </row>
        <row r="2">
          <cell r="C2">
            <v>17870092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 zbirno"/>
      <sheetName val="Kapaciteti i korišćenje"/>
      <sheetName val="Pratioci"/>
      <sheetName val="Dnevne.bolnice"/>
      <sheetName val="Neonatologija"/>
      <sheetName val="Pregledi"/>
      <sheetName val="Operacije"/>
      <sheetName val="Usluge Hirurgija"/>
      <sheetName val="USLUGE VASKULARNA HIRURGIJA"/>
      <sheetName val="Usluge plastična hirurgija"/>
      <sheetName val="Usluge urologija"/>
      <sheetName val="Usluge Ortopedija"/>
      <sheetName val="Usluge Oftalmologija"/>
      <sheetName val="Usluge ORL"/>
      <sheetName val="Usluge decja hirurgija"/>
      <sheetName val="Usluge ginekologija"/>
      <sheetName val="Usluge operacioni blok i anest "/>
      <sheetName val="Usluge pedijatrija"/>
      <sheetName val="Usluge psihijatrija"/>
      <sheetName val="Usluge neurologija"/>
      <sheetName val="Usluge infektivno i kozno"/>
      <sheetName val="Usluge pulmologija"/>
      <sheetName val="Usluge Fizikalna"/>
      <sheetName val="Usluge transfuziologija"/>
      <sheetName val="Usluge Interno"/>
      <sheetName val="Usluge kardiologija"/>
      <sheetName val="Usluge nefrologija"/>
      <sheetName val="Usluge gastroenterologija"/>
      <sheetName val="Usluge alergologija"/>
      <sheetName val="Usluge onkologija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Soc.Epid.Inform"/>
    </sheetNames>
    <sheetDataSet>
      <sheetData sheetId="0"/>
      <sheetData sheetId="1">
        <row r="1">
          <cell r="C1" t="str">
            <v>OБ "Студеница" Краљево</v>
          </cell>
        </row>
        <row r="2">
          <cell r="C2">
            <v>17870092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 zbirno"/>
      <sheetName val="Kapaciteti i korišćenje"/>
      <sheetName val="Pratioci"/>
      <sheetName val="Dnevne.bolnice"/>
      <sheetName val="Neonatologija"/>
      <sheetName val="Pregledi"/>
      <sheetName val="Operacije"/>
      <sheetName val="Usluge Hirurgija"/>
      <sheetName val="USLUGE VASKULARNA HIRURGIJA"/>
      <sheetName val="Usluge plastična hirurgija"/>
      <sheetName val="Usluge urologija"/>
      <sheetName val="Usluge Ortopedija"/>
      <sheetName val="Usluge Oftalmologija"/>
      <sheetName val="Usluge ORL"/>
      <sheetName val="Usluge decja hirurgija"/>
      <sheetName val="Usluge ginekologija"/>
      <sheetName val="Usluge operacioni blok i anest "/>
      <sheetName val="Usluge pedijatrija"/>
      <sheetName val="Usluge psihijatrija"/>
      <sheetName val="Usluge neurologija"/>
      <sheetName val="Usluge infektivno i kozno"/>
      <sheetName val="Usluge pulmologija"/>
      <sheetName val="Usluge Fizikalna"/>
      <sheetName val="Usluge transfuziologija"/>
      <sheetName val="Usluge Interno"/>
      <sheetName val="Usluge kardiologija"/>
      <sheetName val="Usluge nefrologija"/>
      <sheetName val="Usluge gastroenterologija"/>
      <sheetName val="Usluge alergologija"/>
      <sheetName val="Usluge onkologija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Soc.Epid.Inform"/>
    </sheetNames>
    <sheetDataSet>
      <sheetData sheetId="0" refreshError="1"/>
      <sheetData sheetId="1">
        <row r="1">
          <cell r="C1" t="str">
            <v>OБ "Студеница" Краљево</v>
          </cell>
        </row>
        <row r="2">
          <cell r="C2">
            <v>17870092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an, izvrsenje i fakturisanje"/>
    </sheetNames>
    <sheetDataSet>
      <sheetData sheetId="0">
        <row r="2">
          <cell r="A2" t="str">
            <v>310020</v>
          </cell>
          <cell r="B2" t="str">
            <v>Biodozimetrijska procena doza analizom hromozomskih aberacija u limfocitima periferne krvi</v>
          </cell>
          <cell r="C2">
            <v>0</v>
          </cell>
        </row>
        <row r="3">
          <cell r="A3" t="str">
            <v>310056</v>
          </cell>
          <cell r="B3" t="str">
            <v>Analiza mikronukleusa u binuklearnim limfoblastima iz kulture ćelija CB metodom</v>
          </cell>
          <cell r="C3">
            <v>0</v>
          </cell>
        </row>
        <row r="4">
          <cell r="A4" t="str">
            <v>L000018</v>
          </cell>
          <cell r="B4" t="str">
            <v xml:space="preserve">Uzorkovanje krvi (mikrouzorkovanje) </v>
          </cell>
          <cell r="C4">
            <v>0</v>
          </cell>
        </row>
        <row r="5">
          <cell r="A5" t="str">
            <v>L000026</v>
          </cell>
          <cell r="B5" t="str">
            <v xml:space="preserve">Uzorkovanje krvi (venepunkcija) </v>
          </cell>
          <cell r="C5">
            <v>0</v>
          </cell>
        </row>
        <row r="6">
          <cell r="A6" t="str">
            <v>L000075</v>
          </cell>
          <cell r="B6" t="str">
            <v>Acidobazni status (pH, pO2, pCO2) u krvi</v>
          </cell>
          <cell r="C6">
            <v>0</v>
          </cell>
        </row>
        <row r="7">
          <cell r="A7" t="str">
            <v>L000174</v>
          </cell>
          <cell r="B7" t="str">
            <v>Bazni ekces (višak) u krvi</v>
          </cell>
          <cell r="C7">
            <v>0</v>
          </cell>
        </row>
        <row r="8">
          <cell r="A8" t="str">
            <v>L000356</v>
          </cell>
          <cell r="B8" t="str">
            <v>Glukoza u krvi - POCT metodom</v>
          </cell>
          <cell r="C8">
            <v>0</v>
          </cell>
        </row>
        <row r="9">
          <cell r="A9" t="str">
            <v>L000414</v>
          </cell>
          <cell r="B9" t="str">
            <v>Hemoglobin A1c (glikozilirani hemoglobin, HbA1c) u krvi</v>
          </cell>
          <cell r="C9">
            <v>0</v>
          </cell>
        </row>
        <row r="10">
          <cell r="A10" t="str">
            <v>L000695</v>
          </cell>
          <cell r="B10" t="str">
            <v xml:space="preserve">O2 saturacija u krvi </v>
          </cell>
          <cell r="C10">
            <v>0</v>
          </cell>
        </row>
        <row r="11">
          <cell r="A11" t="str">
            <v>L000703</v>
          </cell>
          <cell r="B11" t="str">
            <v xml:space="preserve">pCO2 (parcijalni pritisak ugljen-dioksida) u krvi </v>
          </cell>
          <cell r="C11">
            <v>0</v>
          </cell>
        </row>
        <row r="12">
          <cell r="A12" t="str">
            <v>L000711</v>
          </cell>
          <cell r="B12" t="str">
            <v xml:space="preserve">pH krvi </v>
          </cell>
          <cell r="C12">
            <v>0</v>
          </cell>
        </row>
        <row r="13">
          <cell r="A13" t="str">
            <v>L000729</v>
          </cell>
          <cell r="B13" t="str">
            <v xml:space="preserve">Piruvat u krvi </v>
          </cell>
          <cell r="C13">
            <v>0</v>
          </cell>
        </row>
        <row r="14">
          <cell r="A14" t="str">
            <v>L000737</v>
          </cell>
          <cell r="B14" t="str">
            <v xml:space="preserve">pO2 (parcijalni pritisak kiseonika) u krvi </v>
          </cell>
          <cell r="C14">
            <v>0</v>
          </cell>
        </row>
        <row r="15">
          <cell r="A15" t="str">
            <v>L000778</v>
          </cell>
          <cell r="B15" t="str">
            <v xml:space="preserve">Standardni bikarbonati u krvi </v>
          </cell>
          <cell r="C15">
            <v>0</v>
          </cell>
        </row>
        <row r="16">
          <cell r="A16" t="str">
            <v>L000836</v>
          </cell>
          <cell r="B16" t="str">
            <v xml:space="preserve">Troponin I u krvi - POCT metodom </v>
          </cell>
          <cell r="C16">
            <v>0</v>
          </cell>
        </row>
        <row r="17">
          <cell r="A17" t="str">
            <v>L000851</v>
          </cell>
          <cell r="B17" t="str">
            <v xml:space="preserve">Vitamin B12 (kobalamin, cijankobalamin) u krvi - FPIA/MEIA, CMIA </v>
          </cell>
          <cell r="C17">
            <v>0</v>
          </cell>
        </row>
        <row r="18">
          <cell r="A18" t="str">
            <v>L001057</v>
          </cell>
          <cell r="B18" t="str">
            <v xml:space="preserve">Alanin aminotransferaza (ALT) u serumu - spektrofotometrija </v>
          </cell>
          <cell r="C18">
            <v>0</v>
          </cell>
        </row>
        <row r="19">
          <cell r="A19" t="str">
            <v>L001081</v>
          </cell>
          <cell r="B19" t="str">
            <v xml:space="preserve">Albumin u serumu - spektrofotometrijom </v>
          </cell>
          <cell r="C19">
            <v>0</v>
          </cell>
        </row>
        <row r="20">
          <cell r="A20" t="str">
            <v>L001198</v>
          </cell>
          <cell r="B20" t="str">
            <v xml:space="preserve">Alfa-amilaza u serumu - spektrofotometrija </v>
          </cell>
          <cell r="C20">
            <v>0</v>
          </cell>
        </row>
        <row r="21">
          <cell r="A21" t="str">
            <v>L001206</v>
          </cell>
          <cell r="B21" t="str">
            <v xml:space="preserve">Alfa-amilaza, izoenzimi u serumu </v>
          </cell>
          <cell r="C21">
            <v>0</v>
          </cell>
        </row>
        <row r="22">
          <cell r="A22" t="str">
            <v>L001214</v>
          </cell>
          <cell r="B22" t="str">
            <v xml:space="preserve">Alfa-fetoprotein (AFP) u serumu </v>
          </cell>
          <cell r="C22">
            <v>0</v>
          </cell>
        </row>
        <row r="23">
          <cell r="A23" t="str">
            <v>L001248</v>
          </cell>
          <cell r="B23" t="str">
            <v xml:space="preserve">Alkalna fosfataza (ALP) u serumu - POCT metodom </v>
          </cell>
          <cell r="C23">
            <v>0</v>
          </cell>
        </row>
        <row r="24">
          <cell r="A24" t="str">
            <v>L001255</v>
          </cell>
          <cell r="B24" t="str">
            <v xml:space="preserve">Alkalna fosfataza (ALP) u serumu -spektrofotometrijom </v>
          </cell>
          <cell r="C24">
            <v>0</v>
          </cell>
        </row>
        <row r="25">
          <cell r="A25" t="str">
            <v>L001651</v>
          </cell>
          <cell r="B25" t="str">
            <v xml:space="preserve">Aspartat aminotransferaza (AST) u serumu - spektrofotometrijom </v>
          </cell>
          <cell r="C25">
            <v>0</v>
          </cell>
        </row>
        <row r="26">
          <cell r="A26" t="str">
            <v>L001800</v>
          </cell>
          <cell r="B26" t="str">
            <v xml:space="preserve">Beta-horiogonadotropin, ukupan (beta-hCG, βhCG) u serumu - FPIA/MEIA, CMIA odnosno ECLIA </v>
          </cell>
          <cell r="C26">
            <v>0</v>
          </cell>
        </row>
        <row r="27">
          <cell r="A27" t="str">
            <v>L001891</v>
          </cell>
          <cell r="B27" t="str">
            <v xml:space="preserve">Bilirubin (direktan) u serumu - spektrofotometrijom </v>
          </cell>
          <cell r="C27">
            <v>0</v>
          </cell>
        </row>
        <row r="28">
          <cell r="A28" t="str">
            <v>L001917</v>
          </cell>
          <cell r="B28" t="str">
            <v xml:space="preserve">Bilirubin (ukupan) u serumu - spektrofotometrijom </v>
          </cell>
          <cell r="C28">
            <v>0</v>
          </cell>
        </row>
        <row r="29">
          <cell r="A29" t="str">
            <v>L002055</v>
          </cell>
          <cell r="B29" t="str">
            <v xml:space="preserve">C-reaktivni protein (CRP) u serumu - imunoturbidimetrijom </v>
          </cell>
          <cell r="C29">
            <v>0</v>
          </cell>
        </row>
        <row r="30">
          <cell r="A30" t="str">
            <v>L002360</v>
          </cell>
          <cell r="B30" t="str">
            <v xml:space="preserve">Feritin u serumu - imunohemijski </v>
          </cell>
          <cell r="C30">
            <v>0</v>
          </cell>
        </row>
        <row r="31">
          <cell r="A31" t="str">
            <v>L002410</v>
          </cell>
          <cell r="B31" t="str">
            <v xml:space="preserve">Folikulostimulirajući hormon (folitropin, FSH) u serumu - FPIA, MEIA, CMIA odnosno ECLIA </v>
          </cell>
          <cell r="C31">
            <v>0</v>
          </cell>
        </row>
        <row r="32">
          <cell r="A32" t="str">
            <v>L002493</v>
          </cell>
          <cell r="B32" t="str">
            <v xml:space="preserve">Fosfor, neorganski u serumu - spektrofotometrija </v>
          </cell>
          <cell r="C32">
            <v>0</v>
          </cell>
        </row>
        <row r="33">
          <cell r="A33" t="str">
            <v>L002543</v>
          </cell>
          <cell r="B33" t="str">
            <v xml:space="preserve">Gama-glutamil transferaza (gama-GT) u serumu - spektrofotometrija </v>
          </cell>
          <cell r="C33">
            <v>0</v>
          </cell>
        </row>
        <row r="34">
          <cell r="A34" t="str">
            <v>L002618</v>
          </cell>
          <cell r="B34" t="str">
            <v xml:space="preserve">Glukoza u serumu - spektrofotometrija </v>
          </cell>
          <cell r="C34">
            <v>0</v>
          </cell>
        </row>
        <row r="35">
          <cell r="A35" t="str">
            <v>L002667</v>
          </cell>
          <cell r="B35" t="str">
            <v xml:space="preserve">Gvožđe u serumu </v>
          </cell>
          <cell r="C35">
            <v>0</v>
          </cell>
        </row>
        <row r="36">
          <cell r="A36" t="str">
            <v>L002766</v>
          </cell>
          <cell r="B36" t="str">
            <v xml:space="preserve">Hloridi u serumu - jon-selektivnom elektrodom (JSE) </v>
          </cell>
          <cell r="C36">
            <v>0</v>
          </cell>
        </row>
        <row r="37">
          <cell r="A37" t="str">
            <v>L002816</v>
          </cell>
          <cell r="B37" t="str">
            <v xml:space="preserve">Holesterol (ukupan) u serumu - spektrofotometrijom </v>
          </cell>
          <cell r="C37">
            <v>0</v>
          </cell>
        </row>
        <row r="38">
          <cell r="A38" t="str">
            <v>L003749</v>
          </cell>
          <cell r="B38" t="str">
            <v xml:space="preserve">Kalcijum u serumu - spektrofotometrijom </v>
          </cell>
          <cell r="C38">
            <v>0</v>
          </cell>
        </row>
        <row r="39">
          <cell r="A39" t="str">
            <v>L003756</v>
          </cell>
          <cell r="B39" t="str">
            <v xml:space="preserve">Kalcijum, jonizovani u serumu - jon-selektivnom elektrodom (JSE) </v>
          </cell>
          <cell r="C39">
            <v>0</v>
          </cell>
        </row>
        <row r="40">
          <cell r="A40" t="str">
            <v>L003780</v>
          </cell>
          <cell r="B40" t="str">
            <v xml:space="preserve">Kalijum u serumu - jon-selektivnom elektrodom (JSE) </v>
          </cell>
          <cell r="C40">
            <v>0</v>
          </cell>
        </row>
        <row r="41">
          <cell r="A41" t="str">
            <v>L003830</v>
          </cell>
          <cell r="B41" t="str">
            <v xml:space="preserve">Karcinoembrioni antigen (CEA) u serumu </v>
          </cell>
          <cell r="C41">
            <v>0</v>
          </cell>
        </row>
        <row r="42">
          <cell r="A42" t="str">
            <v>L003848</v>
          </cell>
          <cell r="B42" t="str">
            <v xml:space="preserve">Karcinoma antigen CA 125 (CA 125) u serumu </v>
          </cell>
          <cell r="C42">
            <v>0</v>
          </cell>
        </row>
        <row r="43">
          <cell r="A43" t="str">
            <v>L003855</v>
          </cell>
          <cell r="B43" t="str">
            <v xml:space="preserve">Karcinoma antigen CA 15-3 (CA 15-3) u serumu </v>
          </cell>
          <cell r="C43">
            <v>0</v>
          </cell>
        </row>
        <row r="44">
          <cell r="A44" t="str">
            <v>L003863</v>
          </cell>
          <cell r="B44" t="str">
            <v xml:space="preserve">Karcinoma antigen CA 19-9 (CA 19-9) u serumu </v>
          </cell>
          <cell r="C44">
            <v>0</v>
          </cell>
        </row>
        <row r="45">
          <cell r="A45" t="str">
            <v>L003954</v>
          </cell>
          <cell r="B45" t="str">
            <v xml:space="preserve">Kisela fosfataza (AcP) ukupna u serumu </v>
          </cell>
          <cell r="C45">
            <v>0</v>
          </cell>
        </row>
        <row r="46">
          <cell r="A46" t="str">
            <v>L004176</v>
          </cell>
          <cell r="B46" t="str">
            <v xml:space="preserve">Kortizol u serumu - CMIA odnosno ECLIA </v>
          </cell>
          <cell r="C46">
            <v>0</v>
          </cell>
        </row>
        <row r="47">
          <cell r="A47" t="str">
            <v>L004234</v>
          </cell>
          <cell r="B47" t="str">
            <v xml:space="preserve">Kreatin kinaza (CK) u serumu - spektrofotometrija </v>
          </cell>
          <cell r="C47">
            <v>0</v>
          </cell>
        </row>
        <row r="48">
          <cell r="A48" t="str">
            <v>L004317</v>
          </cell>
          <cell r="B48" t="str">
            <v xml:space="preserve">Kreatinin u serumu-spektrofotometrijom </v>
          </cell>
          <cell r="C48">
            <v>0</v>
          </cell>
        </row>
        <row r="49">
          <cell r="A49" t="str">
            <v>L004416</v>
          </cell>
          <cell r="B49" t="str">
            <v xml:space="preserve">Laktat dehidrogenaza (LDH) u serumu - spektrofotometrija </v>
          </cell>
          <cell r="C49">
            <v>0</v>
          </cell>
        </row>
        <row r="50">
          <cell r="A50" t="str">
            <v>L004523</v>
          </cell>
          <cell r="B50" t="str">
            <v xml:space="preserve">Lipaza u serumu </v>
          </cell>
          <cell r="C50">
            <v>0</v>
          </cell>
        </row>
        <row r="51">
          <cell r="A51" t="str">
            <v>L004622</v>
          </cell>
          <cell r="B51" t="str">
            <v xml:space="preserve">Luteinizirajući hormon (lutropin, LH) u serumu - FPIA, MEIA CMIA odnosno ECLIA </v>
          </cell>
          <cell r="C51">
            <v>0</v>
          </cell>
        </row>
        <row r="52">
          <cell r="A52" t="str">
            <v>L004655</v>
          </cell>
          <cell r="B52" t="str">
            <v xml:space="preserve">Magnezijum u serumu - spektrofotometrija </v>
          </cell>
          <cell r="C52">
            <v>0</v>
          </cell>
        </row>
        <row r="53">
          <cell r="A53" t="str">
            <v>L004812</v>
          </cell>
          <cell r="B53" t="str">
            <v xml:space="preserve">Mokraćna kiselina u serumu - spektrofotometrija </v>
          </cell>
          <cell r="C53">
            <v>0</v>
          </cell>
        </row>
        <row r="54">
          <cell r="A54" t="str">
            <v>L004879</v>
          </cell>
          <cell r="B54" t="str">
            <v xml:space="preserve">Natrijum u serumu, jon-selektivnom elektrodom (JSE) </v>
          </cell>
          <cell r="C54">
            <v>0</v>
          </cell>
        </row>
        <row r="55">
          <cell r="A55" t="str">
            <v>L005132</v>
          </cell>
          <cell r="B55" t="str">
            <v xml:space="preserve">Parathormon (paratiroidni hormon, PTH) u serumu - CMIA odnosno ECLIA </v>
          </cell>
          <cell r="C55">
            <v>0</v>
          </cell>
        </row>
        <row r="56">
          <cell r="A56" t="str">
            <v>L005298</v>
          </cell>
          <cell r="B56" t="str">
            <v xml:space="preserve">Prokalcitonin (PCT) u serumu </v>
          </cell>
          <cell r="C56">
            <v>0</v>
          </cell>
        </row>
        <row r="57">
          <cell r="A57" t="str">
            <v>L005306</v>
          </cell>
          <cell r="B57" t="str">
            <v xml:space="preserve">Prolaktin (PRL) u serumu - FPIA, MEIA, CMIA odnosno ECLIA </v>
          </cell>
          <cell r="C57">
            <v>0</v>
          </cell>
        </row>
        <row r="58">
          <cell r="A58" t="str">
            <v>L005355</v>
          </cell>
          <cell r="B58" t="str">
            <v xml:space="preserve">Prostatični specifični antigen, ukupan (PSA) u serumu - FPIA, MEIA, CMIA odnosno ECLIA </v>
          </cell>
          <cell r="C58">
            <v>0</v>
          </cell>
        </row>
        <row r="59">
          <cell r="A59" t="str">
            <v>L005439</v>
          </cell>
          <cell r="B59" t="str">
            <v xml:space="preserve">Proteini (ukupni) u serumu - spektrofotometrijom </v>
          </cell>
          <cell r="C59">
            <v>0</v>
          </cell>
        </row>
        <row r="60">
          <cell r="A60" t="str">
            <v>L005785</v>
          </cell>
          <cell r="B60" t="str">
            <v xml:space="preserve">Testosteron, slobodan u serumu - ELISA </v>
          </cell>
          <cell r="C60">
            <v>0</v>
          </cell>
        </row>
        <row r="61">
          <cell r="A61" t="str">
            <v>L005876</v>
          </cell>
          <cell r="B61" t="str">
            <v xml:space="preserve">Tireostimulirajući hormon (tirotropin, TSH) u serumu - FPIA, MEIA, CMIA odnosno ECLIA </v>
          </cell>
          <cell r="C61">
            <v>0</v>
          </cell>
        </row>
        <row r="62">
          <cell r="A62" t="str">
            <v>L005942</v>
          </cell>
          <cell r="B62" t="str">
            <v xml:space="preserve">Tiroksin, slobodan (fT4) u serumu - FPIA, MEIA, CMIA odnosno ECLIA </v>
          </cell>
          <cell r="C62">
            <v>0</v>
          </cell>
        </row>
        <row r="63">
          <cell r="A63" t="str">
            <v>L006072</v>
          </cell>
          <cell r="B63" t="str">
            <v xml:space="preserve">Trigliceridi u serumu - spektrofotometrija </v>
          </cell>
          <cell r="C63">
            <v>0</v>
          </cell>
        </row>
        <row r="64">
          <cell r="A64" t="str">
            <v>L006080</v>
          </cell>
          <cell r="B64" t="str">
            <v xml:space="preserve">Trijodtironin, slobodan (fT3) u serumu - FPIA, MEIA odnosno CMIA </v>
          </cell>
          <cell r="C64">
            <v>0</v>
          </cell>
        </row>
        <row r="65">
          <cell r="A65" t="str">
            <v>L006171</v>
          </cell>
          <cell r="B65" t="str">
            <v xml:space="preserve">Troponin I u serumu </v>
          </cell>
          <cell r="C65">
            <v>0</v>
          </cell>
        </row>
        <row r="66">
          <cell r="A66" t="str">
            <v>L006254</v>
          </cell>
          <cell r="B66" t="str">
            <v xml:space="preserve">Urea u serumu - spektrofotometrijom </v>
          </cell>
          <cell r="C66">
            <v>0</v>
          </cell>
        </row>
        <row r="67">
          <cell r="A67" t="str">
            <v>L007203</v>
          </cell>
          <cell r="B67" t="str">
            <v xml:space="preserve">CD-40 (protein) u plazmi (CD40 Ligand/TNFSF5, CD154) </v>
          </cell>
          <cell r="C67">
            <v>0</v>
          </cell>
        </row>
        <row r="68">
          <cell r="A68" t="str">
            <v>L008912</v>
          </cell>
          <cell r="B68" t="str">
            <v xml:space="preserve">Alfa-amilaza u urinu </v>
          </cell>
          <cell r="C68">
            <v>0</v>
          </cell>
        </row>
        <row r="69">
          <cell r="A69" t="str">
            <v>L008946</v>
          </cell>
          <cell r="B69" t="str">
            <v xml:space="preserve">Bilirubin (ukupan) u urinu </v>
          </cell>
          <cell r="C69">
            <v>0</v>
          </cell>
        </row>
        <row r="70">
          <cell r="A70" t="str">
            <v>L008979</v>
          </cell>
          <cell r="B70" t="str">
            <v xml:space="preserve">Celokupni pregled urina - ručno </v>
          </cell>
          <cell r="C70">
            <v>0</v>
          </cell>
        </row>
        <row r="71">
          <cell r="A71" t="str">
            <v>L009035</v>
          </cell>
          <cell r="B71" t="str">
            <v xml:space="preserve">Glukoza u urinu </v>
          </cell>
          <cell r="C71">
            <v>0</v>
          </cell>
        </row>
        <row r="72">
          <cell r="A72" t="str">
            <v>L009241</v>
          </cell>
          <cell r="B72" t="str">
            <v xml:space="preserve">Kalcijum u urinu </v>
          </cell>
          <cell r="C72">
            <v>0</v>
          </cell>
        </row>
        <row r="73">
          <cell r="A73" t="str">
            <v>L009266</v>
          </cell>
          <cell r="B73" t="str">
            <v xml:space="preserve">Ketonska tela (aceton) u urinu </v>
          </cell>
          <cell r="C73">
            <v>0</v>
          </cell>
        </row>
        <row r="74">
          <cell r="A74" t="str">
            <v>L009308</v>
          </cell>
          <cell r="B74" t="str">
            <v xml:space="preserve">Laki lanci imunoglobulina (Bence-Jones) u urinu </v>
          </cell>
          <cell r="C74">
            <v>0</v>
          </cell>
        </row>
        <row r="75">
          <cell r="A75" t="str">
            <v>L009399</v>
          </cell>
          <cell r="B75" t="str">
            <v xml:space="preserve">pH urina </v>
          </cell>
          <cell r="C75">
            <v>0</v>
          </cell>
        </row>
        <row r="76">
          <cell r="A76" t="str">
            <v>L009472</v>
          </cell>
          <cell r="B76" t="str">
            <v xml:space="preserve">Sediment urina </v>
          </cell>
          <cell r="C76">
            <v>0</v>
          </cell>
        </row>
        <row r="77">
          <cell r="A77" t="str">
            <v>L009506</v>
          </cell>
          <cell r="B77" t="str">
            <v xml:space="preserve">Urobilinogen u urinu </v>
          </cell>
          <cell r="C77">
            <v>0</v>
          </cell>
        </row>
        <row r="78">
          <cell r="A78" t="str">
            <v>L010264</v>
          </cell>
          <cell r="B78" t="str">
            <v xml:space="preserve">Kreatinin klirens u dnevnom urinu </v>
          </cell>
          <cell r="C78">
            <v>0</v>
          </cell>
        </row>
        <row r="79">
          <cell r="A79" t="str">
            <v>L010272</v>
          </cell>
          <cell r="B79" t="str">
            <v xml:space="preserve">Kreatinin u dnevnom urinu - spektrofotometrijom </v>
          </cell>
          <cell r="C79">
            <v>0</v>
          </cell>
        </row>
        <row r="80">
          <cell r="A80" t="str">
            <v>L010421</v>
          </cell>
          <cell r="B80" t="str">
            <v xml:space="preserve">Merenje zapremine 24h-urina, dnevnog urina </v>
          </cell>
          <cell r="C80">
            <v>0</v>
          </cell>
        </row>
        <row r="81">
          <cell r="A81" t="str">
            <v>L010595</v>
          </cell>
          <cell r="B81" t="str">
            <v xml:space="preserve">Proteini (ukupni) u dnevnom urinu </v>
          </cell>
          <cell r="C81">
            <v>0</v>
          </cell>
        </row>
        <row r="82">
          <cell r="A82" t="str">
            <v>L010751</v>
          </cell>
          <cell r="B82" t="str">
            <v xml:space="preserve">Urea klirens u dnevnom urinu </v>
          </cell>
          <cell r="C82">
            <v>0</v>
          </cell>
        </row>
        <row r="83">
          <cell r="A83" t="str">
            <v>L010769</v>
          </cell>
          <cell r="B83" t="str">
            <v xml:space="preserve">Urea u dnevnom urinu </v>
          </cell>
          <cell r="C83">
            <v>0</v>
          </cell>
        </row>
        <row r="84">
          <cell r="A84" t="str">
            <v>L012401</v>
          </cell>
          <cell r="B84" t="str">
            <v xml:space="preserve">Hemoglobin (krv) (FOBT) u fecesu - imunohemijski </v>
          </cell>
          <cell r="C84">
            <v>0</v>
          </cell>
        </row>
        <row r="85">
          <cell r="A85" t="str">
            <v>L014019</v>
          </cell>
          <cell r="B85" t="str">
            <v>Hematokrit (Hct) u krvi</v>
          </cell>
          <cell r="C85">
            <v>0</v>
          </cell>
        </row>
        <row r="86">
          <cell r="A86" t="str">
            <v>L014092</v>
          </cell>
          <cell r="B86" t="str">
            <v>Krvna slika (Hb, Er, Hct, MCV, MCH, MCHC, Le, Tr, LeF, PDW, MPV)</v>
          </cell>
          <cell r="C86">
            <v>0</v>
          </cell>
        </row>
        <row r="87">
          <cell r="A87" t="str">
            <v>L014100</v>
          </cell>
          <cell r="B87" t="str">
            <v>Krvna slika na automatskom brojaču visokog stepena specifičnosti</v>
          </cell>
          <cell r="C87">
            <v>0</v>
          </cell>
        </row>
        <row r="88">
          <cell r="A88" t="str">
            <v>L014142</v>
          </cell>
          <cell r="B88" t="str">
            <v>Određivanje broja eritrocita (Er) u krvi</v>
          </cell>
          <cell r="C88">
            <v>0</v>
          </cell>
        </row>
        <row r="89">
          <cell r="A89" t="str">
            <v>L014167</v>
          </cell>
          <cell r="B89" t="str">
            <v>Određivanje broja retikulocita u krvi - automatski</v>
          </cell>
          <cell r="C89">
            <v>0</v>
          </cell>
        </row>
        <row r="90">
          <cell r="A90" t="str">
            <v>L014183</v>
          </cell>
          <cell r="B90" t="str">
            <v>Određivanje broja trombocita (Tr) u krvi</v>
          </cell>
          <cell r="C90">
            <v>0</v>
          </cell>
        </row>
        <row r="91">
          <cell r="A91" t="str">
            <v>L014209</v>
          </cell>
          <cell r="B91" t="str">
            <v xml:space="preserve">Sedimentacija eritrocita (SE) </v>
          </cell>
          <cell r="C91">
            <v>0</v>
          </cell>
        </row>
        <row r="92">
          <cell r="A92" t="str">
            <v>L014332</v>
          </cell>
          <cell r="B92" t="str">
            <v xml:space="preserve">Aktivirano parcijalno tromboplastinsko vreme (aPTT) u plazmi - koagulometrijski </v>
          </cell>
          <cell r="C92">
            <v>0</v>
          </cell>
        </row>
        <row r="93">
          <cell r="A93" t="str">
            <v>L014415</v>
          </cell>
          <cell r="B93" t="str">
            <v xml:space="preserve">D-dimer u plazmi </v>
          </cell>
          <cell r="C93">
            <v>0</v>
          </cell>
        </row>
        <row r="94">
          <cell r="A94" t="str">
            <v>L014431</v>
          </cell>
          <cell r="B94" t="str">
            <v xml:space="preserve">D-dimer u plazmi, semikvanitativno </v>
          </cell>
          <cell r="C94">
            <v>0</v>
          </cell>
        </row>
        <row r="95">
          <cell r="A95" t="str">
            <v>L014712</v>
          </cell>
          <cell r="B95" t="str">
            <v xml:space="preserve">Fibrinogen u plazmi - gravimetrijski test </v>
          </cell>
          <cell r="C95">
            <v>0</v>
          </cell>
        </row>
        <row r="96">
          <cell r="A96" t="str">
            <v>L014720</v>
          </cell>
          <cell r="B96" t="str">
            <v xml:space="preserve">Fibrinogen u plazmi </v>
          </cell>
          <cell r="C96">
            <v>0</v>
          </cell>
        </row>
        <row r="97">
          <cell r="A97" t="str">
            <v>L014795</v>
          </cell>
          <cell r="B97" t="str">
            <v xml:space="preserve">INR - za praćenje antikoagulantne terapije u plazmi </v>
          </cell>
          <cell r="C97">
            <v>0</v>
          </cell>
        </row>
        <row r="98">
          <cell r="A98" t="str">
            <v>L015263</v>
          </cell>
          <cell r="B98" t="str">
            <v xml:space="preserve">Vreme koagulacije (Lee-White) u plazmi </v>
          </cell>
          <cell r="C98">
            <v>0</v>
          </cell>
        </row>
        <row r="99">
          <cell r="A99" t="str">
            <v>L015271</v>
          </cell>
          <cell r="B99" t="str">
            <v xml:space="preserve">Vreme krvarenja (Duke) </v>
          </cell>
          <cell r="C99">
            <v>0</v>
          </cell>
        </row>
        <row r="100">
          <cell r="A100" t="str">
            <v>L023630</v>
          </cell>
          <cell r="B100" t="str">
            <v>Porfobilinogen u urinu - spektrofotometrijski</v>
          </cell>
          <cell r="C100">
            <v>0</v>
          </cell>
        </row>
        <row r="101">
          <cell r="A101" t="str">
            <v>L025676</v>
          </cell>
          <cell r="B101" t="str">
            <v>Kariotip iz kulture limfocita periferne krvi</v>
          </cell>
          <cell r="C101">
            <v>0</v>
          </cell>
        </row>
        <row r="102">
          <cell r="A102" t="str">
            <v>L025718</v>
          </cell>
          <cell r="B102" t="str">
            <v>Kariotip iz ćelija horionskih resica-direktna metoda</v>
          </cell>
          <cell r="C102">
            <v>0</v>
          </cell>
        </row>
        <row r="103">
          <cell r="A103" t="str">
            <v>L025726</v>
          </cell>
          <cell r="B103" t="str">
            <v>Kariotip iz kulture ćelija horionskih resica</v>
          </cell>
          <cell r="C103">
            <v>0</v>
          </cell>
        </row>
        <row r="104">
          <cell r="A104" t="str">
            <v>L025775</v>
          </cell>
          <cell r="B104" t="str">
            <v>Analiza kariotipa iz kulture ćelija primenom tehnike traka (G, R, C i dr.)</v>
          </cell>
          <cell r="C104">
            <v>0</v>
          </cell>
        </row>
        <row r="105">
          <cell r="A105" t="str">
            <v>L026088</v>
          </cell>
          <cell r="B105" t="str">
            <v>Konsultacije za postavljanje genetičke dijagnoze</v>
          </cell>
          <cell r="C105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 zbirno"/>
      <sheetName val="Kapaciteti i korišćenje"/>
      <sheetName val="Pratioci"/>
      <sheetName val="Dnevne.bolnice"/>
      <sheetName val="Neonatologija"/>
      <sheetName val="Pregledi"/>
      <sheetName val="Operacije"/>
      <sheetName val="Usluge Hirurgija"/>
      <sheetName val="USLUGE VASKULARNA HIRURGIJA"/>
      <sheetName val="Usluge plastična hirurgija"/>
      <sheetName val="Usluge urologija"/>
      <sheetName val="Usluge Ortopedija"/>
      <sheetName val="Usluge Oftalmologija"/>
      <sheetName val="Usluge ORL"/>
      <sheetName val="Usluge decja hirurgija"/>
      <sheetName val="Usluge ginekologija"/>
      <sheetName val="Usluge operacioni blok i anest "/>
      <sheetName val="Usluge pedijatrija"/>
      <sheetName val="Usluge psihijatrija"/>
      <sheetName val="Usluge neurologija"/>
      <sheetName val="Usluge infektivno i kozno"/>
      <sheetName val="Usluge pulmologija"/>
      <sheetName val="Usluge Fizikalna"/>
      <sheetName val="Usluge transfuziologija"/>
      <sheetName val="Usluge Interno"/>
      <sheetName val="Usluge kardiologija"/>
      <sheetName val="Usluge nefrologija"/>
      <sheetName val="Usluge gastroenterologija"/>
      <sheetName val="Usluge alergologija"/>
      <sheetName val="Usluge onkologija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Soc.Epid.Inform"/>
    </sheetNames>
    <sheetDataSet>
      <sheetData sheetId="0" refreshError="1"/>
      <sheetData sheetId="1" refreshError="1">
        <row r="1">
          <cell r="C1" t="str">
            <v>OБ "Студеница" Краљево</v>
          </cell>
        </row>
        <row r="2">
          <cell r="C2">
            <v>17870092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Pratioci"/>
      <sheetName val="Dnevne.bolnice"/>
      <sheetName val="Neonatologija"/>
      <sheetName val="Pregledi"/>
      <sheetName val="Operacije"/>
      <sheetName val="VASKULARNA"/>
      <sheetName val="PLASTICNA"/>
      <sheetName val="Usluge Hirurgija"/>
      <sheetName val="UROLOGIJA"/>
      <sheetName val="ORTOPEDIJA"/>
      <sheetName val="OFTALMOLOGIJA"/>
      <sheetName val="ORL"/>
      <sheetName val="D. hirurgija"/>
      <sheetName val="Ginekologija"/>
      <sheetName val="Neurologija"/>
      <sheetName val="Psihijatrija"/>
      <sheetName val="Anestezija"/>
      <sheetName val="Infektivno sa dermom"/>
      <sheetName val="Pulmologija"/>
      <sheetName val="Fizikalna"/>
      <sheetName val="Pedijatrija"/>
      <sheetName val="Interno"/>
      <sheetName val="Kardiologija"/>
      <sheetName val="Gastro"/>
      <sheetName val="Nefrologija"/>
      <sheetName val="Onkologija"/>
      <sheetName val="Transfuziologija"/>
      <sheetName val="URGENTNI PRIJEM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Soc.Epid.Inform"/>
    </sheetNames>
    <sheetDataSet>
      <sheetData sheetId="0"/>
      <sheetData sheetId="1">
        <row r="1">
          <cell r="C1" t="str">
            <v>ОБ"Студеница" Краљево</v>
          </cell>
        </row>
        <row r="2">
          <cell r="C2">
            <v>17870092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3"/>
  <sheetViews>
    <sheetView workbookViewId="0">
      <selection activeCell="B38" sqref="B38"/>
    </sheetView>
  </sheetViews>
  <sheetFormatPr defaultRowHeight="12.75"/>
  <cols>
    <col min="1" max="1" width="12.28515625" style="6" customWidth="1"/>
    <col min="2" max="16384" width="9.140625" style="6"/>
  </cols>
  <sheetData>
    <row r="2" spans="1:9" ht="14.25">
      <c r="B2" s="923" t="s">
        <v>17</v>
      </c>
      <c r="C2" s="923"/>
      <c r="D2" s="923"/>
      <c r="E2" s="923"/>
      <c r="F2" s="923"/>
      <c r="G2" s="923"/>
      <c r="H2" s="923"/>
    </row>
    <row r="3" spans="1:9" ht="15.75">
      <c r="B3" s="924" t="s">
        <v>18</v>
      </c>
      <c r="C3" s="924"/>
      <c r="D3" s="924"/>
      <c r="E3" s="924"/>
      <c r="F3" s="924"/>
      <c r="G3" s="924"/>
      <c r="H3" s="924"/>
    </row>
    <row r="6" spans="1:9" ht="18.75">
      <c r="A6" s="925" t="s">
        <v>19</v>
      </c>
      <c r="B6" s="925"/>
      <c r="C6" s="925"/>
      <c r="D6" s="925"/>
      <c r="E6" s="925"/>
      <c r="F6" s="925"/>
      <c r="G6" s="925"/>
      <c r="H6" s="925"/>
      <c r="I6" s="925"/>
    </row>
    <row r="7" spans="1:9" ht="18.75">
      <c r="A7" s="925" t="s">
        <v>20</v>
      </c>
      <c r="B7" s="925"/>
      <c r="C7" s="925"/>
      <c r="D7" s="925"/>
      <c r="E7" s="925"/>
      <c r="F7" s="925"/>
      <c r="G7" s="925"/>
      <c r="H7" s="925"/>
      <c r="I7" s="925"/>
    </row>
    <row r="8" spans="1:9" ht="18.75">
      <c r="A8" s="925" t="s">
        <v>365</v>
      </c>
      <c r="B8" s="925"/>
      <c r="C8" s="925"/>
      <c r="D8" s="925"/>
      <c r="E8" s="925"/>
      <c r="F8" s="925"/>
      <c r="G8" s="925"/>
      <c r="H8" s="925"/>
      <c r="I8" s="925"/>
    </row>
    <row r="9" spans="1:9" ht="18.75">
      <c r="A9" s="925"/>
      <c r="B9" s="925"/>
      <c r="C9" s="925"/>
      <c r="D9" s="925"/>
      <c r="E9" s="925"/>
      <c r="F9" s="925"/>
      <c r="G9" s="925"/>
      <c r="H9" s="925"/>
      <c r="I9" s="925"/>
    </row>
    <row r="10" spans="1:9">
      <c r="B10" s="28" t="s">
        <v>65</v>
      </c>
    </row>
    <row r="12" spans="1:9" ht="14.25">
      <c r="A12" s="170" t="s">
        <v>336</v>
      </c>
      <c r="B12" s="174"/>
      <c r="C12" s="174"/>
      <c r="D12" s="174"/>
      <c r="E12" s="174"/>
      <c r="F12" s="174"/>
      <c r="G12" s="174"/>
      <c r="H12" s="174"/>
      <c r="I12" s="174"/>
    </row>
    <row r="13" spans="1:9" ht="14.25">
      <c r="A13" s="170" t="s">
        <v>337</v>
      </c>
      <c r="B13" s="174"/>
      <c r="C13" s="174"/>
      <c r="D13" s="174"/>
      <c r="E13" s="174"/>
      <c r="F13" s="174"/>
      <c r="G13" s="174"/>
      <c r="H13" s="174"/>
      <c r="I13" s="174"/>
    </row>
    <row r="14" spans="1:9" ht="14.25">
      <c r="A14" s="170" t="s">
        <v>338</v>
      </c>
      <c r="B14" s="174"/>
      <c r="C14" s="174"/>
      <c r="D14" s="174"/>
      <c r="E14" s="174"/>
      <c r="F14" s="174"/>
      <c r="G14" s="174"/>
      <c r="H14" s="174"/>
      <c r="I14" s="174"/>
    </row>
    <row r="15" spans="1:9" ht="14.25">
      <c r="A15" s="170" t="s">
        <v>339</v>
      </c>
      <c r="B15" s="174"/>
      <c r="C15" s="174"/>
      <c r="D15" s="174"/>
      <c r="E15" s="174"/>
      <c r="F15" s="174"/>
      <c r="G15" s="174"/>
      <c r="H15" s="174"/>
      <c r="I15" s="174"/>
    </row>
    <row r="16" spans="1:9" ht="14.25">
      <c r="A16" s="174" t="s">
        <v>226</v>
      </c>
      <c r="B16" s="174"/>
      <c r="C16" s="174"/>
      <c r="D16" s="174"/>
      <c r="E16" s="174"/>
      <c r="F16" s="174"/>
      <c r="G16" s="174"/>
      <c r="H16" s="174"/>
      <c r="I16" s="174"/>
    </row>
    <row r="17" spans="1:9" ht="15.75" customHeight="1">
      <c r="A17" s="174" t="s">
        <v>233</v>
      </c>
      <c r="B17" s="174"/>
      <c r="C17" s="174"/>
      <c r="D17" s="174"/>
      <c r="E17" s="174"/>
      <c r="F17" s="174"/>
      <c r="G17" s="174"/>
      <c r="H17" s="174"/>
      <c r="I17" s="174"/>
    </row>
    <row r="18" spans="1:9" ht="15.75" customHeight="1">
      <c r="A18" s="174" t="s">
        <v>234</v>
      </c>
      <c r="B18" s="174"/>
      <c r="C18" s="174"/>
      <c r="D18" s="174"/>
      <c r="E18" s="174"/>
      <c r="F18" s="174"/>
      <c r="G18" s="174"/>
      <c r="H18" s="174"/>
      <c r="I18" s="174"/>
    </row>
    <row r="19" spans="1:9" ht="14.25">
      <c r="A19" s="174" t="s">
        <v>320</v>
      </c>
      <c r="B19" s="174"/>
      <c r="C19" s="174"/>
      <c r="D19" s="174"/>
      <c r="E19" s="174"/>
      <c r="F19" s="174"/>
      <c r="G19" s="174"/>
      <c r="H19" s="174"/>
      <c r="I19" s="174"/>
    </row>
    <row r="20" spans="1:9" ht="14.25">
      <c r="A20" s="174" t="s">
        <v>242</v>
      </c>
      <c r="B20" s="174"/>
      <c r="C20" s="174"/>
      <c r="D20" s="174"/>
      <c r="E20" s="174"/>
      <c r="F20" s="174"/>
      <c r="G20" s="174"/>
      <c r="H20" s="174"/>
      <c r="I20" s="174"/>
    </row>
    <row r="21" spans="1:9" ht="14.25">
      <c r="A21" s="174" t="s">
        <v>247</v>
      </c>
      <c r="B21" s="174"/>
      <c r="C21" s="174"/>
      <c r="D21" s="174"/>
      <c r="E21" s="174"/>
      <c r="F21" s="174"/>
      <c r="G21" s="174"/>
      <c r="H21" s="174"/>
      <c r="I21" s="174"/>
    </row>
    <row r="22" spans="1:9" ht="14.25">
      <c r="A22" s="313" t="s">
        <v>244</v>
      </c>
      <c r="B22" s="174"/>
      <c r="C22" s="174"/>
      <c r="D22" s="174"/>
      <c r="E22" s="174"/>
      <c r="F22" s="174"/>
      <c r="G22" s="174"/>
      <c r="H22" s="174"/>
      <c r="I22" s="174"/>
    </row>
    <row r="23" spans="1:9" ht="14.25">
      <c r="A23" s="313" t="s">
        <v>1792</v>
      </c>
      <c r="B23" s="174"/>
      <c r="C23" s="174"/>
      <c r="D23" s="174"/>
      <c r="E23" s="174"/>
      <c r="F23" s="174"/>
      <c r="G23" s="174"/>
      <c r="H23" s="174"/>
      <c r="I23" s="174"/>
    </row>
    <row r="24" spans="1:9" ht="14.25">
      <c r="A24" s="174" t="s">
        <v>321</v>
      </c>
      <c r="B24" s="174"/>
      <c r="C24" s="174"/>
      <c r="D24" s="174"/>
      <c r="E24" s="174"/>
      <c r="F24" s="174"/>
      <c r="G24" s="174"/>
      <c r="H24" s="174"/>
      <c r="I24" s="174"/>
    </row>
    <row r="25" spans="1:9" ht="14.25">
      <c r="A25" s="174" t="s">
        <v>260</v>
      </c>
      <c r="B25" s="174"/>
      <c r="C25" s="174"/>
      <c r="D25" s="174"/>
      <c r="E25" s="174"/>
      <c r="F25" s="174"/>
      <c r="G25" s="174"/>
      <c r="H25" s="174"/>
      <c r="I25" s="174"/>
    </row>
    <row r="26" spans="1:9" ht="14.25">
      <c r="A26" s="174" t="s">
        <v>322</v>
      </c>
      <c r="B26" s="174"/>
      <c r="C26" s="174"/>
      <c r="D26" s="174"/>
      <c r="E26" s="174"/>
      <c r="F26" s="174"/>
      <c r="G26" s="174"/>
      <c r="H26" s="174"/>
      <c r="I26" s="174"/>
    </row>
    <row r="27" spans="1:9" ht="14.25">
      <c r="A27" s="174" t="s">
        <v>139</v>
      </c>
      <c r="B27" s="174"/>
      <c r="C27" s="174"/>
      <c r="D27" s="174"/>
      <c r="E27" s="174"/>
      <c r="F27" s="174"/>
      <c r="G27" s="174"/>
      <c r="H27" s="174"/>
      <c r="I27" s="174"/>
    </row>
    <row r="28" spans="1:9" ht="14.25">
      <c r="A28" s="174" t="s">
        <v>306</v>
      </c>
      <c r="B28" s="174"/>
      <c r="C28" s="174"/>
      <c r="D28" s="174"/>
      <c r="E28" s="174"/>
      <c r="F28" s="174"/>
      <c r="G28" s="174"/>
      <c r="H28" s="174"/>
      <c r="I28" s="174"/>
    </row>
    <row r="29" spans="1:9" ht="14.25">
      <c r="A29" s="174" t="s">
        <v>315</v>
      </c>
      <c r="B29" s="174"/>
      <c r="C29" s="174"/>
      <c r="D29" s="174"/>
      <c r="E29" s="174"/>
      <c r="F29" s="174"/>
      <c r="G29" s="174"/>
      <c r="H29" s="174"/>
      <c r="I29" s="174"/>
    </row>
    <row r="30" spans="1:9" ht="14.25">
      <c r="A30" s="174" t="s">
        <v>317</v>
      </c>
      <c r="B30" s="174"/>
      <c r="C30" s="174"/>
      <c r="D30" s="174"/>
      <c r="E30" s="174"/>
      <c r="F30" s="174"/>
      <c r="G30" s="174"/>
      <c r="H30" s="174"/>
      <c r="I30" s="174"/>
    </row>
    <row r="31" spans="1:9" ht="14.25">
      <c r="A31" s="174" t="s">
        <v>318</v>
      </c>
      <c r="B31" s="174"/>
      <c r="C31" s="174"/>
      <c r="D31" s="174"/>
      <c r="E31" s="174"/>
      <c r="F31" s="174"/>
      <c r="G31" s="174"/>
      <c r="H31" s="174"/>
      <c r="I31" s="174"/>
    </row>
    <row r="32" spans="1:9" ht="14.25">
      <c r="A32" s="174" t="s">
        <v>319</v>
      </c>
      <c r="B32" s="174"/>
      <c r="C32" s="174"/>
      <c r="D32" s="174"/>
      <c r="E32" s="174"/>
      <c r="F32" s="174"/>
      <c r="G32" s="174"/>
      <c r="H32" s="174"/>
      <c r="I32" s="174"/>
    </row>
    <row r="33" spans="1:9" ht="14.25">
      <c r="A33" s="313"/>
      <c r="B33" s="174"/>
      <c r="C33" s="174"/>
      <c r="D33" s="174"/>
      <c r="E33" s="174"/>
      <c r="F33" s="174"/>
      <c r="G33" s="174"/>
      <c r="H33" s="174"/>
      <c r="I33" s="174"/>
    </row>
  </sheetData>
  <mergeCells count="6">
    <mergeCell ref="B2:H2"/>
    <mergeCell ref="B3:H3"/>
    <mergeCell ref="A9:I9"/>
    <mergeCell ref="A6:I6"/>
    <mergeCell ref="A7:I7"/>
    <mergeCell ref="A8:I8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AF36"/>
  <sheetViews>
    <sheetView zoomScaleSheetLayoutView="100" workbookViewId="0">
      <selection activeCell="S14" sqref="S14"/>
    </sheetView>
  </sheetViews>
  <sheetFormatPr defaultRowHeight="15.75"/>
  <cols>
    <col min="1" max="1" width="21.42578125" style="12" customWidth="1"/>
    <col min="2" max="2" width="6" style="12" customWidth="1"/>
    <col min="3" max="3" width="10" style="12" customWidth="1"/>
    <col min="4" max="4" width="4.85546875" style="12" customWidth="1"/>
    <col min="5" max="11" width="4" style="12" customWidth="1"/>
    <col min="12" max="14" width="4" style="14" customWidth="1"/>
    <col min="15" max="15" width="4" style="39" customWidth="1"/>
    <col min="16" max="17" width="4" style="12" customWidth="1"/>
    <col min="18" max="19" width="4" style="14" customWidth="1"/>
    <col min="20" max="20" width="4" style="39" customWidth="1"/>
    <col min="21" max="22" width="4" style="12" customWidth="1"/>
    <col min="23" max="23" width="4" style="15" customWidth="1"/>
    <col min="24" max="24" width="4" style="12" customWidth="1"/>
    <col min="25" max="25" width="5.140625" style="12" customWidth="1"/>
    <col min="26" max="30" width="4" style="12" customWidth="1"/>
    <col min="31" max="31" width="4.140625" style="12" customWidth="1"/>
    <col min="32" max="32" width="4" style="12" customWidth="1"/>
    <col min="33" max="16384" width="9.140625" style="12"/>
  </cols>
  <sheetData>
    <row r="1" spans="1:32" ht="15.75" customHeight="1">
      <c r="A1" s="167"/>
      <c r="B1" s="168" t="s">
        <v>200</v>
      </c>
      <c r="C1" s="256" t="s">
        <v>6008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32" ht="15.75" customHeight="1">
      <c r="A2" s="167"/>
      <c r="B2" s="168" t="s">
        <v>201</v>
      </c>
      <c r="C2" s="256">
        <v>17870092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8"/>
    </row>
    <row r="3" spans="1:32">
      <c r="A3" s="167"/>
      <c r="B3" s="168" t="s">
        <v>203</v>
      </c>
      <c r="C3" s="256" t="s">
        <v>1803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8"/>
    </row>
    <row r="4" spans="1:32">
      <c r="A4" s="167"/>
      <c r="B4" s="168" t="s">
        <v>202</v>
      </c>
      <c r="C4" s="170" t="s">
        <v>336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2"/>
    </row>
    <row r="5" spans="1:32" ht="12.75" customHeight="1">
      <c r="A5" s="59"/>
      <c r="C5" s="58"/>
      <c r="D5" s="25"/>
      <c r="E5" s="25"/>
      <c r="F5" s="25"/>
      <c r="G5" s="25"/>
      <c r="H5" s="25"/>
      <c r="I5" s="25"/>
      <c r="J5" s="25"/>
    </row>
    <row r="6" spans="1:32" s="54" customFormat="1" ht="34.5" customHeight="1">
      <c r="A6" s="926" t="s">
        <v>55</v>
      </c>
      <c r="B6" s="927" t="s">
        <v>6009</v>
      </c>
      <c r="C6" s="927" t="s">
        <v>6010</v>
      </c>
      <c r="D6" s="927" t="s">
        <v>6011</v>
      </c>
      <c r="E6" s="929" t="s">
        <v>56</v>
      </c>
      <c r="F6" s="929"/>
      <c r="G6" s="929"/>
      <c r="H6" s="929"/>
      <c r="I6" s="926" t="s">
        <v>211</v>
      </c>
      <c r="J6" s="926"/>
      <c r="K6" s="926"/>
      <c r="L6" s="926"/>
      <c r="M6" s="926"/>
      <c r="N6" s="926"/>
      <c r="O6" s="926"/>
      <c r="P6" s="926"/>
      <c r="Q6" s="926"/>
      <c r="R6" s="926"/>
      <c r="S6" s="926"/>
      <c r="T6" s="926"/>
      <c r="U6" s="926"/>
      <c r="V6" s="926"/>
      <c r="W6" s="926"/>
      <c r="X6" s="926"/>
      <c r="Y6" s="926"/>
      <c r="Z6" s="926"/>
      <c r="AA6" s="926"/>
      <c r="AB6" s="926"/>
      <c r="AC6" s="926"/>
      <c r="AD6" s="929" t="s">
        <v>208</v>
      </c>
      <c r="AE6" s="929"/>
      <c r="AF6" s="929"/>
    </row>
    <row r="7" spans="1:32" s="25" customFormat="1" ht="47.25" customHeight="1">
      <c r="A7" s="926"/>
      <c r="B7" s="927"/>
      <c r="C7" s="927"/>
      <c r="D7" s="927"/>
      <c r="E7" s="927" t="s">
        <v>124</v>
      </c>
      <c r="F7" s="927" t="s">
        <v>21</v>
      </c>
      <c r="G7" s="927" t="s">
        <v>22</v>
      </c>
      <c r="H7" s="930" t="s">
        <v>2</v>
      </c>
      <c r="I7" s="927" t="s">
        <v>217</v>
      </c>
      <c r="J7" s="927" t="s">
        <v>204</v>
      </c>
      <c r="K7" s="927" t="s">
        <v>205</v>
      </c>
      <c r="L7" s="928" t="s">
        <v>125</v>
      </c>
      <c r="M7" s="928"/>
      <c r="N7" s="928"/>
      <c r="O7" s="928"/>
      <c r="P7" s="928"/>
      <c r="Q7" s="927" t="s">
        <v>126</v>
      </c>
      <c r="R7" s="927" t="s">
        <v>206</v>
      </c>
      <c r="S7" s="929" t="s">
        <v>127</v>
      </c>
      <c r="T7" s="929"/>
      <c r="U7" s="929"/>
      <c r="V7" s="929"/>
      <c r="W7" s="929"/>
      <c r="X7" s="929"/>
      <c r="Y7" s="927" t="s">
        <v>128</v>
      </c>
      <c r="Z7" s="927" t="s">
        <v>141</v>
      </c>
      <c r="AA7" s="927" t="s">
        <v>129</v>
      </c>
      <c r="AB7" s="927" t="s">
        <v>57</v>
      </c>
      <c r="AC7" s="927" t="s">
        <v>130</v>
      </c>
      <c r="AD7" s="929"/>
      <c r="AE7" s="929"/>
      <c r="AF7" s="929"/>
    </row>
    <row r="8" spans="1:32" s="25" customFormat="1" ht="87" customHeight="1">
      <c r="A8" s="926"/>
      <c r="B8" s="927"/>
      <c r="C8" s="927"/>
      <c r="D8" s="927"/>
      <c r="E8" s="927"/>
      <c r="F8" s="927"/>
      <c r="G8" s="927"/>
      <c r="H8" s="930"/>
      <c r="I8" s="927"/>
      <c r="J8" s="927"/>
      <c r="K8" s="927"/>
      <c r="L8" s="567" t="s">
        <v>124</v>
      </c>
      <c r="M8" s="567" t="s">
        <v>21</v>
      </c>
      <c r="N8" s="567" t="s">
        <v>22</v>
      </c>
      <c r="O8" s="567" t="s">
        <v>57</v>
      </c>
      <c r="P8" s="568" t="s">
        <v>218</v>
      </c>
      <c r="Q8" s="927"/>
      <c r="R8" s="927"/>
      <c r="S8" s="567" t="s">
        <v>23</v>
      </c>
      <c r="T8" s="567" t="s">
        <v>21</v>
      </c>
      <c r="U8" s="567" t="s">
        <v>131</v>
      </c>
      <c r="V8" s="568" t="s">
        <v>132</v>
      </c>
      <c r="W8" s="568" t="s">
        <v>133</v>
      </c>
      <c r="X8" s="568" t="s">
        <v>207</v>
      </c>
      <c r="Y8" s="927"/>
      <c r="Z8" s="927"/>
      <c r="AA8" s="927"/>
      <c r="AB8" s="927"/>
      <c r="AC8" s="927"/>
      <c r="AD8" s="567" t="s">
        <v>24</v>
      </c>
      <c r="AE8" s="567" t="s">
        <v>25</v>
      </c>
      <c r="AF8" s="567" t="s">
        <v>26</v>
      </c>
    </row>
    <row r="9" spans="1:32" s="40" customFormat="1" ht="21">
      <c r="A9" s="595" t="s">
        <v>6012</v>
      </c>
      <c r="B9" s="60">
        <v>4091</v>
      </c>
      <c r="C9" s="60">
        <v>24927</v>
      </c>
      <c r="D9" s="60">
        <f>C9/H9/3.65</f>
        <v>74.231685527099472</v>
      </c>
      <c r="E9" s="596">
        <v>85</v>
      </c>
      <c r="F9" s="597">
        <v>7</v>
      </c>
      <c r="G9" s="62"/>
      <c r="H9" s="68">
        <f>SUM(E9:G9)</f>
        <v>92</v>
      </c>
      <c r="I9" s="63">
        <v>31</v>
      </c>
      <c r="J9" s="63">
        <v>3</v>
      </c>
      <c r="K9" s="63">
        <v>26</v>
      </c>
      <c r="L9" s="598">
        <v>16</v>
      </c>
      <c r="M9" s="598">
        <v>3</v>
      </c>
      <c r="N9" s="598"/>
      <c r="O9" s="62">
        <v>6</v>
      </c>
      <c r="P9" s="65">
        <f>SUM(L9:O9)</f>
        <v>25</v>
      </c>
      <c r="Q9" s="211">
        <f>I9-P9</f>
        <v>6</v>
      </c>
      <c r="R9" s="63">
        <v>70</v>
      </c>
      <c r="S9" s="599">
        <v>49</v>
      </c>
      <c r="T9" s="600">
        <v>14</v>
      </c>
      <c r="U9" s="62"/>
      <c r="V9" s="600">
        <v>7</v>
      </c>
      <c r="W9" s="600">
        <v>12</v>
      </c>
      <c r="X9" s="65">
        <f>SUM(S9:W9)</f>
        <v>82</v>
      </c>
      <c r="Y9" s="211">
        <f>R9-X9</f>
        <v>-12</v>
      </c>
      <c r="Z9" s="63"/>
      <c r="AA9" s="597"/>
      <c r="AB9" s="61"/>
      <c r="AC9" s="212">
        <f t="shared" ref="AC9:AC25" si="0">Z9-(AA9+AB9)</f>
        <v>0</v>
      </c>
      <c r="AD9" s="63"/>
      <c r="AE9" s="63"/>
      <c r="AF9" s="63"/>
    </row>
    <row r="10" spans="1:32" s="40" customFormat="1">
      <c r="A10" s="595" t="s">
        <v>6013</v>
      </c>
      <c r="B10" s="60">
        <v>926</v>
      </c>
      <c r="C10" s="60">
        <v>5269</v>
      </c>
      <c r="D10" s="60">
        <f t="shared" ref="D10:D24" si="1">C10/H10/3.65</f>
        <v>43.74429223744292</v>
      </c>
      <c r="E10" s="601">
        <v>26</v>
      </c>
      <c r="F10" s="602">
        <v>7</v>
      </c>
      <c r="G10" s="61"/>
      <c r="H10" s="68">
        <f t="shared" ref="H10:H25" si="2">SUM(E10:G10)</f>
        <v>33</v>
      </c>
      <c r="I10" s="63">
        <v>9</v>
      </c>
      <c r="J10" s="63"/>
      <c r="K10" s="63">
        <v>9</v>
      </c>
      <c r="L10" s="598">
        <v>5</v>
      </c>
      <c r="M10" s="598">
        <v>3</v>
      </c>
      <c r="N10" s="598"/>
      <c r="O10" s="62"/>
      <c r="P10" s="65">
        <f t="shared" ref="P10:P25" si="3">SUM(L10:O10)</f>
        <v>8</v>
      </c>
      <c r="Q10" s="211">
        <f t="shared" ref="Q10:Q24" si="4">I10-P10</f>
        <v>1</v>
      </c>
      <c r="R10" s="63">
        <v>21</v>
      </c>
      <c r="S10" s="603">
        <v>17</v>
      </c>
      <c r="T10" s="604">
        <v>14</v>
      </c>
      <c r="U10" s="62"/>
      <c r="V10" s="604">
        <v>2</v>
      </c>
      <c r="W10" s="604"/>
      <c r="X10" s="65">
        <f t="shared" ref="X10:X25" si="5">SUM(S10:W10)</f>
        <v>33</v>
      </c>
      <c r="Y10" s="211">
        <f t="shared" ref="Y10:Y25" si="6">R10-X10</f>
        <v>-12</v>
      </c>
      <c r="Z10" s="63"/>
      <c r="AA10" s="602"/>
      <c r="AB10" s="61"/>
      <c r="AC10" s="212">
        <f t="shared" si="0"/>
        <v>0</v>
      </c>
      <c r="AD10" s="63"/>
      <c r="AE10" s="63"/>
      <c r="AF10" s="63"/>
    </row>
    <row r="11" spans="1:32" s="40" customFormat="1">
      <c r="A11" s="595" t="s">
        <v>6014</v>
      </c>
      <c r="B11" s="60">
        <v>559</v>
      </c>
      <c r="C11" s="60">
        <v>4111</v>
      </c>
      <c r="D11" s="60">
        <f t="shared" si="1"/>
        <v>66.253021756647868</v>
      </c>
      <c r="E11" s="601">
        <v>17</v>
      </c>
      <c r="F11" s="602"/>
      <c r="G11" s="61"/>
      <c r="H11" s="68">
        <f t="shared" si="2"/>
        <v>17</v>
      </c>
      <c r="I11" s="63">
        <v>9</v>
      </c>
      <c r="J11" s="63">
        <v>1</v>
      </c>
      <c r="K11" s="63">
        <v>8</v>
      </c>
      <c r="L11" s="598">
        <v>3</v>
      </c>
      <c r="M11" s="598"/>
      <c r="N11" s="598"/>
      <c r="O11" s="62">
        <v>4</v>
      </c>
      <c r="P11" s="65">
        <f t="shared" si="3"/>
        <v>7</v>
      </c>
      <c r="Q11" s="211">
        <f t="shared" si="4"/>
        <v>2</v>
      </c>
      <c r="R11" s="63">
        <v>22</v>
      </c>
      <c r="S11" s="603">
        <v>8</v>
      </c>
      <c r="T11" s="604"/>
      <c r="U11" s="62"/>
      <c r="V11" s="604">
        <v>1</v>
      </c>
      <c r="W11" s="604">
        <v>4</v>
      </c>
      <c r="X11" s="65">
        <f t="shared" si="5"/>
        <v>13</v>
      </c>
      <c r="Y11" s="211">
        <f t="shared" si="6"/>
        <v>9</v>
      </c>
      <c r="Z11" s="63"/>
      <c r="AA11" s="602"/>
      <c r="AB11" s="61"/>
      <c r="AC11" s="212">
        <f t="shared" si="0"/>
        <v>0</v>
      </c>
      <c r="AD11" s="63"/>
      <c r="AE11" s="63"/>
      <c r="AF11" s="63"/>
    </row>
    <row r="12" spans="1:32" s="40" customFormat="1">
      <c r="A12" s="595" t="s">
        <v>6015</v>
      </c>
      <c r="B12" s="60">
        <v>728</v>
      </c>
      <c r="C12" s="60">
        <v>5414</v>
      </c>
      <c r="D12" s="60">
        <f t="shared" si="1"/>
        <v>41.202435312024356</v>
      </c>
      <c r="E12" s="601">
        <v>34</v>
      </c>
      <c r="F12" s="602">
        <v>2</v>
      </c>
      <c r="G12" s="61"/>
      <c r="H12" s="68">
        <f t="shared" si="2"/>
        <v>36</v>
      </c>
      <c r="I12" s="63">
        <v>8</v>
      </c>
      <c r="J12" s="63">
        <v>3</v>
      </c>
      <c r="K12" s="63">
        <v>5</v>
      </c>
      <c r="L12" s="598">
        <v>5</v>
      </c>
      <c r="M12" s="598">
        <v>1</v>
      </c>
      <c r="N12" s="598"/>
      <c r="O12" s="62">
        <v>3</v>
      </c>
      <c r="P12" s="65">
        <f t="shared" si="3"/>
        <v>9</v>
      </c>
      <c r="Q12" s="211">
        <f t="shared" si="4"/>
        <v>-1</v>
      </c>
      <c r="R12" s="63">
        <v>20</v>
      </c>
      <c r="S12" s="603">
        <v>13</v>
      </c>
      <c r="T12" s="604">
        <v>4</v>
      </c>
      <c r="U12" s="62"/>
      <c r="V12" s="604">
        <v>3</v>
      </c>
      <c r="W12" s="604">
        <v>6</v>
      </c>
      <c r="X12" s="65">
        <f t="shared" si="5"/>
        <v>26</v>
      </c>
      <c r="Y12" s="211">
        <f t="shared" si="6"/>
        <v>-6</v>
      </c>
      <c r="Z12" s="63"/>
      <c r="AA12" s="602"/>
      <c r="AB12" s="61"/>
      <c r="AC12" s="212">
        <f t="shared" si="0"/>
        <v>0</v>
      </c>
      <c r="AD12" s="63"/>
      <c r="AE12" s="63"/>
      <c r="AF12" s="63"/>
    </row>
    <row r="13" spans="1:32" s="40" customFormat="1">
      <c r="A13" s="595" t="s">
        <v>6016</v>
      </c>
      <c r="B13" s="60">
        <v>1562</v>
      </c>
      <c r="C13" s="60">
        <v>7934</v>
      </c>
      <c r="D13" s="60">
        <f t="shared" si="1"/>
        <v>62.105675146771041</v>
      </c>
      <c r="E13" s="601">
        <v>33</v>
      </c>
      <c r="F13" s="602">
        <v>2</v>
      </c>
      <c r="G13" s="61"/>
      <c r="H13" s="68">
        <f t="shared" si="2"/>
        <v>35</v>
      </c>
      <c r="I13" s="63">
        <v>10</v>
      </c>
      <c r="J13" s="63"/>
      <c r="K13" s="63">
        <v>10</v>
      </c>
      <c r="L13" s="598">
        <v>6</v>
      </c>
      <c r="M13" s="598">
        <v>1</v>
      </c>
      <c r="N13" s="598"/>
      <c r="O13" s="62"/>
      <c r="P13" s="65">
        <f t="shared" si="3"/>
        <v>7</v>
      </c>
      <c r="Q13" s="211">
        <f t="shared" si="4"/>
        <v>3</v>
      </c>
      <c r="R13" s="63">
        <v>22</v>
      </c>
      <c r="S13" s="603">
        <v>20</v>
      </c>
      <c r="T13" s="604">
        <v>4</v>
      </c>
      <c r="U13" s="62"/>
      <c r="V13" s="604">
        <v>3</v>
      </c>
      <c r="W13" s="604"/>
      <c r="X13" s="65">
        <f t="shared" si="5"/>
        <v>27</v>
      </c>
      <c r="Y13" s="211">
        <f t="shared" si="6"/>
        <v>-5</v>
      </c>
      <c r="Z13" s="63"/>
      <c r="AA13" s="602">
        <v>1</v>
      </c>
      <c r="AB13" s="61"/>
      <c r="AC13" s="212">
        <f t="shared" si="0"/>
        <v>-1</v>
      </c>
      <c r="AD13" s="63"/>
      <c r="AE13" s="63"/>
      <c r="AF13" s="63"/>
    </row>
    <row r="14" spans="1:32" s="40" customFormat="1">
      <c r="A14" s="595" t="s">
        <v>6017</v>
      </c>
      <c r="B14" s="60">
        <v>825</v>
      </c>
      <c r="C14" s="60">
        <v>10483</v>
      </c>
      <c r="D14" s="60">
        <f t="shared" si="1"/>
        <v>77.623102554609403</v>
      </c>
      <c r="E14" s="601">
        <v>37</v>
      </c>
      <c r="F14" s="602"/>
      <c r="G14" s="61"/>
      <c r="H14" s="68">
        <f t="shared" si="2"/>
        <v>37</v>
      </c>
      <c r="I14" s="63">
        <v>9</v>
      </c>
      <c r="J14" s="63"/>
      <c r="K14" s="63">
        <v>9</v>
      </c>
      <c r="L14" s="598">
        <v>5</v>
      </c>
      <c r="M14" s="598"/>
      <c r="N14" s="598"/>
      <c r="O14" s="62">
        <v>3</v>
      </c>
      <c r="P14" s="65">
        <f t="shared" si="3"/>
        <v>8</v>
      </c>
      <c r="Q14" s="211">
        <f t="shared" si="4"/>
        <v>1</v>
      </c>
      <c r="R14" s="63">
        <v>17</v>
      </c>
      <c r="S14" s="603">
        <v>14</v>
      </c>
      <c r="T14" s="604"/>
      <c r="U14" s="62"/>
      <c r="V14" s="604">
        <v>4</v>
      </c>
      <c r="W14" s="604">
        <v>5</v>
      </c>
      <c r="X14" s="65">
        <f t="shared" si="5"/>
        <v>23</v>
      </c>
      <c r="Y14" s="211">
        <f t="shared" si="6"/>
        <v>-6</v>
      </c>
      <c r="Z14" s="63">
        <v>4</v>
      </c>
      <c r="AA14" s="602">
        <v>1</v>
      </c>
      <c r="AB14" s="61"/>
      <c r="AC14" s="212">
        <f t="shared" si="0"/>
        <v>3</v>
      </c>
      <c r="AD14" s="63"/>
      <c r="AE14" s="63"/>
      <c r="AF14" s="63"/>
    </row>
    <row r="15" spans="1:32" s="40" customFormat="1">
      <c r="A15" s="595" t="s">
        <v>6018</v>
      </c>
      <c r="B15" s="60">
        <v>4665</v>
      </c>
      <c r="C15" s="60">
        <v>25366</v>
      </c>
      <c r="D15" s="60">
        <f t="shared" si="1"/>
        <v>63.178082191780824</v>
      </c>
      <c r="E15" s="601">
        <v>98</v>
      </c>
      <c r="F15" s="602">
        <v>7</v>
      </c>
      <c r="G15" s="61">
        <v>5</v>
      </c>
      <c r="H15" s="68">
        <f t="shared" si="2"/>
        <v>110</v>
      </c>
      <c r="I15" s="63">
        <v>25</v>
      </c>
      <c r="J15" s="63">
        <v>5</v>
      </c>
      <c r="K15" s="63">
        <v>20</v>
      </c>
      <c r="L15" s="598">
        <v>20</v>
      </c>
      <c r="M15" s="598">
        <v>3</v>
      </c>
      <c r="N15" s="598">
        <v>3</v>
      </c>
      <c r="O15" s="62"/>
      <c r="P15" s="65">
        <f t="shared" si="3"/>
        <v>26</v>
      </c>
      <c r="Q15" s="211">
        <f t="shared" si="4"/>
        <v>-1</v>
      </c>
      <c r="R15" s="63">
        <v>76</v>
      </c>
      <c r="S15" s="603">
        <v>49</v>
      </c>
      <c r="T15" s="604">
        <v>14</v>
      </c>
      <c r="U15" s="598">
        <v>20</v>
      </c>
      <c r="V15" s="604">
        <v>29</v>
      </c>
      <c r="W15" s="604"/>
      <c r="X15" s="65">
        <f t="shared" si="5"/>
        <v>112</v>
      </c>
      <c r="Y15" s="211">
        <f t="shared" si="6"/>
        <v>-36</v>
      </c>
      <c r="Z15" s="63"/>
      <c r="AA15" s="602"/>
      <c r="AB15" s="61"/>
      <c r="AC15" s="212">
        <f t="shared" si="0"/>
        <v>0</v>
      </c>
      <c r="AD15" s="63"/>
      <c r="AE15" s="63"/>
      <c r="AF15" s="63"/>
    </row>
    <row r="16" spans="1:32" s="40" customFormat="1">
      <c r="A16" s="595" t="s">
        <v>6019</v>
      </c>
      <c r="B16" s="60">
        <v>1624</v>
      </c>
      <c r="C16" s="60">
        <v>6687</v>
      </c>
      <c r="D16" s="60">
        <f t="shared" si="1"/>
        <v>53.883964544722005</v>
      </c>
      <c r="E16" s="601">
        <v>34</v>
      </c>
      <c r="F16" s="602">
        <v>0</v>
      </c>
      <c r="G16" s="61"/>
      <c r="H16" s="68">
        <f t="shared" si="2"/>
        <v>34</v>
      </c>
      <c r="I16" s="63">
        <v>7</v>
      </c>
      <c r="J16" s="63">
        <v>1</v>
      </c>
      <c r="K16" s="63">
        <v>6</v>
      </c>
      <c r="L16" s="598">
        <v>7</v>
      </c>
      <c r="M16" s="598"/>
      <c r="N16" s="598"/>
      <c r="O16" s="62"/>
      <c r="P16" s="65">
        <f t="shared" si="3"/>
        <v>7</v>
      </c>
      <c r="Q16" s="211">
        <f t="shared" si="4"/>
        <v>0</v>
      </c>
      <c r="R16" s="63">
        <v>21</v>
      </c>
      <c r="S16" s="603">
        <v>16</v>
      </c>
      <c r="T16" s="604"/>
      <c r="U16" s="62"/>
      <c r="V16" s="604">
        <v>10</v>
      </c>
      <c r="W16" s="604"/>
      <c r="X16" s="65">
        <f t="shared" si="5"/>
        <v>26</v>
      </c>
      <c r="Y16" s="211">
        <f t="shared" si="6"/>
        <v>-5</v>
      </c>
      <c r="Z16" s="63"/>
      <c r="AA16" s="602"/>
      <c r="AB16" s="61"/>
      <c r="AC16" s="212">
        <f t="shared" si="0"/>
        <v>0</v>
      </c>
      <c r="AD16" s="63"/>
      <c r="AE16" s="63"/>
      <c r="AF16" s="63"/>
    </row>
    <row r="17" spans="1:32" s="40" customFormat="1">
      <c r="A17" s="595" t="s">
        <v>6020</v>
      </c>
      <c r="B17" s="60">
        <v>846</v>
      </c>
      <c r="C17" s="60">
        <v>8355</v>
      </c>
      <c r="D17" s="60">
        <f t="shared" si="1"/>
        <v>49.761762954139371</v>
      </c>
      <c r="E17" s="601">
        <v>46</v>
      </c>
      <c r="F17" s="602"/>
      <c r="G17" s="61"/>
      <c r="H17" s="68">
        <f t="shared" si="2"/>
        <v>46</v>
      </c>
      <c r="I17" s="63">
        <v>7</v>
      </c>
      <c r="J17" s="63">
        <v>3</v>
      </c>
      <c r="K17" s="63">
        <v>3</v>
      </c>
      <c r="L17" s="598">
        <v>8</v>
      </c>
      <c r="M17" s="598"/>
      <c r="N17" s="598"/>
      <c r="O17" s="62"/>
      <c r="P17" s="65">
        <f t="shared" si="3"/>
        <v>8</v>
      </c>
      <c r="Q17" s="211">
        <f t="shared" si="4"/>
        <v>-1</v>
      </c>
      <c r="R17" s="63">
        <v>22</v>
      </c>
      <c r="S17" s="603">
        <v>23</v>
      </c>
      <c r="T17" s="604"/>
      <c r="U17" s="62"/>
      <c r="V17" s="604">
        <v>13</v>
      </c>
      <c r="W17" s="604"/>
      <c r="X17" s="65">
        <f t="shared" si="5"/>
        <v>36</v>
      </c>
      <c r="Y17" s="211">
        <f t="shared" si="6"/>
        <v>-14</v>
      </c>
      <c r="Z17" s="63"/>
      <c r="AA17" s="602"/>
      <c r="AB17" s="61"/>
      <c r="AC17" s="212">
        <f t="shared" si="0"/>
        <v>0</v>
      </c>
      <c r="AD17" s="63"/>
      <c r="AE17" s="63"/>
      <c r="AF17" s="63"/>
    </row>
    <row r="18" spans="1:32" s="40" customFormat="1">
      <c r="A18" s="605" t="s">
        <v>6021</v>
      </c>
      <c r="B18" s="60">
        <v>575</v>
      </c>
      <c r="C18" s="60">
        <v>2927</v>
      </c>
      <c r="D18" s="60">
        <f t="shared" si="1"/>
        <v>40.095890410958901</v>
      </c>
      <c r="E18" s="606">
        <v>20</v>
      </c>
      <c r="F18" s="607"/>
      <c r="G18" s="61"/>
      <c r="H18" s="68">
        <f t="shared" si="2"/>
        <v>20</v>
      </c>
      <c r="I18" s="63">
        <v>8</v>
      </c>
      <c r="J18" s="63"/>
      <c r="K18" s="63">
        <v>8</v>
      </c>
      <c r="L18" s="598">
        <v>4</v>
      </c>
      <c r="M18" s="598"/>
      <c r="N18" s="598"/>
      <c r="O18" s="62">
        <v>4</v>
      </c>
      <c r="P18" s="65">
        <f t="shared" si="3"/>
        <v>8</v>
      </c>
      <c r="Q18" s="211">
        <f t="shared" si="4"/>
        <v>0</v>
      </c>
      <c r="R18" s="63">
        <v>14</v>
      </c>
      <c r="S18" s="608">
        <v>10</v>
      </c>
      <c r="T18" s="609"/>
      <c r="U18" s="62"/>
      <c r="V18" s="609">
        <v>4</v>
      </c>
      <c r="W18" s="604">
        <v>4</v>
      </c>
      <c r="X18" s="65">
        <f t="shared" si="5"/>
        <v>18</v>
      </c>
      <c r="Y18" s="211">
        <f t="shared" si="6"/>
        <v>-4</v>
      </c>
      <c r="Z18" s="63">
        <v>2</v>
      </c>
      <c r="AA18" s="607">
        <v>1</v>
      </c>
      <c r="AB18" s="61"/>
      <c r="AC18" s="212">
        <f t="shared" si="0"/>
        <v>1</v>
      </c>
      <c r="AD18" s="63"/>
      <c r="AE18" s="63"/>
      <c r="AF18" s="63"/>
    </row>
    <row r="19" spans="1:32" s="40" customFormat="1">
      <c r="A19" s="605" t="s">
        <v>6022</v>
      </c>
      <c r="B19" s="60">
        <v>1064</v>
      </c>
      <c r="C19" s="60">
        <v>3099</v>
      </c>
      <c r="D19" s="60">
        <f t="shared" si="1"/>
        <v>42.452054794520549</v>
      </c>
      <c r="E19" s="606">
        <v>20</v>
      </c>
      <c r="F19" s="607"/>
      <c r="G19" s="61"/>
      <c r="H19" s="68">
        <f t="shared" si="2"/>
        <v>20</v>
      </c>
      <c r="I19" s="63">
        <v>8</v>
      </c>
      <c r="J19" s="63"/>
      <c r="K19" s="63">
        <v>8</v>
      </c>
      <c r="L19" s="598">
        <v>4</v>
      </c>
      <c r="M19" s="598"/>
      <c r="N19" s="598"/>
      <c r="O19" s="62">
        <v>5</v>
      </c>
      <c r="P19" s="65">
        <f t="shared" si="3"/>
        <v>9</v>
      </c>
      <c r="Q19" s="211">
        <f t="shared" si="4"/>
        <v>-1</v>
      </c>
      <c r="R19" s="63">
        <v>15</v>
      </c>
      <c r="S19" s="608">
        <v>10</v>
      </c>
      <c r="T19" s="609"/>
      <c r="U19" s="62"/>
      <c r="V19" s="609">
        <v>4</v>
      </c>
      <c r="W19" s="604">
        <v>5</v>
      </c>
      <c r="X19" s="65">
        <f t="shared" si="5"/>
        <v>19</v>
      </c>
      <c r="Y19" s="211">
        <f t="shared" si="6"/>
        <v>-4</v>
      </c>
      <c r="Z19" s="63"/>
      <c r="AA19" s="607">
        <v>1</v>
      </c>
      <c r="AB19" s="61"/>
      <c r="AC19" s="212">
        <f t="shared" si="0"/>
        <v>-1</v>
      </c>
      <c r="AD19" s="63"/>
      <c r="AE19" s="63"/>
      <c r="AF19" s="63"/>
    </row>
    <row r="20" spans="1:32" s="40" customFormat="1">
      <c r="A20" s="595" t="s">
        <v>6023</v>
      </c>
      <c r="B20" s="60">
        <v>2593</v>
      </c>
      <c r="C20" s="60">
        <v>11109</v>
      </c>
      <c r="D20" s="60">
        <f t="shared" si="1"/>
        <v>38.044520547945211</v>
      </c>
      <c r="E20" s="606">
        <v>78</v>
      </c>
      <c r="F20" s="607">
        <v>2</v>
      </c>
      <c r="G20" s="61"/>
      <c r="H20" s="68">
        <f t="shared" si="2"/>
        <v>80</v>
      </c>
      <c r="I20" s="63">
        <v>9</v>
      </c>
      <c r="J20" s="63">
        <v>2</v>
      </c>
      <c r="K20" s="63">
        <v>7</v>
      </c>
      <c r="L20" s="598">
        <v>14</v>
      </c>
      <c r="M20" s="598">
        <v>1</v>
      </c>
      <c r="N20" s="598"/>
      <c r="O20" s="62"/>
      <c r="P20" s="65">
        <f t="shared" si="3"/>
        <v>15</v>
      </c>
      <c r="Q20" s="211">
        <f t="shared" si="4"/>
        <v>-6</v>
      </c>
      <c r="R20" s="63">
        <v>39</v>
      </c>
      <c r="S20" s="608">
        <v>39</v>
      </c>
      <c r="T20" s="609">
        <v>4</v>
      </c>
      <c r="U20" s="62"/>
      <c r="V20" s="609">
        <v>16</v>
      </c>
      <c r="W20" s="604"/>
      <c r="X20" s="65">
        <f t="shared" si="5"/>
        <v>59</v>
      </c>
      <c r="Y20" s="211">
        <f t="shared" si="6"/>
        <v>-20</v>
      </c>
      <c r="Z20" s="63"/>
      <c r="AA20" s="607"/>
      <c r="AB20" s="61"/>
      <c r="AC20" s="212">
        <f t="shared" si="0"/>
        <v>0</v>
      </c>
      <c r="AD20" s="63"/>
      <c r="AE20" s="63"/>
      <c r="AF20" s="63"/>
    </row>
    <row r="21" spans="1:32" s="40" customFormat="1">
      <c r="A21" s="605" t="s">
        <v>6024</v>
      </c>
      <c r="B21" s="60"/>
      <c r="C21" s="60"/>
      <c r="D21" s="60">
        <f t="shared" si="1"/>
        <v>0</v>
      </c>
      <c r="E21" s="606">
        <v>20</v>
      </c>
      <c r="F21" s="607"/>
      <c r="G21" s="61"/>
      <c r="H21" s="68">
        <f t="shared" si="2"/>
        <v>20</v>
      </c>
      <c r="I21" s="63"/>
      <c r="J21" s="63"/>
      <c r="K21" s="63"/>
      <c r="L21" s="598">
        <v>2</v>
      </c>
      <c r="M21" s="598"/>
      <c r="N21" s="598"/>
      <c r="O21" s="62"/>
      <c r="P21" s="65">
        <f t="shared" si="3"/>
        <v>2</v>
      </c>
      <c r="Q21" s="211">
        <f t="shared" si="4"/>
        <v>-2</v>
      </c>
      <c r="R21" s="63"/>
      <c r="S21" s="608">
        <v>10</v>
      </c>
      <c r="T21" s="609"/>
      <c r="U21" s="62"/>
      <c r="V21" s="609"/>
      <c r="W21" s="604"/>
      <c r="X21" s="65">
        <f t="shared" si="5"/>
        <v>10</v>
      </c>
      <c r="Y21" s="211">
        <f t="shared" si="6"/>
        <v>-10</v>
      </c>
      <c r="Z21" s="63"/>
      <c r="AA21" s="607"/>
      <c r="AB21" s="61"/>
      <c r="AC21" s="212">
        <f t="shared" si="0"/>
        <v>0</v>
      </c>
      <c r="AD21" s="63"/>
      <c r="AE21" s="63"/>
      <c r="AF21" s="63"/>
    </row>
    <row r="22" spans="1:32" s="40" customFormat="1">
      <c r="A22" s="605" t="s">
        <v>6025</v>
      </c>
      <c r="B22" s="60">
        <v>1183</v>
      </c>
      <c r="C22" s="60">
        <v>7704</v>
      </c>
      <c r="D22" s="60">
        <f t="shared" si="1"/>
        <v>60.305283757338557</v>
      </c>
      <c r="E22" s="606">
        <v>35</v>
      </c>
      <c r="F22" s="607"/>
      <c r="G22" s="61"/>
      <c r="H22" s="68">
        <f t="shared" si="2"/>
        <v>35</v>
      </c>
      <c r="I22" s="63">
        <v>4</v>
      </c>
      <c r="J22" s="63"/>
      <c r="K22" s="63">
        <v>4</v>
      </c>
      <c r="L22" s="610">
        <v>4</v>
      </c>
      <c r="M22" s="598"/>
      <c r="N22" s="598"/>
      <c r="O22" s="62"/>
      <c r="P22" s="65">
        <f t="shared" si="3"/>
        <v>4</v>
      </c>
      <c r="Q22" s="211">
        <f t="shared" si="4"/>
        <v>0</v>
      </c>
      <c r="R22" s="63">
        <v>14</v>
      </c>
      <c r="S22" s="608">
        <v>21</v>
      </c>
      <c r="T22" s="609"/>
      <c r="U22" s="62"/>
      <c r="V22" s="609"/>
      <c r="W22" s="604"/>
      <c r="X22" s="65">
        <f t="shared" si="5"/>
        <v>21</v>
      </c>
      <c r="Y22" s="211">
        <f t="shared" si="6"/>
        <v>-7</v>
      </c>
      <c r="Z22" s="63"/>
      <c r="AA22" s="607"/>
      <c r="AB22" s="61"/>
      <c r="AC22" s="212">
        <f t="shared" si="0"/>
        <v>0</v>
      </c>
      <c r="AD22" s="63"/>
      <c r="AE22" s="63"/>
      <c r="AF22" s="63"/>
    </row>
    <row r="23" spans="1:32" s="40" customFormat="1">
      <c r="A23" s="605" t="s">
        <v>6026</v>
      </c>
      <c r="B23" s="60"/>
      <c r="C23" s="60"/>
      <c r="D23" s="60" t="e">
        <f t="shared" si="1"/>
        <v>#DIV/0!</v>
      </c>
      <c r="E23" s="61"/>
      <c r="F23" s="607"/>
      <c r="G23" s="61"/>
      <c r="H23" s="68">
        <f t="shared" si="2"/>
        <v>0</v>
      </c>
      <c r="I23" s="63">
        <v>4</v>
      </c>
      <c r="J23" s="63">
        <v>1</v>
      </c>
      <c r="K23" s="63">
        <v>1</v>
      </c>
      <c r="L23" s="610">
        <v>6</v>
      </c>
      <c r="M23" s="598"/>
      <c r="N23" s="598"/>
      <c r="O23" s="62"/>
      <c r="P23" s="65">
        <f t="shared" si="3"/>
        <v>6</v>
      </c>
      <c r="Q23" s="211">
        <f t="shared" si="4"/>
        <v>-2</v>
      </c>
      <c r="R23" s="63">
        <v>36</v>
      </c>
      <c r="S23" s="608">
        <v>24</v>
      </c>
      <c r="T23" s="609"/>
      <c r="U23" s="62"/>
      <c r="V23" s="609"/>
      <c r="W23" s="62"/>
      <c r="X23" s="65">
        <f t="shared" si="5"/>
        <v>24</v>
      </c>
      <c r="Y23" s="211">
        <f t="shared" si="6"/>
        <v>12</v>
      </c>
      <c r="Z23" s="63"/>
      <c r="AA23" s="607"/>
      <c r="AB23" s="61"/>
      <c r="AC23" s="212">
        <f t="shared" si="0"/>
        <v>0</v>
      </c>
      <c r="AD23" s="63"/>
      <c r="AE23" s="63"/>
      <c r="AF23" s="63"/>
    </row>
    <row r="24" spans="1:32" s="40" customFormat="1">
      <c r="A24" s="595" t="s">
        <v>6027</v>
      </c>
      <c r="B24" s="60"/>
      <c r="C24" s="60"/>
      <c r="D24" s="60" t="e">
        <f t="shared" si="1"/>
        <v>#DIV/0!</v>
      </c>
      <c r="E24" s="61"/>
      <c r="F24" s="607"/>
      <c r="G24" s="61"/>
      <c r="H24" s="68">
        <f t="shared" si="2"/>
        <v>0</v>
      </c>
      <c r="I24" s="63"/>
      <c r="J24" s="63"/>
      <c r="K24" s="63"/>
      <c r="L24" s="598"/>
      <c r="M24" s="598"/>
      <c r="N24" s="598"/>
      <c r="O24" s="62"/>
      <c r="P24" s="65">
        <f t="shared" si="3"/>
        <v>0</v>
      </c>
      <c r="Q24" s="211">
        <f t="shared" si="4"/>
        <v>0</v>
      </c>
      <c r="R24" s="63">
        <v>20</v>
      </c>
      <c r="S24" s="64"/>
      <c r="T24" s="62"/>
      <c r="U24" s="62"/>
      <c r="V24" s="62"/>
      <c r="W24" s="62"/>
      <c r="X24" s="65">
        <f t="shared" si="5"/>
        <v>0</v>
      </c>
      <c r="Y24" s="211">
        <f t="shared" si="6"/>
        <v>20</v>
      </c>
      <c r="Z24" s="63"/>
      <c r="AA24" s="61"/>
      <c r="AB24" s="61"/>
      <c r="AC24" s="212">
        <f t="shared" si="0"/>
        <v>0</v>
      </c>
      <c r="AD24" s="63"/>
      <c r="AE24" s="63"/>
      <c r="AF24" s="63"/>
    </row>
    <row r="25" spans="1:32" ht="15.75" customHeight="1">
      <c r="A25" s="213"/>
      <c r="B25" s="68">
        <f>SUM(B9:B21)</f>
        <v>20058</v>
      </c>
      <c r="C25" s="68">
        <f>SUM(C9:C21)</f>
        <v>115681</v>
      </c>
      <c r="D25" s="68">
        <f>C25/H25/3.65</f>
        <v>54.643835616438352</v>
      </c>
      <c r="E25" s="68">
        <f>SUM(E9:E21)</f>
        <v>548</v>
      </c>
      <c r="F25" s="68">
        <f>SUM(F9:F24)</f>
        <v>27</v>
      </c>
      <c r="G25" s="68">
        <f>SUM(G9:G24)</f>
        <v>5</v>
      </c>
      <c r="H25" s="68">
        <f t="shared" si="2"/>
        <v>580</v>
      </c>
      <c r="I25" s="68">
        <f t="shared" ref="I25:O25" si="7">SUM(I9:I24)</f>
        <v>148</v>
      </c>
      <c r="J25" s="68">
        <f t="shared" si="7"/>
        <v>19</v>
      </c>
      <c r="K25" s="68">
        <f t="shared" si="7"/>
        <v>124</v>
      </c>
      <c r="L25" s="68">
        <f t="shared" si="7"/>
        <v>109</v>
      </c>
      <c r="M25" s="68">
        <f t="shared" si="7"/>
        <v>12</v>
      </c>
      <c r="N25" s="68">
        <f t="shared" si="7"/>
        <v>3</v>
      </c>
      <c r="O25" s="68">
        <f t="shared" si="7"/>
        <v>25</v>
      </c>
      <c r="P25" s="65">
        <f t="shared" si="3"/>
        <v>149</v>
      </c>
      <c r="Q25" s="214">
        <f>I25-P25</f>
        <v>-1</v>
      </c>
      <c r="R25" s="68">
        <f t="shared" ref="R25:W25" si="8">SUM(R9:R24)</f>
        <v>429</v>
      </c>
      <c r="S25" s="68">
        <f t="shared" si="8"/>
        <v>323</v>
      </c>
      <c r="T25" s="68">
        <f t="shared" si="8"/>
        <v>54</v>
      </c>
      <c r="U25" s="68">
        <f t="shared" si="8"/>
        <v>20</v>
      </c>
      <c r="V25" s="68">
        <f t="shared" si="8"/>
        <v>96</v>
      </c>
      <c r="W25" s="68">
        <f t="shared" si="8"/>
        <v>36</v>
      </c>
      <c r="X25" s="65">
        <f t="shared" si="5"/>
        <v>529</v>
      </c>
      <c r="Y25" s="214">
        <f t="shared" si="6"/>
        <v>-100</v>
      </c>
      <c r="Z25" s="68">
        <f>SUM(Z9:Z24)</f>
        <v>6</v>
      </c>
      <c r="AA25" s="68">
        <f>SUM(AA9:AA24)</f>
        <v>4</v>
      </c>
      <c r="AB25" s="68">
        <f>SUM(AB9:AB24)</f>
        <v>0</v>
      </c>
      <c r="AC25" s="215">
        <f t="shared" si="0"/>
        <v>2</v>
      </c>
      <c r="AD25" s="68">
        <f>SUM(AD9:AD24)</f>
        <v>0</v>
      </c>
      <c r="AE25" s="68">
        <f>SUM(AE9:AE24)</f>
        <v>0</v>
      </c>
      <c r="AF25" s="68">
        <f>SUM(AF9:AF24)</f>
        <v>0</v>
      </c>
    </row>
    <row r="26" spans="1:32">
      <c r="A26" s="18"/>
      <c r="B26" s="18"/>
      <c r="C26" s="18"/>
      <c r="D26" s="18"/>
      <c r="E26" s="18"/>
      <c r="F26" s="18"/>
      <c r="G26" s="15"/>
      <c r="H26" s="15"/>
      <c r="L26" s="17"/>
      <c r="M26" s="17"/>
      <c r="N26" s="17"/>
      <c r="O26" s="41"/>
      <c r="R26" s="17"/>
      <c r="S26" s="17"/>
      <c r="T26" s="41"/>
    </row>
    <row r="27" spans="1:32">
      <c r="A27" s="18"/>
      <c r="B27" s="18"/>
      <c r="C27" s="18"/>
      <c r="D27" s="18"/>
      <c r="E27" s="18"/>
      <c r="F27" s="18"/>
      <c r="G27" s="15"/>
      <c r="H27" s="15"/>
      <c r="L27" s="17"/>
      <c r="M27" s="17"/>
      <c r="N27" s="17"/>
      <c r="O27" s="41"/>
      <c r="R27" s="17"/>
      <c r="S27" s="17"/>
      <c r="T27" s="41"/>
    </row>
    <row r="28" spans="1:32">
      <c r="A28" s="19"/>
      <c r="B28" s="19"/>
      <c r="C28" s="19"/>
      <c r="D28" s="19"/>
      <c r="E28" s="19"/>
      <c r="F28" s="19"/>
      <c r="G28" s="20"/>
      <c r="H28" s="20"/>
      <c r="L28" s="21"/>
      <c r="M28" s="21"/>
      <c r="N28" s="21"/>
      <c r="O28" s="42"/>
      <c r="R28" s="21"/>
      <c r="S28" s="21"/>
      <c r="T28" s="42"/>
    </row>
    <row r="29" spans="1:32">
      <c r="A29" s="19"/>
      <c r="B29" s="19"/>
      <c r="C29" s="19"/>
      <c r="D29" s="19"/>
      <c r="E29" s="19"/>
      <c r="F29" s="19"/>
      <c r="G29" s="20"/>
      <c r="H29" s="20"/>
      <c r="L29" s="21"/>
      <c r="M29" s="21"/>
      <c r="N29" s="21"/>
      <c r="O29" s="42"/>
      <c r="R29" s="21"/>
      <c r="S29" s="21"/>
      <c r="T29" s="42"/>
    </row>
    <row r="30" spans="1:32">
      <c r="A30" s="19"/>
      <c r="B30" s="19"/>
      <c r="C30" s="19"/>
      <c r="D30" s="19"/>
      <c r="E30" s="19"/>
      <c r="F30" s="19"/>
      <c r="G30" s="20"/>
      <c r="H30" s="20"/>
      <c r="L30" s="21"/>
      <c r="M30" s="21"/>
      <c r="N30" s="21"/>
      <c r="O30" s="42"/>
      <c r="R30" s="21"/>
      <c r="S30" s="21"/>
      <c r="T30" s="42"/>
    </row>
    <row r="31" spans="1:32">
      <c r="A31" s="19"/>
      <c r="B31" s="19"/>
      <c r="C31" s="19"/>
      <c r="D31" s="19"/>
      <c r="E31" s="19"/>
      <c r="F31" s="19"/>
      <c r="G31" s="20"/>
      <c r="H31" s="20"/>
      <c r="L31" s="21"/>
      <c r="M31" s="21"/>
      <c r="N31" s="21"/>
      <c r="O31" s="42"/>
      <c r="R31" s="21"/>
      <c r="S31" s="21"/>
      <c r="T31" s="42"/>
    </row>
    <row r="32" spans="1:32">
      <c r="A32" s="22"/>
      <c r="B32" s="22"/>
      <c r="C32" s="22"/>
      <c r="D32" s="22"/>
      <c r="E32" s="22"/>
      <c r="F32" s="22"/>
    </row>
    <row r="33" spans="1:6" s="12" customFormat="1">
      <c r="A33" s="22"/>
      <c r="B33" s="22"/>
      <c r="C33" s="22"/>
      <c r="D33" s="22"/>
      <c r="E33" s="22"/>
      <c r="F33" s="22"/>
    </row>
    <row r="34" spans="1:6" s="12" customFormat="1">
      <c r="A34" s="22"/>
      <c r="B34" s="22"/>
      <c r="C34" s="22"/>
      <c r="D34" s="22"/>
      <c r="E34" s="22"/>
      <c r="F34" s="22"/>
    </row>
    <row r="35" spans="1:6" s="12" customFormat="1">
      <c r="A35" s="22"/>
      <c r="B35" s="22"/>
      <c r="C35" s="22"/>
      <c r="D35" s="22"/>
      <c r="E35" s="22"/>
      <c r="F35" s="22"/>
    </row>
    <row r="36" spans="1:6" s="12" customFormat="1">
      <c r="A36" s="22"/>
      <c r="B36" s="22"/>
      <c r="C36" s="22"/>
      <c r="D36" s="22"/>
      <c r="E36" s="22"/>
      <c r="F36" s="22"/>
    </row>
  </sheetData>
  <mergeCells count="23">
    <mergeCell ref="K7:K8"/>
    <mergeCell ref="AD6:AF7"/>
    <mergeCell ref="AA7:AA8"/>
    <mergeCell ref="AB7:AB8"/>
    <mergeCell ref="Y7:Y8"/>
    <mergeCell ref="Z7:Z8"/>
    <mergeCell ref="AC7:AC8"/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  <mergeCell ref="E6:H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W24"/>
  <sheetViews>
    <sheetView topLeftCell="A2" zoomScaleSheetLayoutView="140" workbookViewId="0">
      <selection activeCell="A2" sqref="A1:XFD1048576"/>
    </sheetView>
  </sheetViews>
  <sheetFormatPr defaultRowHeight="12.75"/>
  <cols>
    <col min="1" max="1" width="21.5703125" style="24" customWidth="1"/>
    <col min="2" max="2" width="9.140625" style="24"/>
    <col min="3" max="3" width="5.85546875" style="24" customWidth="1"/>
    <col min="4" max="4" width="8" style="24" customWidth="1"/>
    <col min="5" max="5" width="5.85546875" style="23" customWidth="1"/>
    <col min="6" max="7" width="6.28515625" style="23" customWidth="1"/>
    <col min="8" max="8" width="6" style="23" customWidth="1"/>
    <col min="9" max="9" width="5.85546875" style="23" customWidth="1"/>
    <col min="10" max="10" width="6" style="23" customWidth="1"/>
    <col min="11" max="11" width="6.7109375" style="23" customWidth="1"/>
    <col min="12" max="12" width="6.42578125" style="23" customWidth="1"/>
    <col min="13" max="13" width="5.85546875" style="24" customWidth="1"/>
    <col min="14" max="14" width="6.28515625" style="24" customWidth="1"/>
    <col min="15" max="15" width="6.7109375" style="24" customWidth="1"/>
    <col min="16" max="16" width="5.7109375" style="16" customWidth="1"/>
    <col min="17" max="18" width="6.7109375" style="16" customWidth="1"/>
    <col min="19" max="16384" width="9.140625" style="16"/>
  </cols>
  <sheetData>
    <row r="1" spans="1:23" s="12" customFormat="1" ht="15.75">
      <c r="A1" s="177"/>
      <c r="B1" s="178" t="s">
        <v>200</v>
      </c>
      <c r="C1" s="169" t="str">
        <f>[1]Kadar.ode.!C1</f>
        <v>ОБ"Студеница" Краљево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5"/>
      <c r="O1" s="14"/>
      <c r="P1" s="14"/>
      <c r="Q1" s="14"/>
      <c r="R1" s="39"/>
      <c r="S1" s="14"/>
      <c r="T1" s="39"/>
      <c r="W1" s="15"/>
    </row>
    <row r="2" spans="1:23" s="12" customFormat="1" ht="15.75">
      <c r="A2" s="177"/>
      <c r="B2" s="178" t="s">
        <v>201</v>
      </c>
      <c r="C2" s="169">
        <f>[1]Kadar.ode.!C2</f>
        <v>17870092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5"/>
      <c r="O2" s="14"/>
      <c r="P2" s="14"/>
      <c r="Q2" s="14"/>
      <c r="R2" s="39"/>
      <c r="S2" s="14"/>
      <c r="T2" s="39"/>
      <c r="W2" s="15"/>
    </row>
    <row r="3" spans="1:23" s="12" customFormat="1" ht="15.75">
      <c r="A3" s="177"/>
      <c r="B3" s="178" t="s">
        <v>203</v>
      </c>
      <c r="C3" s="169" t="str">
        <f>[1]Kadar.ode.!C3</f>
        <v>01.01.2018.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5"/>
      <c r="O3" s="14"/>
      <c r="P3" s="14"/>
      <c r="Q3" s="14"/>
      <c r="R3" s="39"/>
      <c r="S3" s="14"/>
      <c r="T3" s="39"/>
      <c r="W3" s="15"/>
    </row>
    <row r="4" spans="1:23" s="12" customFormat="1" ht="15.75">
      <c r="A4" s="177"/>
      <c r="B4" s="178" t="s">
        <v>202</v>
      </c>
      <c r="C4" s="170" t="s">
        <v>337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6"/>
      <c r="O4" s="14"/>
      <c r="P4" s="14"/>
      <c r="Q4" s="14"/>
      <c r="R4" s="39"/>
      <c r="S4" s="14"/>
      <c r="T4" s="39"/>
      <c r="W4" s="15"/>
    </row>
    <row r="5" spans="1:23" s="12" customFormat="1" ht="10.5" customHeight="1">
      <c r="A5" s="59"/>
      <c r="C5" s="92"/>
      <c r="F5" s="25"/>
      <c r="G5" s="25"/>
      <c r="H5" s="25"/>
      <c r="I5" s="25"/>
      <c r="J5" s="25"/>
      <c r="K5" s="25"/>
      <c r="L5" s="25"/>
      <c r="M5" s="25"/>
      <c r="O5" s="14"/>
      <c r="P5" s="14"/>
      <c r="Q5" s="14"/>
      <c r="R5" s="39"/>
      <c r="S5" s="14"/>
      <c r="T5" s="39"/>
      <c r="W5" s="15"/>
    </row>
    <row r="6" spans="1:23" ht="55.5" customHeight="1">
      <c r="A6" s="932" t="s">
        <v>54</v>
      </c>
      <c r="B6" s="931" t="s">
        <v>209</v>
      </c>
      <c r="C6" s="931" t="s">
        <v>28</v>
      </c>
      <c r="D6" s="931" t="s">
        <v>29</v>
      </c>
      <c r="E6" s="931" t="s">
        <v>211</v>
      </c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 t="s">
        <v>208</v>
      </c>
      <c r="Q6" s="931"/>
      <c r="R6" s="931"/>
    </row>
    <row r="7" spans="1:23" s="44" customFormat="1" ht="88.5" customHeight="1">
      <c r="A7" s="932"/>
      <c r="B7" s="931"/>
      <c r="C7" s="931"/>
      <c r="D7" s="931"/>
      <c r="E7" s="69" t="s">
        <v>140</v>
      </c>
      <c r="F7" s="259" t="s">
        <v>204</v>
      </c>
      <c r="G7" s="259" t="s">
        <v>205</v>
      </c>
      <c r="H7" s="69" t="s">
        <v>219</v>
      </c>
      <c r="I7" s="69" t="s">
        <v>220</v>
      </c>
      <c r="J7" s="69" t="s">
        <v>212</v>
      </c>
      <c r="K7" s="69" t="s">
        <v>213</v>
      </c>
      <c r="L7" s="69" t="s">
        <v>214</v>
      </c>
      <c r="M7" s="69" t="s">
        <v>141</v>
      </c>
      <c r="N7" s="69" t="s">
        <v>215</v>
      </c>
      <c r="O7" s="69" t="s">
        <v>216</v>
      </c>
      <c r="P7" s="69" t="s">
        <v>135</v>
      </c>
      <c r="Q7" s="69" t="s">
        <v>136</v>
      </c>
      <c r="R7" s="69" t="s">
        <v>137</v>
      </c>
    </row>
    <row r="8" spans="1:23" ht="12" customHeight="1">
      <c r="A8" s="73" t="s">
        <v>139</v>
      </c>
      <c r="B8" s="73">
        <v>25</v>
      </c>
      <c r="C8" s="73">
        <v>2</v>
      </c>
      <c r="D8" s="158">
        <v>13571</v>
      </c>
      <c r="E8" s="75">
        <v>1</v>
      </c>
      <c r="F8" s="75"/>
      <c r="G8" s="75"/>
      <c r="H8" s="68">
        <v>4</v>
      </c>
      <c r="I8" s="74">
        <f t="shared" ref="I8:I17" si="0">E8-H8</f>
        <v>-3</v>
      </c>
      <c r="J8" s="75">
        <v>18</v>
      </c>
      <c r="K8" s="68">
        <v>16</v>
      </c>
      <c r="L8" s="74">
        <f t="shared" ref="L8:L17" si="1">J8-K8</f>
        <v>2</v>
      </c>
      <c r="M8" s="61"/>
      <c r="N8" s="68"/>
      <c r="O8" s="74">
        <f t="shared" ref="O8:O17" si="2">M8-N8</f>
        <v>0</v>
      </c>
      <c r="P8" s="76"/>
      <c r="Q8" s="76"/>
      <c r="R8" s="76"/>
    </row>
    <row r="9" spans="1:23" ht="12" customHeight="1">
      <c r="A9" s="73"/>
      <c r="B9" s="611">
        <v>15</v>
      </c>
      <c r="C9" s="73">
        <v>2</v>
      </c>
      <c r="D9" s="73"/>
      <c r="E9" s="61"/>
      <c r="F9" s="75"/>
      <c r="G9" s="75"/>
      <c r="H9" s="612">
        <v>3</v>
      </c>
      <c r="I9" s="74">
        <f t="shared" si="0"/>
        <v>-3</v>
      </c>
      <c r="J9" s="75"/>
      <c r="K9" s="613">
        <v>8</v>
      </c>
      <c r="L9" s="74">
        <f t="shared" si="1"/>
        <v>-8</v>
      </c>
      <c r="M9" s="61"/>
      <c r="N9" s="68"/>
      <c r="O9" s="74">
        <f t="shared" si="2"/>
        <v>0</v>
      </c>
      <c r="P9" s="76"/>
      <c r="Q9" s="76"/>
      <c r="R9" s="76"/>
    </row>
    <row r="10" spans="1:23" ht="12" customHeight="1">
      <c r="A10" s="179"/>
      <c r="B10" s="614">
        <v>9</v>
      </c>
      <c r="C10" s="73">
        <v>2</v>
      </c>
      <c r="D10" s="73"/>
      <c r="E10" s="61"/>
      <c r="F10" s="75"/>
      <c r="G10" s="75"/>
      <c r="H10" s="615">
        <v>1</v>
      </c>
      <c r="I10" s="74">
        <f t="shared" si="0"/>
        <v>-1</v>
      </c>
      <c r="J10" s="75"/>
      <c r="K10" s="615">
        <v>2</v>
      </c>
      <c r="L10" s="74">
        <f t="shared" si="1"/>
        <v>-2</v>
      </c>
      <c r="M10" s="61"/>
      <c r="N10" s="68"/>
      <c r="O10" s="74">
        <f t="shared" si="2"/>
        <v>0</v>
      </c>
      <c r="P10" s="76"/>
      <c r="Q10" s="76"/>
      <c r="R10" s="76"/>
    </row>
    <row r="11" spans="1:23" ht="12" customHeight="1">
      <c r="A11" s="73"/>
      <c r="B11" s="614">
        <v>9</v>
      </c>
      <c r="C11" s="73">
        <v>2</v>
      </c>
      <c r="D11" s="73"/>
      <c r="E11" s="73">
        <v>1</v>
      </c>
      <c r="F11" s="260"/>
      <c r="G11" s="260"/>
      <c r="H11" s="615">
        <v>2</v>
      </c>
      <c r="I11" s="74">
        <f t="shared" si="0"/>
        <v>-1</v>
      </c>
      <c r="J11" s="73">
        <v>2</v>
      </c>
      <c r="K11" s="615">
        <v>4</v>
      </c>
      <c r="L11" s="74">
        <f t="shared" si="1"/>
        <v>-2</v>
      </c>
      <c r="M11" s="73"/>
      <c r="N11" s="68"/>
      <c r="O11" s="74">
        <f t="shared" si="2"/>
        <v>0</v>
      </c>
      <c r="P11" s="76"/>
      <c r="Q11" s="76"/>
      <c r="R11" s="76"/>
    </row>
    <row r="12" spans="1:23" ht="12" customHeight="1">
      <c r="A12" s="73"/>
      <c r="B12" s="614">
        <v>15</v>
      </c>
      <c r="C12" s="73">
        <v>1</v>
      </c>
      <c r="D12" s="73"/>
      <c r="E12" s="73"/>
      <c r="F12" s="260"/>
      <c r="G12" s="260"/>
      <c r="H12" s="616">
        <v>1</v>
      </c>
      <c r="I12" s="74">
        <f t="shared" si="0"/>
        <v>-1</v>
      </c>
      <c r="J12" s="73"/>
      <c r="K12" s="616">
        <v>1</v>
      </c>
      <c r="L12" s="74">
        <f t="shared" si="1"/>
        <v>-1</v>
      </c>
      <c r="M12" s="73"/>
      <c r="N12" s="68"/>
      <c r="O12" s="74">
        <f t="shared" si="2"/>
        <v>0</v>
      </c>
      <c r="P12" s="76"/>
      <c r="Q12" s="76"/>
      <c r="R12" s="76"/>
    </row>
    <row r="13" spans="1:23" ht="12" customHeight="1">
      <c r="A13" s="73"/>
      <c r="B13" s="73"/>
      <c r="C13" s="73"/>
      <c r="D13" s="73"/>
      <c r="E13" s="73"/>
      <c r="F13" s="260"/>
      <c r="G13" s="260"/>
      <c r="H13" s="68"/>
      <c r="I13" s="74">
        <f t="shared" si="0"/>
        <v>0</v>
      </c>
      <c r="J13" s="73"/>
      <c r="K13" s="68"/>
      <c r="L13" s="74">
        <f t="shared" si="1"/>
        <v>0</v>
      </c>
      <c r="M13" s="73"/>
      <c r="N13" s="68"/>
      <c r="O13" s="74">
        <f t="shared" si="2"/>
        <v>0</v>
      </c>
      <c r="P13" s="76"/>
      <c r="Q13" s="76"/>
      <c r="R13" s="76"/>
    </row>
    <row r="14" spans="1:23" ht="12" customHeight="1">
      <c r="A14" s="73"/>
      <c r="B14" s="73"/>
      <c r="C14" s="73"/>
      <c r="D14" s="73"/>
      <c r="E14" s="73"/>
      <c r="F14" s="260"/>
      <c r="G14" s="260"/>
      <c r="H14" s="68"/>
      <c r="I14" s="74">
        <f t="shared" si="0"/>
        <v>0</v>
      </c>
      <c r="J14" s="73"/>
      <c r="K14" s="68"/>
      <c r="L14" s="74">
        <f t="shared" si="1"/>
        <v>0</v>
      </c>
      <c r="M14" s="73"/>
      <c r="N14" s="68"/>
      <c r="O14" s="74">
        <f t="shared" si="2"/>
        <v>0</v>
      </c>
      <c r="P14" s="76"/>
      <c r="Q14" s="76"/>
      <c r="R14" s="76"/>
    </row>
    <row r="15" spans="1:23" ht="12" customHeight="1">
      <c r="A15" s="73"/>
      <c r="B15" s="73"/>
      <c r="C15" s="73"/>
      <c r="D15" s="73"/>
      <c r="E15" s="73"/>
      <c r="F15" s="260"/>
      <c r="G15" s="260"/>
      <c r="H15" s="68"/>
      <c r="I15" s="74">
        <f t="shared" si="0"/>
        <v>0</v>
      </c>
      <c r="J15" s="73"/>
      <c r="K15" s="68"/>
      <c r="L15" s="74">
        <f t="shared" si="1"/>
        <v>0</v>
      </c>
      <c r="M15" s="73"/>
      <c r="N15" s="68"/>
      <c r="O15" s="74">
        <f t="shared" si="2"/>
        <v>0</v>
      </c>
      <c r="P15" s="76"/>
      <c r="Q15" s="76"/>
      <c r="R15" s="76"/>
    </row>
    <row r="16" spans="1:23" ht="12" customHeight="1">
      <c r="A16" s="73"/>
      <c r="B16" s="73"/>
      <c r="C16" s="73"/>
      <c r="D16" s="73"/>
      <c r="E16" s="73"/>
      <c r="F16" s="260"/>
      <c r="G16" s="260"/>
      <c r="H16" s="68"/>
      <c r="I16" s="74">
        <f t="shared" si="0"/>
        <v>0</v>
      </c>
      <c r="J16" s="73"/>
      <c r="K16" s="68"/>
      <c r="L16" s="74">
        <f t="shared" si="1"/>
        <v>0</v>
      </c>
      <c r="M16" s="73"/>
      <c r="N16" s="68"/>
      <c r="O16" s="74">
        <f t="shared" si="2"/>
        <v>0</v>
      </c>
      <c r="P16" s="76"/>
      <c r="Q16" s="76"/>
      <c r="R16" s="76"/>
    </row>
    <row r="17" spans="1:18" ht="12" customHeight="1">
      <c r="A17" s="73"/>
      <c r="B17" s="73"/>
      <c r="C17" s="73"/>
      <c r="D17" s="73"/>
      <c r="E17" s="73"/>
      <c r="F17" s="260"/>
      <c r="G17" s="260"/>
      <c r="H17" s="68"/>
      <c r="I17" s="74">
        <f t="shared" si="0"/>
        <v>0</v>
      </c>
      <c r="J17" s="73"/>
      <c r="K17" s="68"/>
      <c r="L17" s="74">
        <f t="shared" si="1"/>
        <v>0</v>
      </c>
      <c r="M17" s="73"/>
      <c r="N17" s="68"/>
      <c r="O17" s="74">
        <f t="shared" si="2"/>
        <v>0</v>
      </c>
      <c r="P17" s="76"/>
      <c r="Q17" s="76"/>
      <c r="R17" s="76"/>
    </row>
    <row r="18" spans="1:18" s="45" customFormat="1" ht="12" customHeight="1">
      <c r="A18" s="210" t="s">
        <v>2</v>
      </c>
      <c r="B18" s="210"/>
      <c r="C18" s="210"/>
      <c r="D18" s="210"/>
      <c r="E18" s="210">
        <f t="shared" ref="E18:R18" si="3">SUM(E8:E17)</f>
        <v>2</v>
      </c>
      <c r="F18" s="210">
        <f t="shared" si="3"/>
        <v>0</v>
      </c>
      <c r="G18" s="210">
        <f t="shared" si="3"/>
        <v>0</v>
      </c>
      <c r="H18" s="210">
        <f t="shared" si="3"/>
        <v>11</v>
      </c>
      <c r="I18" s="210">
        <f t="shared" si="3"/>
        <v>-9</v>
      </c>
      <c r="J18" s="210">
        <f t="shared" si="3"/>
        <v>20</v>
      </c>
      <c r="K18" s="210">
        <f t="shared" si="3"/>
        <v>31</v>
      </c>
      <c r="L18" s="210">
        <f t="shared" si="3"/>
        <v>-11</v>
      </c>
      <c r="M18" s="210">
        <f t="shared" si="3"/>
        <v>0</v>
      </c>
      <c r="N18" s="210">
        <f t="shared" si="3"/>
        <v>0</v>
      </c>
      <c r="O18" s="210">
        <f t="shared" si="3"/>
        <v>0</v>
      </c>
      <c r="P18" s="210">
        <f t="shared" si="3"/>
        <v>0</v>
      </c>
      <c r="Q18" s="210">
        <f t="shared" si="3"/>
        <v>0</v>
      </c>
      <c r="R18" s="210">
        <f t="shared" si="3"/>
        <v>0</v>
      </c>
    </row>
    <row r="19" spans="1:18">
      <c r="A19" s="72" t="s">
        <v>210</v>
      </c>
    </row>
    <row r="20" spans="1:18" s="30" customFormat="1" ht="27" customHeight="1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</row>
    <row r="21" spans="1:18" s="30" customFormat="1" ht="17.25" customHeight="1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8">
      <c r="A22" s="66"/>
      <c r="B22" s="66"/>
      <c r="C22" s="66"/>
      <c r="D22" s="66"/>
      <c r="E22" s="67"/>
      <c r="F22" s="67"/>
      <c r="G22" s="67"/>
      <c r="H22" s="67"/>
      <c r="I22" s="67"/>
      <c r="J22" s="67"/>
      <c r="K22" s="67"/>
      <c r="L22" s="67"/>
      <c r="M22" s="66"/>
      <c r="N22" s="66"/>
      <c r="O22" s="66"/>
      <c r="R22" s="56"/>
    </row>
    <row r="23" spans="1:18">
      <c r="A23" s="66"/>
      <c r="B23" s="66"/>
      <c r="C23" s="66"/>
      <c r="D23" s="66"/>
      <c r="E23" s="67"/>
      <c r="F23" s="67"/>
      <c r="G23" s="67"/>
      <c r="H23" s="67"/>
      <c r="I23" s="67"/>
      <c r="J23" s="67"/>
      <c r="K23" s="67"/>
      <c r="L23" s="67"/>
      <c r="M23" s="66"/>
      <c r="N23" s="66"/>
      <c r="O23" s="66"/>
    </row>
    <row r="24" spans="1:18">
      <c r="A24" s="66"/>
      <c r="B24" s="66"/>
      <c r="C24" s="66"/>
      <c r="D24" s="66"/>
      <c r="E24" s="67"/>
      <c r="F24" s="67"/>
      <c r="G24" s="67"/>
      <c r="H24" s="67"/>
      <c r="I24" s="67"/>
      <c r="J24" s="67"/>
      <c r="K24" s="67"/>
      <c r="L24" s="67"/>
      <c r="M24" s="66"/>
      <c r="N24" s="66"/>
      <c r="O24" s="66"/>
    </row>
  </sheetData>
  <mergeCells count="6">
    <mergeCell ref="P6:R6"/>
    <mergeCell ref="C6:C7"/>
    <mergeCell ref="D6:D7"/>
    <mergeCell ref="A6:A7"/>
    <mergeCell ref="B6:B7"/>
    <mergeCell ref="E6:O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W24"/>
  <sheetViews>
    <sheetView zoomScaleSheetLayoutView="100" workbookViewId="0">
      <selection sqref="A1:XFD1048576"/>
    </sheetView>
  </sheetViews>
  <sheetFormatPr defaultRowHeight="15.75"/>
  <cols>
    <col min="1" max="1" width="30.42578125" style="12" customWidth="1"/>
    <col min="2" max="2" width="6.7109375" style="15" customWidth="1"/>
    <col min="3" max="3" width="5" style="15" customWidth="1"/>
    <col min="4" max="8" width="5.28515625" style="15" customWidth="1"/>
    <col min="9" max="9" width="5.28515625" style="17" customWidth="1"/>
    <col min="10" max="10" width="4.5703125" style="17" customWidth="1"/>
    <col min="11" max="11" width="4.85546875" style="12" customWidth="1"/>
    <col min="12" max="12" width="5.28515625" style="15" customWidth="1"/>
    <col min="13" max="14" width="5.28515625" style="12" customWidth="1"/>
    <col min="15" max="15" width="4.7109375" style="12" customWidth="1"/>
    <col min="16" max="16" width="4.85546875" style="12" customWidth="1"/>
    <col min="17" max="23" width="5.28515625" style="12" customWidth="1"/>
    <col min="24" max="16384" width="9.140625" style="12"/>
  </cols>
  <sheetData>
    <row r="1" spans="1:23">
      <c r="A1" s="177"/>
      <c r="B1" s="178" t="s">
        <v>200</v>
      </c>
      <c r="C1" s="169" t="str">
        <f>[1]Kadar.ode.!C1</f>
        <v>ОБ"Студеница" Краљево</v>
      </c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5"/>
    </row>
    <row r="2" spans="1:23">
      <c r="A2" s="177"/>
      <c r="B2" s="178" t="s">
        <v>201</v>
      </c>
      <c r="C2" s="169">
        <f>[1]Kadar.ode.!C2</f>
        <v>17870092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5"/>
    </row>
    <row r="3" spans="1:23">
      <c r="A3" s="177"/>
      <c r="B3" s="178" t="s">
        <v>203</v>
      </c>
      <c r="C3" s="169" t="str">
        <f>[1]Kadar.ode.!C3</f>
        <v>01.01.2018.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5"/>
    </row>
    <row r="4" spans="1:23">
      <c r="A4" s="177"/>
      <c r="B4" s="178" t="s">
        <v>202</v>
      </c>
      <c r="C4" s="170" t="s">
        <v>338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6"/>
    </row>
    <row r="5" spans="1:23" ht="9" customHeight="1">
      <c r="A5" s="59"/>
      <c r="B5" s="12"/>
      <c r="C5" s="58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3" ht="45.75" customHeight="1">
      <c r="A6" s="934" t="s">
        <v>335</v>
      </c>
      <c r="B6" s="935" t="s">
        <v>30</v>
      </c>
      <c r="C6" s="927" t="s">
        <v>197</v>
      </c>
      <c r="D6" s="933" t="s">
        <v>211</v>
      </c>
      <c r="E6" s="933"/>
      <c r="F6" s="933"/>
      <c r="G6" s="933"/>
      <c r="H6" s="933"/>
      <c r="I6" s="933"/>
      <c r="J6" s="933"/>
      <c r="K6" s="933"/>
      <c r="L6" s="933"/>
      <c r="M6" s="933"/>
      <c r="N6" s="933"/>
      <c r="O6" s="933"/>
      <c r="P6" s="933"/>
      <c r="Q6" s="933"/>
      <c r="R6" s="933"/>
      <c r="S6" s="933"/>
      <c r="T6" s="933" t="s">
        <v>208</v>
      </c>
      <c r="U6" s="933"/>
      <c r="V6" s="933"/>
      <c r="W6" s="933"/>
    </row>
    <row r="7" spans="1:23" s="46" customFormat="1" ht="66" customHeight="1">
      <c r="A7" s="934"/>
      <c r="B7" s="935"/>
      <c r="C7" s="927"/>
      <c r="D7" s="569" t="s">
        <v>140</v>
      </c>
      <c r="E7" s="569" t="s">
        <v>221</v>
      </c>
      <c r="F7" s="567" t="s">
        <v>204</v>
      </c>
      <c r="G7" s="567" t="s">
        <v>205</v>
      </c>
      <c r="H7" s="569" t="s">
        <v>348</v>
      </c>
      <c r="I7" s="200" t="s">
        <v>57</v>
      </c>
      <c r="J7" s="567" t="s">
        <v>349</v>
      </c>
      <c r="K7" s="201" t="s">
        <v>64</v>
      </c>
      <c r="L7" s="201" t="s">
        <v>222</v>
      </c>
      <c r="M7" s="201" t="s">
        <v>348</v>
      </c>
      <c r="N7" s="200" t="s">
        <v>57</v>
      </c>
      <c r="O7" s="567" t="s">
        <v>349</v>
      </c>
      <c r="P7" s="569" t="s">
        <v>64</v>
      </c>
      <c r="Q7" s="202" t="s">
        <v>223</v>
      </c>
      <c r="R7" s="202" t="s">
        <v>138</v>
      </c>
      <c r="S7" s="202" t="s">
        <v>27</v>
      </c>
      <c r="T7" s="569" t="s">
        <v>135</v>
      </c>
      <c r="U7" s="569" t="s">
        <v>334</v>
      </c>
      <c r="V7" s="569" t="s">
        <v>142</v>
      </c>
      <c r="W7" s="569" t="s">
        <v>137</v>
      </c>
    </row>
    <row r="8" spans="1:23">
      <c r="A8" s="180" t="s">
        <v>31</v>
      </c>
      <c r="B8" s="61">
        <v>580</v>
      </c>
      <c r="C8" s="75">
        <v>15</v>
      </c>
      <c r="D8" s="61">
        <v>15</v>
      </c>
      <c r="E8" s="61"/>
      <c r="F8" s="75">
        <v>3</v>
      </c>
      <c r="G8" s="75">
        <v>12</v>
      </c>
      <c r="H8" s="617">
        <v>8</v>
      </c>
      <c r="I8" s="617">
        <v>3</v>
      </c>
      <c r="J8" s="68">
        <f>SUM(H8:I8)</f>
        <v>11</v>
      </c>
      <c r="K8" s="78">
        <f t="shared" ref="K8:K21" si="0">D8-(H8+I8)</f>
        <v>4</v>
      </c>
      <c r="L8" s="61">
        <v>29</v>
      </c>
      <c r="M8" s="617">
        <v>18</v>
      </c>
      <c r="N8" s="617">
        <v>5</v>
      </c>
      <c r="O8" s="68">
        <f>SUM(M8:N8)</f>
        <v>23</v>
      </c>
      <c r="P8" s="79">
        <f t="shared" ref="P8:P21" si="1">L8-(M8+N8)</f>
        <v>6</v>
      </c>
      <c r="Q8" s="80"/>
      <c r="R8" s="80"/>
      <c r="S8" s="79">
        <f>Q8-R8</f>
        <v>0</v>
      </c>
      <c r="T8" s="83"/>
      <c r="U8" s="83"/>
      <c r="V8" s="83"/>
      <c r="W8" s="83"/>
    </row>
    <row r="9" spans="1:23">
      <c r="A9" s="180" t="s">
        <v>32</v>
      </c>
      <c r="B9" s="61">
        <v>580</v>
      </c>
      <c r="C9" s="75">
        <v>1</v>
      </c>
      <c r="D9" s="61"/>
      <c r="E9" s="61"/>
      <c r="F9" s="75"/>
      <c r="G9" s="75"/>
      <c r="H9" s="618">
        <v>2</v>
      </c>
      <c r="I9" s="618"/>
      <c r="J9" s="68">
        <f t="shared" ref="J9:J21" si="2">SUM(H9:I9)</f>
        <v>2</v>
      </c>
      <c r="K9" s="78">
        <f t="shared" si="0"/>
        <v>-2</v>
      </c>
      <c r="L9" s="61"/>
      <c r="M9" s="618">
        <v>4</v>
      </c>
      <c r="N9" s="618"/>
      <c r="O9" s="68">
        <f t="shared" ref="O9:O21" si="3">SUM(M9:N9)</f>
        <v>4</v>
      </c>
      <c r="P9" s="79">
        <f t="shared" si="1"/>
        <v>-4</v>
      </c>
      <c r="Q9" s="80"/>
      <c r="R9" s="80"/>
      <c r="S9" s="79">
        <f t="shared" ref="S9:S21" si="4">Q9-R9</f>
        <v>0</v>
      </c>
      <c r="T9" s="83"/>
      <c r="U9" s="83"/>
      <c r="V9" s="83"/>
      <c r="W9" s="83"/>
    </row>
    <row r="10" spans="1:23">
      <c r="A10" s="180" t="s">
        <v>33</v>
      </c>
      <c r="B10" s="61">
        <v>580</v>
      </c>
      <c r="C10" s="75">
        <v>1</v>
      </c>
      <c r="D10" s="61"/>
      <c r="E10" s="61"/>
      <c r="F10" s="75"/>
      <c r="G10" s="75"/>
      <c r="H10" s="618">
        <v>2</v>
      </c>
      <c r="I10" s="618"/>
      <c r="J10" s="68">
        <f t="shared" si="2"/>
        <v>2</v>
      </c>
      <c r="K10" s="78">
        <f t="shared" si="0"/>
        <v>-2</v>
      </c>
      <c r="L10" s="61"/>
      <c r="M10" s="618">
        <v>4</v>
      </c>
      <c r="N10" s="618"/>
      <c r="O10" s="68">
        <f t="shared" si="3"/>
        <v>4</v>
      </c>
      <c r="P10" s="79">
        <f t="shared" si="1"/>
        <v>-4</v>
      </c>
      <c r="Q10" s="80"/>
      <c r="R10" s="80"/>
      <c r="S10" s="79">
        <f t="shared" si="4"/>
        <v>0</v>
      </c>
      <c r="T10" s="83"/>
      <c r="U10" s="83"/>
      <c r="V10" s="83"/>
      <c r="W10" s="83"/>
    </row>
    <row r="11" spans="1:23" ht="24">
      <c r="A11" s="180" t="s">
        <v>34</v>
      </c>
      <c r="B11" s="61">
        <v>580</v>
      </c>
      <c r="C11" s="75"/>
      <c r="D11" s="61">
        <v>2</v>
      </c>
      <c r="E11" s="61">
        <v>4</v>
      </c>
      <c r="F11" s="75"/>
      <c r="G11" s="75"/>
      <c r="H11" s="618">
        <v>6</v>
      </c>
      <c r="I11" s="618">
        <v>3</v>
      </c>
      <c r="J11" s="68">
        <f t="shared" si="2"/>
        <v>9</v>
      </c>
      <c r="K11" s="78">
        <f>(D11+E11)-(H11+I11)</f>
        <v>-3</v>
      </c>
      <c r="L11" s="61">
        <v>36</v>
      </c>
      <c r="M11" s="619">
        <v>36</v>
      </c>
      <c r="N11" s="618">
        <v>19</v>
      </c>
      <c r="O11" s="68">
        <f t="shared" si="3"/>
        <v>55</v>
      </c>
      <c r="P11" s="79">
        <f t="shared" si="1"/>
        <v>-19</v>
      </c>
      <c r="Q11" s="80">
        <v>1</v>
      </c>
      <c r="R11" s="80"/>
      <c r="S11" s="79">
        <f t="shared" si="4"/>
        <v>1</v>
      </c>
      <c r="T11" s="83"/>
      <c r="U11" s="83"/>
      <c r="V11" s="83"/>
      <c r="W11" s="83"/>
    </row>
    <row r="12" spans="1:23">
      <c r="A12" s="180" t="s">
        <v>35</v>
      </c>
      <c r="B12" s="61"/>
      <c r="C12" s="75"/>
      <c r="D12" s="61"/>
      <c r="E12" s="61"/>
      <c r="F12" s="75"/>
      <c r="G12" s="75"/>
      <c r="H12" s="618"/>
      <c r="I12" s="618"/>
      <c r="J12" s="68">
        <f t="shared" si="2"/>
        <v>0</v>
      </c>
      <c r="K12" s="78">
        <f t="shared" si="0"/>
        <v>0</v>
      </c>
      <c r="L12" s="61"/>
      <c r="M12" s="618"/>
      <c r="N12" s="618"/>
      <c r="O12" s="68">
        <f t="shared" si="3"/>
        <v>0</v>
      </c>
      <c r="P12" s="79">
        <f t="shared" si="1"/>
        <v>0</v>
      </c>
      <c r="Q12" s="80"/>
      <c r="R12" s="80"/>
      <c r="S12" s="79">
        <f t="shared" si="4"/>
        <v>0</v>
      </c>
      <c r="T12" s="83"/>
      <c r="U12" s="83"/>
      <c r="V12" s="83"/>
      <c r="W12" s="83"/>
    </row>
    <row r="13" spans="1:23" ht="24">
      <c r="A13" s="180" t="s">
        <v>36</v>
      </c>
      <c r="B13" s="61">
        <v>580</v>
      </c>
      <c r="C13" s="75">
        <v>4</v>
      </c>
      <c r="D13" s="61">
        <v>4</v>
      </c>
      <c r="E13" s="61"/>
      <c r="F13" s="75"/>
      <c r="G13" s="75"/>
      <c r="H13" s="618">
        <v>4</v>
      </c>
      <c r="I13" s="618"/>
      <c r="J13" s="68">
        <f t="shared" si="2"/>
        <v>4</v>
      </c>
      <c r="K13" s="78">
        <f t="shared" si="0"/>
        <v>0</v>
      </c>
      <c r="L13" s="61">
        <v>8</v>
      </c>
      <c r="M13" s="618">
        <v>8</v>
      </c>
      <c r="N13" s="618"/>
      <c r="O13" s="68">
        <f t="shared" si="3"/>
        <v>8</v>
      </c>
      <c r="P13" s="79">
        <f t="shared" si="1"/>
        <v>0</v>
      </c>
      <c r="Q13" s="80"/>
      <c r="R13" s="80"/>
      <c r="S13" s="79">
        <f t="shared" si="4"/>
        <v>0</v>
      </c>
      <c r="T13" s="83"/>
      <c r="U13" s="83"/>
      <c r="V13" s="83"/>
      <c r="W13" s="83"/>
    </row>
    <row r="14" spans="1:23">
      <c r="A14" s="180" t="s">
        <v>37</v>
      </c>
      <c r="B14" s="61">
        <v>310</v>
      </c>
      <c r="C14" s="75">
        <v>9</v>
      </c>
      <c r="D14" s="61">
        <v>18</v>
      </c>
      <c r="E14" s="61"/>
      <c r="F14" s="75">
        <v>1</v>
      </c>
      <c r="G14" s="75">
        <v>17</v>
      </c>
      <c r="H14" s="618">
        <v>19</v>
      </c>
      <c r="I14" s="618"/>
      <c r="J14" s="68">
        <f t="shared" si="2"/>
        <v>19</v>
      </c>
      <c r="K14" s="78">
        <f t="shared" si="0"/>
        <v>-1</v>
      </c>
      <c r="L14" s="61">
        <v>42</v>
      </c>
      <c r="M14" s="618">
        <v>39</v>
      </c>
      <c r="N14" s="618"/>
      <c r="O14" s="68">
        <f t="shared" si="3"/>
        <v>39</v>
      </c>
      <c r="P14" s="79">
        <f t="shared" si="1"/>
        <v>3</v>
      </c>
      <c r="Q14" s="80"/>
      <c r="R14" s="80"/>
      <c r="S14" s="79">
        <f t="shared" si="4"/>
        <v>0</v>
      </c>
      <c r="T14" s="83"/>
      <c r="U14" s="83"/>
      <c r="V14" s="83"/>
      <c r="W14" s="83"/>
    </row>
    <row r="15" spans="1:23">
      <c r="A15" s="180" t="s">
        <v>38</v>
      </c>
      <c r="B15" s="61">
        <v>580</v>
      </c>
      <c r="C15" s="75"/>
      <c r="D15" s="61">
        <v>4</v>
      </c>
      <c r="E15" s="61"/>
      <c r="F15" s="75">
        <v>1</v>
      </c>
      <c r="G15" s="75">
        <v>3</v>
      </c>
      <c r="H15" s="620">
        <v>1</v>
      </c>
      <c r="I15" s="618">
        <v>3</v>
      </c>
      <c r="J15" s="68">
        <f t="shared" si="2"/>
        <v>4</v>
      </c>
      <c r="K15" s="78">
        <f t="shared" si="0"/>
        <v>0</v>
      </c>
      <c r="L15" s="61">
        <v>12</v>
      </c>
      <c r="M15" s="618">
        <v>9</v>
      </c>
      <c r="N15" s="618">
        <v>3</v>
      </c>
      <c r="O15" s="68">
        <f t="shared" si="3"/>
        <v>12</v>
      </c>
      <c r="P15" s="79">
        <f t="shared" si="1"/>
        <v>0</v>
      </c>
      <c r="Q15" s="80"/>
      <c r="R15" s="80"/>
      <c r="S15" s="79">
        <f t="shared" si="4"/>
        <v>0</v>
      </c>
      <c r="T15" s="83"/>
      <c r="U15" s="83"/>
      <c r="V15" s="83"/>
      <c r="W15" s="83"/>
    </row>
    <row r="16" spans="1:23">
      <c r="A16" s="180" t="s">
        <v>39</v>
      </c>
      <c r="B16" s="61"/>
      <c r="C16" s="75"/>
      <c r="D16" s="61"/>
      <c r="E16" s="61"/>
      <c r="F16" s="75"/>
      <c r="G16" s="75"/>
      <c r="H16" s="618"/>
      <c r="I16" s="618"/>
      <c r="J16" s="68">
        <f t="shared" si="2"/>
        <v>0</v>
      </c>
      <c r="K16" s="78">
        <f t="shared" si="0"/>
        <v>0</v>
      </c>
      <c r="L16" s="61"/>
      <c r="M16" s="618"/>
      <c r="N16" s="618"/>
      <c r="O16" s="68">
        <f t="shared" si="3"/>
        <v>0</v>
      </c>
      <c r="P16" s="79">
        <f t="shared" si="1"/>
        <v>0</v>
      </c>
      <c r="Q16" s="80"/>
      <c r="R16" s="80"/>
      <c r="S16" s="79">
        <f t="shared" si="4"/>
        <v>0</v>
      </c>
      <c r="T16" s="83"/>
      <c r="U16" s="83"/>
      <c r="V16" s="83"/>
      <c r="W16" s="83"/>
    </row>
    <row r="17" spans="1:23" ht="24">
      <c r="A17" s="180" t="s">
        <v>40</v>
      </c>
      <c r="B17" s="61">
        <v>580</v>
      </c>
      <c r="C17" s="75"/>
      <c r="D17" s="61">
        <v>5</v>
      </c>
      <c r="E17" s="61"/>
      <c r="F17" s="75">
        <v>2</v>
      </c>
      <c r="G17" s="75">
        <v>3</v>
      </c>
      <c r="H17" s="618">
        <v>4</v>
      </c>
      <c r="I17" s="618">
        <v>3</v>
      </c>
      <c r="J17" s="68">
        <f t="shared" si="2"/>
        <v>7</v>
      </c>
      <c r="K17" s="78">
        <f t="shared" si="0"/>
        <v>-2</v>
      </c>
      <c r="L17" s="61">
        <v>21</v>
      </c>
      <c r="M17" s="618">
        <v>20</v>
      </c>
      <c r="N17" s="620">
        <v>18</v>
      </c>
      <c r="O17" s="68">
        <f t="shared" si="3"/>
        <v>38</v>
      </c>
      <c r="P17" s="79">
        <f t="shared" si="1"/>
        <v>-17</v>
      </c>
      <c r="Q17" s="80"/>
      <c r="R17" s="80"/>
      <c r="S17" s="79">
        <f t="shared" si="4"/>
        <v>0</v>
      </c>
      <c r="T17" s="83"/>
      <c r="U17" s="83"/>
      <c r="V17" s="83"/>
      <c r="W17" s="83"/>
    </row>
    <row r="18" spans="1:23" ht="24">
      <c r="A18" s="180" t="s">
        <v>41</v>
      </c>
      <c r="B18" s="61">
        <v>580</v>
      </c>
      <c r="C18" s="75"/>
      <c r="D18" s="61">
        <v>1</v>
      </c>
      <c r="E18" s="61">
        <v>3</v>
      </c>
      <c r="F18" s="75"/>
      <c r="G18" s="75"/>
      <c r="H18" s="618">
        <v>3</v>
      </c>
      <c r="I18" s="618"/>
      <c r="J18" s="68">
        <f t="shared" si="2"/>
        <v>3</v>
      </c>
      <c r="K18" s="78">
        <f>E18-(H18+I18)</f>
        <v>0</v>
      </c>
      <c r="L18" s="61">
        <v>4</v>
      </c>
      <c r="M18" s="618">
        <v>3</v>
      </c>
      <c r="N18" s="618"/>
      <c r="O18" s="68">
        <f t="shared" si="3"/>
        <v>3</v>
      </c>
      <c r="P18" s="79">
        <f t="shared" si="1"/>
        <v>1</v>
      </c>
      <c r="Q18" s="80"/>
      <c r="R18" s="80"/>
      <c r="S18" s="79">
        <f t="shared" si="4"/>
        <v>0</v>
      </c>
      <c r="T18" s="83"/>
      <c r="U18" s="83"/>
      <c r="V18" s="83"/>
      <c r="W18" s="83"/>
    </row>
    <row r="19" spans="1:23">
      <c r="A19" s="180" t="s">
        <v>143</v>
      </c>
      <c r="B19" s="61">
        <v>580</v>
      </c>
      <c r="C19" s="75"/>
      <c r="D19" s="61"/>
      <c r="E19" s="61"/>
      <c r="F19" s="75"/>
      <c r="G19" s="75"/>
      <c r="H19" s="618">
        <v>1</v>
      </c>
      <c r="I19" s="618"/>
      <c r="J19" s="68">
        <f t="shared" si="2"/>
        <v>1</v>
      </c>
      <c r="K19" s="78">
        <f t="shared" si="0"/>
        <v>-1</v>
      </c>
      <c r="L19" s="61"/>
      <c r="M19" s="618"/>
      <c r="N19" s="618"/>
      <c r="O19" s="68">
        <f t="shared" si="3"/>
        <v>0</v>
      </c>
      <c r="P19" s="79">
        <f t="shared" si="1"/>
        <v>0</v>
      </c>
      <c r="Q19" s="80"/>
      <c r="R19" s="80"/>
      <c r="S19" s="79">
        <f t="shared" si="4"/>
        <v>0</v>
      </c>
      <c r="T19" s="83"/>
      <c r="U19" s="83"/>
      <c r="V19" s="83"/>
      <c r="W19" s="83"/>
    </row>
    <row r="20" spans="1:23" ht="24.75">
      <c r="A20" s="181" t="s">
        <v>42</v>
      </c>
      <c r="B20" s="61"/>
      <c r="C20" s="75"/>
      <c r="D20" s="61"/>
      <c r="E20" s="61"/>
      <c r="F20" s="75"/>
      <c r="G20" s="75"/>
      <c r="H20" s="618">
        <v>1</v>
      </c>
      <c r="I20" s="61"/>
      <c r="J20" s="68">
        <f t="shared" si="2"/>
        <v>1</v>
      </c>
      <c r="K20" s="78">
        <f t="shared" si="0"/>
        <v>-1</v>
      </c>
      <c r="L20" s="70">
        <v>2</v>
      </c>
      <c r="M20" s="618">
        <v>3</v>
      </c>
      <c r="N20" s="618"/>
      <c r="O20" s="68">
        <f t="shared" si="3"/>
        <v>3</v>
      </c>
      <c r="P20" s="79">
        <f t="shared" si="1"/>
        <v>-1</v>
      </c>
      <c r="Q20" s="80"/>
      <c r="R20" s="80">
        <v>3</v>
      </c>
      <c r="S20" s="79">
        <f t="shared" si="4"/>
        <v>-3</v>
      </c>
      <c r="T20" s="83"/>
      <c r="U20" s="83"/>
      <c r="V20" s="83"/>
      <c r="W20" s="83"/>
    </row>
    <row r="21" spans="1:23" ht="24.75">
      <c r="A21" s="181" t="s">
        <v>43</v>
      </c>
      <c r="B21" s="61">
        <v>580</v>
      </c>
      <c r="C21" s="75"/>
      <c r="D21" s="61"/>
      <c r="E21" s="61"/>
      <c r="F21" s="75"/>
      <c r="G21" s="75"/>
      <c r="H21" s="61"/>
      <c r="I21" s="61"/>
      <c r="J21" s="68">
        <f t="shared" si="2"/>
        <v>0</v>
      </c>
      <c r="K21" s="78">
        <f t="shared" si="0"/>
        <v>0</v>
      </c>
      <c r="L21" s="70">
        <v>2</v>
      </c>
      <c r="M21" s="621">
        <v>2</v>
      </c>
      <c r="N21" s="622"/>
      <c r="O21" s="68">
        <f t="shared" si="3"/>
        <v>2</v>
      </c>
      <c r="P21" s="79">
        <f t="shared" si="1"/>
        <v>0</v>
      </c>
      <c r="Q21" s="80"/>
      <c r="R21" s="80"/>
      <c r="S21" s="79">
        <f t="shared" si="4"/>
        <v>0</v>
      </c>
      <c r="T21" s="83"/>
      <c r="U21" s="83"/>
      <c r="V21" s="83"/>
      <c r="W21" s="83"/>
    </row>
    <row r="22" spans="1:23" ht="20.25" customHeight="1">
      <c r="A22" s="209" t="s">
        <v>88</v>
      </c>
      <c r="B22" s="68"/>
      <c r="C22" s="68"/>
      <c r="D22" s="68">
        <f>SUM(D8:D21)</f>
        <v>49</v>
      </c>
      <c r="E22" s="68">
        <f t="shared" ref="E22:W22" si="5">SUM(E8:E21)</f>
        <v>7</v>
      </c>
      <c r="F22" s="68">
        <f t="shared" si="5"/>
        <v>7</v>
      </c>
      <c r="G22" s="68">
        <f t="shared" si="5"/>
        <v>35</v>
      </c>
      <c r="H22" s="68">
        <f t="shared" si="5"/>
        <v>51</v>
      </c>
      <c r="I22" s="68">
        <f t="shared" si="5"/>
        <v>12</v>
      </c>
      <c r="J22" s="68">
        <f t="shared" si="5"/>
        <v>63</v>
      </c>
      <c r="K22" s="78">
        <f t="shared" si="5"/>
        <v>-8</v>
      </c>
      <c r="L22" s="68">
        <f t="shared" si="5"/>
        <v>156</v>
      </c>
      <c r="M22" s="68">
        <f t="shared" si="5"/>
        <v>146</v>
      </c>
      <c r="N22" s="68">
        <f t="shared" si="5"/>
        <v>45</v>
      </c>
      <c r="O22" s="68">
        <f t="shared" si="5"/>
        <v>191</v>
      </c>
      <c r="P22" s="79">
        <f t="shared" si="5"/>
        <v>-35</v>
      </c>
      <c r="Q22" s="210">
        <f t="shared" si="5"/>
        <v>1</v>
      </c>
      <c r="R22" s="210">
        <f t="shared" si="5"/>
        <v>3</v>
      </c>
      <c r="S22" s="79">
        <f t="shared" si="5"/>
        <v>-2</v>
      </c>
      <c r="T22" s="68">
        <f t="shared" si="5"/>
        <v>0</v>
      </c>
      <c r="U22" s="68">
        <f t="shared" si="5"/>
        <v>0</v>
      </c>
      <c r="V22" s="68">
        <f t="shared" si="5"/>
        <v>0</v>
      </c>
      <c r="W22" s="68">
        <f t="shared" si="5"/>
        <v>0</v>
      </c>
    </row>
    <row r="23" spans="1:23" ht="15.75" customHeight="1">
      <c r="A23" s="82" t="s">
        <v>144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77"/>
      <c r="R23" s="77"/>
      <c r="S23" s="77"/>
      <c r="T23" s="77"/>
      <c r="U23" s="77"/>
      <c r="V23" s="77"/>
      <c r="W23" s="77"/>
    </row>
    <row r="24" spans="1:23">
      <c r="A24" s="22"/>
    </row>
  </sheetData>
  <mergeCells count="5">
    <mergeCell ref="T6:W6"/>
    <mergeCell ref="D6:S6"/>
    <mergeCell ref="A6:A7"/>
    <mergeCell ref="B6:B7"/>
    <mergeCell ref="C6:C7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I23"/>
  <sheetViews>
    <sheetView zoomScaleSheetLayoutView="100" workbookViewId="0">
      <selection sqref="A1:XFD1048576"/>
    </sheetView>
  </sheetViews>
  <sheetFormatPr defaultRowHeight="12.75"/>
  <cols>
    <col min="1" max="1" width="28" style="16" customWidth="1"/>
    <col min="2" max="2" width="15" style="16" customWidth="1"/>
    <col min="3" max="3" width="11.7109375" style="16" customWidth="1"/>
    <col min="4" max="4" width="8.140625" style="16" customWidth="1"/>
    <col min="5" max="5" width="13.140625" style="16" customWidth="1"/>
    <col min="6" max="6" width="10" style="16" customWidth="1"/>
    <col min="7" max="7" width="8" style="16" customWidth="1"/>
    <col min="8" max="8" width="14.28515625" style="16" customWidth="1"/>
    <col min="9" max="9" width="11.42578125" style="16" customWidth="1"/>
    <col min="10" max="16384" width="9.140625" style="16"/>
  </cols>
  <sheetData>
    <row r="1" spans="1:9">
      <c r="A1" s="177"/>
      <c r="B1" s="178" t="s">
        <v>200</v>
      </c>
      <c r="C1" s="169" t="str">
        <f>[1]Kadar.ode.!C1</f>
        <v>ОБ"Студеница" Краљево</v>
      </c>
      <c r="D1" s="173"/>
      <c r="E1" s="173"/>
      <c r="F1" s="173"/>
      <c r="G1" s="175"/>
    </row>
    <row r="2" spans="1:9">
      <c r="A2" s="177"/>
      <c r="B2" s="178" t="s">
        <v>201</v>
      </c>
      <c r="C2" s="169">
        <f>[1]Kadar.ode.!C2</f>
        <v>17870092</v>
      </c>
      <c r="D2" s="173"/>
      <c r="E2" s="173"/>
      <c r="F2" s="173"/>
      <c r="G2" s="175"/>
    </row>
    <row r="3" spans="1:9">
      <c r="A3" s="177"/>
      <c r="B3" s="178" t="s">
        <v>203</v>
      </c>
      <c r="C3" s="169" t="str">
        <f>[1]Kadar.ode.!C3</f>
        <v>01.01.2018.</v>
      </c>
      <c r="D3" s="173"/>
      <c r="E3" s="173"/>
      <c r="F3" s="173"/>
      <c r="G3" s="175"/>
    </row>
    <row r="4" spans="1:9" ht="14.25">
      <c r="A4" s="177"/>
      <c r="B4" s="178" t="s">
        <v>202</v>
      </c>
      <c r="C4" s="170" t="s">
        <v>339</v>
      </c>
      <c r="D4" s="174"/>
      <c r="E4" s="174"/>
      <c r="F4" s="174"/>
      <c r="G4" s="176"/>
    </row>
    <row r="5" spans="1:9" ht="12" customHeight="1">
      <c r="A5" s="59"/>
      <c r="B5" s="12"/>
      <c r="C5" s="58"/>
      <c r="D5" s="43"/>
    </row>
    <row r="6" spans="1:9" ht="21.75" customHeight="1">
      <c r="A6" s="936" t="s">
        <v>30</v>
      </c>
      <c r="B6" s="936"/>
      <c r="C6" s="84"/>
      <c r="D6" s="84"/>
      <c r="E6" s="84"/>
      <c r="F6" s="84"/>
    </row>
    <row r="7" spans="1:9">
      <c r="A7" s="86" t="s">
        <v>145</v>
      </c>
      <c r="B7" s="90"/>
      <c r="C7" s="84"/>
      <c r="D7" s="84"/>
      <c r="E7" s="84"/>
      <c r="F7" s="84"/>
    </row>
    <row r="8" spans="1:9">
      <c r="A8" s="86" t="s">
        <v>146</v>
      </c>
      <c r="B8" s="90"/>
      <c r="C8" s="84"/>
      <c r="D8" s="84"/>
      <c r="E8" s="84"/>
      <c r="F8" s="84"/>
    </row>
    <row r="9" spans="1:9">
      <c r="A9" s="86" t="s">
        <v>88</v>
      </c>
      <c r="B9" s="90"/>
      <c r="C9" s="84"/>
      <c r="D9" s="84"/>
      <c r="E9" s="84"/>
      <c r="F9" s="84"/>
    </row>
    <row r="10" spans="1:9">
      <c r="A10" s="84"/>
      <c r="B10" s="84"/>
      <c r="C10" s="84"/>
      <c r="D10" s="84"/>
      <c r="E10" s="84"/>
      <c r="F10" s="84"/>
      <c r="G10" s="84"/>
      <c r="H10" s="84"/>
      <c r="I10" s="85"/>
    </row>
    <row r="11" spans="1:9" ht="57.75" customHeight="1">
      <c r="A11" s="931" t="s">
        <v>44</v>
      </c>
      <c r="B11" s="937" t="s">
        <v>211</v>
      </c>
      <c r="C11" s="937"/>
      <c r="D11" s="937"/>
      <c r="E11" s="937"/>
      <c r="F11" s="937"/>
      <c r="G11" s="937"/>
      <c r="H11" s="937" t="s">
        <v>208</v>
      </c>
      <c r="I11" s="937"/>
    </row>
    <row r="12" spans="1:9" ht="54.75" customHeight="1">
      <c r="A12" s="931"/>
      <c r="B12" s="208" t="s">
        <v>224</v>
      </c>
      <c r="C12" s="208" t="s">
        <v>47</v>
      </c>
      <c r="D12" s="208" t="s">
        <v>27</v>
      </c>
      <c r="E12" s="208" t="s">
        <v>225</v>
      </c>
      <c r="F12" s="208" t="s">
        <v>47</v>
      </c>
      <c r="G12" s="208" t="s">
        <v>27</v>
      </c>
      <c r="H12" s="208" t="s">
        <v>45</v>
      </c>
      <c r="I12" s="208" t="s">
        <v>48</v>
      </c>
    </row>
    <row r="13" spans="1:9">
      <c r="A13" s="203" t="s">
        <v>49</v>
      </c>
      <c r="B13" s="87"/>
      <c r="C13" s="87"/>
      <c r="D13" s="204">
        <f t="shared" ref="D13:D23" si="0">B13-C13</f>
        <v>0</v>
      </c>
      <c r="E13" s="88">
        <v>3</v>
      </c>
      <c r="F13" s="89">
        <v>3</v>
      </c>
      <c r="G13" s="204">
        <f t="shared" ref="G13:G23" si="1">E13-F13</f>
        <v>0</v>
      </c>
      <c r="H13" s="88"/>
      <c r="I13" s="89"/>
    </row>
    <row r="14" spans="1:9">
      <c r="A14" s="203" t="s">
        <v>46</v>
      </c>
      <c r="B14" s="87"/>
      <c r="C14" s="87"/>
      <c r="D14" s="204">
        <f t="shared" si="0"/>
        <v>0</v>
      </c>
      <c r="E14" s="88">
        <v>8</v>
      </c>
      <c r="F14" s="89">
        <v>8</v>
      </c>
      <c r="G14" s="204">
        <f t="shared" si="1"/>
        <v>0</v>
      </c>
      <c r="H14" s="88"/>
      <c r="I14" s="89"/>
    </row>
    <row r="15" spans="1:9">
      <c r="A15" s="203" t="s">
        <v>6028</v>
      </c>
      <c r="B15" s="87">
        <v>41</v>
      </c>
      <c r="C15" s="87">
        <v>41</v>
      </c>
      <c r="D15" s="204">
        <f t="shared" si="0"/>
        <v>0</v>
      </c>
      <c r="E15" s="88">
        <v>227</v>
      </c>
      <c r="F15" s="89">
        <v>178</v>
      </c>
      <c r="G15" s="204">
        <f t="shared" si="1"/>
        <v>49</v>
      </c>
      <c r="H15" s="88"/>
      <c r="I15" s="89"/>
    </row>
    <row r="16" spans="1:9">
      <c r="A16" s="203"/>
      <c r="B16" s="87"/>
      <c r="C16" s="87"/>
      <c r="D16" s="204">
        <f t="shared" si="0"/>
        <v>0</v>
      </c>
      <c r="E16" s="88"/>
      <c r="F16" s="89"/>
      <c r="G16" s="204">
        <f t="shared" si="1"/>
        <v>0</v>
      </c>
      <c r="H16" s="88"/>
      <c r="I16" s="89"/>
    </row>
    <row r="17" spans="1:9">
      <c r="A17" s="203"/>
      <c r="B17" s="87"/>
      <c r="C17" s="87"/>
      <c r="D17" s="204">
        <f t="shared" si="0"/>
        <v>0</v>
      </c>
      <c r="E17" s="88"/>
      <c r="F17" s="89"/>
      <c r="G17" s="204">
        <f t="shared" si="1"/>
        <v>0</v>
      </c>
      <c r="H17" s="88"/>
      <c r="I17" s="89"/>
    </row>
    <row r="18" spans="1:9">
      <c r="A18" s="203"/>
      <c r="B18" s="87"/>
      <c r="C18" s="87"/>
      <c r="D18" s="204">
        <f t="shared" si="0"/>
        <v>0</v>
      </c>
      <c r="E18" s="88"/>
      <c r="F18" s="89"/>
      <c r="G18" s="204">
        <f t="shared" si="1"/>
        <v>0</v>
      </c>
      <c r="H18" s="88"/>
      <c r="I18" s="89"/>
    </row>
    <row r="19" spans="1:9">
      <c r="A19" s="203"/>
      <c r="B19" s="87"/>
      <c r="C19" s="87"/>
      <c r="D19" s="204">
        <f t="shared" si="0"/>
        <v>0</v>
      </c>
      <c r="E19" s="88"/>
      <c r="F19" s="89"/>
      <c r="G19" s="204">
        <f t="shared" si="1"/>
        <v>0</v>
      </c>
      <c r="H19" s="88"/>
      <c r="I19" s="89"/>
    </row>
    <row r="20" spans="1:9">
      <c r="A20" s="203"/>
      <c r="B20" s="87"/>
      <c r="C20" s="87"/>
      <c r="D20" s="204">
        <f t="shared" si="0"/>
        <v>0</v>
      </c>
      <c r="E20" s="88"/>
      <c r="F20" s="89"/>
      <c r="G20" s="204">
        <f t="shared" si="1"/>
        <v>0</v>
      </c>
      <c r="H20" s="88"/>
      <c r="I20" s="89"/>
    </row>
    <row r="21" spans="1:9" s="47" customFormat="1">
      <c r="A21" s="205"/>
      <c r="B21" s="87"/>
      <c r="C21" s="87"/>
      <c r="D21" s="204">
        <f t="shared" si="0"/>
        <v>0</v>
      </c>
      <c r="E21" s="88"/>
      <c r="F21" s="89"/>
      <c r="G21" s="204">
        <f t="shared" si="1"/>
        <v>0</v>
      </c>
      <c r="H21" s="88"/>
      <c r="I21" s="89"/>
    </row>
    <row r="22" spans="1:9" s="47" customFormat="1">
      <c r="A22" s="205"/>
      <c r="B22" s="87"/>
      <c r="C22" s="87"/>
      <c r="D22" s="204">
        <f t="shared" si="0"/>
        <v>0</v>
      </c>
      <c r="E22" s="88"/>
      <c r="F22" s="89"/>
      <c r="G22" s="204">
        <f t="shared" si="1"/>
        <v>0</v>
      </c>
      <c r="H22" s="88"/>
      <c r="I22" s="89"/>
    </row>
    <row r="23" spans="1:9" s="47" customFormat="1">
      <c r="A23" s="206" t="s">
        <v>2</v>
      </c>
      <c r="B23" s="90">
        <f>SUM(B13:B22)</f>
        <v>41</v>
      </c>
      <c r="C23" s="90">
        <f>SUM(C13:C22)</f>
        <v>41</v>
      </c>
      <c r="D23" s="207">
        <f t="shared" si="0"/>
        <v>0</v>
      </c>
      <c r="E23" s="90">
        <f>SUM(E13:E22)</f>
        <v>238</v>
      </c>
      <c r="F23" s="90">
        <f>SUM(F13:F22)</f>
        <v>189</v>
      </c>
      <c r="G23" s="207">
        <f t="shared" si="1"/>
        <v>49</v>
      </c>
      <c r="H23" s="90">
        <f>SUM(H13:H22)</f>
        <v>0</v>
      </c>
      <c r="I23" s="90">
        <f>SUM(I13:I22)</f>
        <v>0</v>
      </c>
    </row>
  </sheetData>
  <mergeCells count="4">
    <mergeCell ref="A6:B6"/>
    <mergeCell ref="A11:A12"/>
    <mergeCell ref="B11:G11"/>
    <mergeCell ref="H11:I11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W15"/>
  <sheetViews>
    <sheetView view="pageBreakPreview" zoomScaleSheetLayoutView="100" workbookViewId="0">
      <selection activeCell="C3" sqref="C3"/>
    </sheetView>
  </sheetViews>
  <sheetFormatPr defaultRowHeight="12.75"/>
  <cols>
    <col min="1" max="1" width="46.5703125" customWidth="1"/>
    <col min="2" max="2" width="2.42578125" customWidth="1"/>
    <col min="3" max="3" width="20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</cols>
  <sheetData>
    <row r="1" spans="1:23">
      <c r="A1" s="177"/>
      <c r="B1" s="178" t="s">
        <v>200</v>
      </c>
      <c r="C1" s="169" t="str">
        <f>Kadar.ode.!C1</f>
        <v>ОБ"Студеница" Краљево</v>
      </c>
      <c r="D1" s="173"/>
      <c r="E1" s="173"/>
      <c r="F1" s="173"/>
      <c r="G1" s="175"/>
      <c r="H1" s="244"/>
      <c r="I1" s="26"/>
      <c r="J1" s="48"/>
      <c r="K1" s="48"/>
      <c r="L1" s="48"/>
      <c r="M1" s="48"/>
      <c r="N1" s="48"/>
      <c r="O1" s="48"/>
      <c r="P1" s="48"/>
      <c r="Q1" s="48"/>
      <c r="R1" s="49"/>
      <c r="S1" s="49"/>
      <c r="T1" s="49"/>
      <c r="U1" s="49"/>
      <c r="V1" s="49"/>
      <c r="W1" s="49"/>
    </row>
    <row r="2" spans="1:23">
      <c r="A2" s="177"/>
      <c r="B2" s="178" t="s">
        <v>201</v>
      </c>
      <c r="C2" s="169">
        <f>Kadar.ode.!C2</f>
        <v>17870092</v>
      </c>
      <c r="D2" s="173"/>
      <c r="E2" s="173"/>
      <c r="F2" s="173"/>
      <c r="G2" s="175"/>
      <c r="H2" s="244"/>
      <c r="I2" s="48"/>
      <c r="J2" s="48"/>
      <c r="K2" s="48"/>
      <c r="L2" s="48"/>
      <c r="M2" s="48"/>
      <c r="N2" s="49"/>
      <c r="O2" s="49"/>
      <c r="P2" s="49"/>
      <c r="Q2" s="49"/>
      <c r="R2" s="49"/>
      <c r="S2" s="49"/>
    </row>
    <row r="3" spans="1:23">
      <c r="A3" s="177"/>
      <c r="B3" s="178" t="s">
        <v>203</v>
      </c>
      <c r="C3" s="169" t="str">
        <f>Kadar.ode.!C3</f>
        <v>01.01.2018.</v>
      </c>
      <c r="D3" s="173"/>
      <c r="E3" s="173"/>
      <c r="F3" s="173"/>
      <c r="G3" s="175"/>
      <c r="H3" s="244"/>
      <c r="I3" s="48"/>
      <c r="J3" s="48"/>
      <c r="K3" s="48"/>
      <c r="L3" s="48"/>
      <c r="M3" s="48"/>
      <c r="N3" s="48"/>
      <c r="O3" s="48"/>
      <c r="P3" s="48"/>
      <c r="Q3" s="48"/>
      <c r="R3" s="49"/>
      <c r="S3" s="49"/>
      <c r="T3" s="49"/>
      <c r="U3" s="49"/>
      <c r="V3" s="49"/>
      <c r="W3" s="49"/>
    </row>
    <row r="4" spans="1:23" ht="14.25">
      <c r="A4" s="177"/>
      <c r="B4" s="178" t="s">
        <v>202</v>
      </c>
      <c r="C4" s="170" t="s">
        <v>226</v>
      </c>
      <c r="D4" s="174"/>
      <c r="E4" s="174"/>
      <c r="F4" s="174"/>
      <c r="G4" s="176"/>
      <c r="H4" s="24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>
      <c r="C5" s="50"/>
      <c r="D5" s="50"/>
      <c r="E5" s="50"/>
      <c r="F5" s="50"/>
      <c r="G5" s="51"/>
      <c r="H5" s="51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ht="123" customHeight="1" thickBot="1">
      <c r="A6" s="52"/>
      <c r="B6" s="52"/>
      <c r="C6" s="53" t="s">
        <v>211</v>
      </c>
      <c r="D6" s="53" t="s">
        <v>47</v>
      </c>
      <c r="E6" s="53" t="s">
        <v>64</v>
      </c>
      <c r="F6" s="53" t="s">
        <v>208</v>
      </c>
      <c r="G6" s="53" t="s">
        <v>227</v>
      </c>
      <c r="H6" s="53" t="s">
        <v>351</v>
      </c>
      <c r="I6" s="53" t="s">
        <v>352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6" customHeight="1" thickTop="1" thickBot="1">
      <c r="A7" s="52"/>
      <c r="B7" s="52"/>
      <c r="C7" s="52"/>
      <c r="D7" s="52"/>
      <c r="E7" s="52"/>
      <c r="F7" s="52"/>
      <c r="G7" s="52"/>
      <c r="H7" s="52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3" ht="16.5" thickTop="1" thickBot="1">
      <c r="A8" s="52" t="s">
        <v>58</v>
      </c>
      <c r="B8" s="52"/>
      <c r="C8" s="52">
        <f>SUM(Kadar.ode.!I25,Kadar.dne.bol.dij.!E18,Kadar.zaj.med.del.!D22)</f>
        <v>199</v>
      </c>
      <c r="D8" s="91">
        <f>SUM(Kadar.ode.!P25,Kadar.dne.bol.dij.!H18,Kadar.zaj.med.del.!J22)-Kadar.zaj.med.del.!E11</f>
        <v>219</v>
      </c>
      <c r="E8" s="91">
        <f t="shared" ref="E8:E13" si="0">C8-D8</f>
        <v>-20</v>
      </c>
      <c r="F8" s="52">
        <f>SUM(Kadar.ode.!AD25,Kadar.dne.bol.dij.!P18,Kadar.zaj.med.del.!T22)</f>
        <v>0</v>
      </c>
      <c r="G8" s="52">
        <f t="shared" ref="G8:G13" si="1">SUM(C8,F8)</f>
        <v>199</v>
      </c>
      <c r="H8" s="52"/>
      <c r="I8" s="246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ht="16.5" thickTop="1" thickBot="1">
      <c r="A9" s="52" t="s">
        <v>59</v>
      </c>
      <c r="B9" s="52"/>
      <c r="C9" s="52">
        <f>SUM(Kadar.zaj.med.del.!E22)</f>
        <v>7</v>
      </c>
      <c r="D9" s="52">
        <f>SUM(Kadar.zaj.med.del.!H18)+(Kadar.zaj.med.del.!J11-Kadar.zaj.med.del.!D11)</f>
        <v>10</v>
      </c>
      <c r="E9" s="52">
        <f t="shared" si="0"/>
        <v>-3</v>
      </c>
      <c r="F9" s="52">
        <f>SUM(Kadar.zaj.med.del.!U22)</f>
        <v>0</v>
      </c>
      <c r="G9" s="52">
        <f t="shared" si="1"/>
        <v>7</v>
      </c>
      <c r="H9" s="52"/>
      <c r="I9" s="52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3" ht="16.5" thickTop="1" thickBot="1">
      <c r="A10" s="52" t="s">
        <v>60</v>
      </c>
      <c r="B10" s="52"/>
      <c r="C10" s="52">
        <f>SUM(Kadar.ode.!R25,Kadar.dne.bol.dij.!J18,Kadar.zaj.med.del.!L22)</f>
        <v>605</v>
      </c>
      <c r="D10" s="91">
        <f>SUM(Kadar.ode.!X25,Kadar.dne.bol.dij.!K18,Kadar.zaj.med.del.!O22)</f>
        <v>751</v>
      </c>
      <c r="E10" s="52">
        <f t="shared" si="0"/>
        <v>-146</v>
      </c>
      <c r="F10" s="52">
        <f>SUM(Kadar.ode.!AE25,Kadar.dne.bol.dij.!Q18,Kadar.zaj.med.del.!V22)</f>
        <v>0</v>
      </c>
      <c r="G10" s="52">
        <f t="shared" si="1"/>
        <v>605</v>
      </c>
      <c r="H10" s="52"/>
      <c r="I10" s="52"/>
    </row>
    <row r="11" spans="1:23" ht="16.5" thickTop="1" thickBot="1">
      <c r="A11" s="52" t="s">
        <v>61</v>
      </c>
      <c r="B11" s="52"/>
      <c r="C11" s="52">
        <f>SUM(Kadar.ode.!Z25,Kadar.dne.bol.dij.!M18,Kadar.zaj.med.del.!Q22)</f>
        <v>7</v>
      </c>
      <c r="D11" s="52">
        <f>SUM(Kadar.ode.!AA25,Kadar.ode.!AB25,Kadar.dne.bol.dij.!N18,Kadar.zaj.med.del.!R22)</f>
        <v>7</v>
      </c>
      <c r="E11" s="52">
        <f t="shared" si="0"/>
        <v>0</v>
      </c>
      <c r="F11" s="52">
        <f>SUM(Kadar.ode.!AF25,Kadar.dne.bol.dij.!R18,Kadar.zaj.med.del.!W22)</f>
        <v>0</v>
      </c>
      <c r="G11" s="52">
        <f t="shared" si="1"/>
        <v>7</v>
      </c>
      <c r="H11" s="52"/>
      <c r="I11" s="52"/>
    </row>
    <row r="12" spans="1:23" ht="16.5" thickTop="1" thickBot="1">
      <c r="A12" s="52" t="s">
        <v>62</v>
      </c>
      <c r="B12" s="52"/>
      <c r="C12" s="52">
        <f>SUM(Kadar.nem.!B23)</f>
        <v>41</v>
      </c>
      <c r="D12" s="52">
        <f>SUM(Kadar.nem.!C23)</f>
        <v>41</v>
      </c>
      <c r="E12" s="52">
        <f t="shared" si="0"/>
        <v>0</v>
      </c>
      <c r="F12" s="52">
        <f>SUM(Kadar.nem.!H23)</f>
        <v>0</v>
      </c>
      <c r="G12" s="52">
        <f t="shared" si="1"/>
        <v>41</v>
      </c>
      <c r="H12" s="52"/>
      <c r="I12" s="52"/>
    </row>
    <row r="13" spans="1:23" ht="16.5" thickTop="1" thickBot="1">
      <c r="A13" s="52" t="s">
        <v>63</v>
      </c>
      <c r="B13" s="52"/>
      <c r="C13" s="52">
        <f>SUM(Kadar.nem.!E23)</f>
        <v>238</v>
      </c>
      <c r="D13" s="52">
        <f>SUM(Kadar.nem.!F23)</f>
        <v>189</v>
      </c>
      <c r="E13" s="52">
        <f t="shared" si="0"/>
        <v>49</v>
      </c>
      <c r="F13" s="52">
        <f>SUM(Kadar.nem.!I23)</f>
        <v>0</v>
      </c>
      <c r="G13" s="52">
        <f t="shared" si="1"/>
        <v>238</v>
      </c>
      <c r="H13" s="52"/>
      <c r="I13" s="52"/>
    </row>
    <row r="14" spans="1:23" ht="16.5" thickTop="1" thickBot="1">
      <c r="A14" s="52" t="s">
        <v>2</v>
      </c>
      <c r="B14" s="52"/>
      <c r="C14" s="52">
        <f>SUM(C8:C13)</f>
        <v>1097</v>
      </c>
      <c r="D14" s="52">
        <f>SUM(D8:D13)</f>
        <v>1217</v>
      </c>
      <c r="E14" s="52">
        <f>SUM(E8:E13)</f>
        <v>-120</v>
      </c>
      <c r="F14" s="52">
        <f>SUM(F8:F13)</f>
        <v>0</v>
      </c>
      <c r="G14" s="52">
        <f>SUM(G8:G13)</f>
        <v>1097</v>
      </c>
      <c r="H14" s="52"/>
      <c r="I14" s="52"/>
    </row>
    <row r="15" spans="1:23" ht="13.5" thickTop="1"/>
  </sheetData>
  <phoneticPr fontId="11" type="noConversion"/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L63"/>
  <sheetViews>
    <sheetView topLeftCell="A28" workbookViewId="0">
      <selection activeCell="D35" sqref="D35"/>
    </sheetView>
  </sheetViews>
  <sheetFormatPr defaultRowHeight="12.75"/>
  <cols>
    <col min="1" max="1" width="7.5703125" customWidth="1"/>
    <col min="2" max="2" width="26.7109375" customWidth="1"/>
  </cols>
  <sheetData>
    <row r="1" spans="1:12">
      <c r="A1" s="177"/>
      <c r="B1" s="178" t="s">
        <v>200</v>
      </c>
      <c r="C1" s="169" t="str">
        <f>[2]Kadar.ode.!C1</f>
        <v>ОБ"Студеница" Краљево</v>
      </c>
      <c r="D1" s="173"/>
      <c r="E1" s="173"/>
      <c r="F1" s="173"/>
      <c r="G1" s="175"/>
    </row>
    <row r="2" spans="1:12">
      <c r="A2" s="177"/>
      <c r="B2" s="178" t="s">
        <v>201</v>
      </c>
      <c r="C2" s="938">
        <f>[2]Kadar.ode.!C2</f>
        <v>17870092</v>
      </c>
      <c r="D2" s="939"/>
      <c r="E2" s="173"/>
      <c r="F2" s="173"/>
      <c r="G2" s="175"/>
    </row>
    <row r="3" spans="1:12">
      <c r="A3" s="177"/>
      <c r="B3" s="178"/>
      <c r="C3" s="169"/>
      <c r="D3" s="173"/>
      <c r="E3" s="173"/>
      <c r="F3" s="173"/>
      <c r="G3" s="175"/>
    </row>
    <row r="4" spans="1:12" ht="14.25">
      <c r="A4" s="177"/>
      <c r="B4" s="178" t="s">
        <v>202</v>
      </c>
      <c r="C4" s="170" t="s">
        <v>233</v>
      </c>
      <c r="D4" s="174"/>
      <c r="E4" s="174"/>
      <c r="F4" s="174"/>
      <c r="G4" s="176"/>
    </row>
    <row r="6" spans="1:12" ht="33.75" customHeight="1">
      <c r="A6" s="947" t="s">
        <v>198</v>
      </c>
      <c r="B6" s="947" t="s">
        <v>54</v>
      </c>
      <c r="C6" s="949" t="s">
        <v>228</v>
      </c>
      <c r="D6" s="950"/>
      <c r="E6" s="946" t="s">
        <v>229</v>
      </c>
      <c r="F6" s="946"/>
      <c r="G6" s="946" t="s">
        <v>232</v>
      </c>
      <c r="H6" s="946"/>
      <c r="I6" s="946" t="s">
        <v>230</v>
      </c>
      <c r="J6" s="946"/>
      <c r="K6" s="946" t="s">
        <v>231</v>
      </c>
      <c r="L6" s="946"/>
    </row>
    <row r="7" spans="1:12" ht="27.75" customHeight="1" thickBot="1">
      <c r="A7" s="948"/>
      <c r="B7" s="948"/>
      <c r="C7" s="109" t="s">
        <v>1</v>
      </c>
      <c r="D7" s="110" t="s">
        <v>0</v>
      </c>
      <c r="E7" s="219" t="s">
        <v>366</v>
      </c>
      <c r="F7" s="219" t="s">
        <v>367</v>
      </c>
      <c r="G7" s="219" t="s">
        <v>366</v>
      </c>
      <c r="H7" s="219" t="s">
        <v>367</v>
      </c>
      <c r="I7" s="219" t="s">
        <v>366</v>
      </c>
      <c r="J7" s="219" t="s">
        <v>367</v>
      </c>
      <c r="K7" s="219" t="s">
        <v>6029</v>
      </c>
      <c r="L7" s="219" t="s">
        <v>6030</v>
      </c>
    </row>
    <row r="8" spans="1:12" ht="13.5" thickTop="1">
      <c r="A8" s="216"/>
      <c r="B8" s="100"/>
      <c r="C8" s="150" t="s">
        <v>2</v>
      </c>
      <c r="D8" s="107">
        <v>92</v>
      </c>
      <c r="E8" s="101">
        <v>4091</v>
      </c>
      <c r="F8" s="101">
        <v>4100</v>
      </c>
      <c r="G8" s="101">
        <v>24927</v>
      </c>
      <c r="H8" s="101">
        <v>26800</v>
      </c>
      <c r="I8" s="625">
        <f t="shared" ref="I8:J27" si="0">G8/E8</f>
        <v>6.0931312637496946</v>
      </c>
      <c r="J8" s="625">
        <f t="shared" si="0"/>
        <v>6.5365853658536581</v>
      </c>
      <c r="K8" s="625">
        <f t="shared" ref="K8:K63" si="1">G8/(365*D8)*100</f>
        <v>74.231685527099472</v>
      </c>
      <c r="L8" s="625">
        <f t="shared" ref="L8:L63" si="2">H8/(365*D8)*100</f>
        <v>79.8094103633115</v>
      </c>
    </row>
    <row r="9" spans="1:12">
      <c r="A9" s="216">
        <v>110</v>
      </c>
      <c r="B9" s="100" t="s">
        <v>6012</v>
      </c>
      <c r="C9" s="151" t="s">
        <v>4</v>
      </c>
      <c r="D9" s="101">
        <v>7</v>
      </c>
      <c r="E9" s="101">
        <v>861</v>
      </c>
      <c r="F9" s="101">
        <v>1000</v>
      </c>
      <c r="G9" s="101">
        <v>2837</v>
      </c>
      <c r="H9" s="101">
        <v>2500</v>
      </c>
      <c r="I9" s="625">
        <f t="shared" si="0"/>
        <v>3.2950058072009289</v>
      </c>
      <c r="J9" s="625">
        <f t="shared" si="0"/>
        <v>2.5</v>
      </c>
      <c r="K9" s="625">
        <f t="shared" si="1"/>
        <v>111.0371819960861</v>
      </c>
      <c r="L9" s="625">
        <f t="shared" si="2"/>
        <v>97.847358121330714</v>
      </c>
    </row>
    <row r="10" spans="1:12">
      <c r="A10" s="216"/>
      <c r="B10" s="100"/>
      <c r="C10" s="151" t="s">
        <v>5</v>
      </c>
      <c r="D10" s="101"/>
      <c r="E10" s="101"/>
      <c r="F10" s="101"/>
      <c r="G10" s="101"/>
      <c r="H10" s="101"/>
      <c r="I10" s="625" t="e">
        <f t="shared" si="0"/>
        <v>#DIV/0!</v>
      </c>
      <c r="J10" s="625" t="e">
        <f t="shared" si="0"/>
        <v>#DIV/0!</v>
      </c>
      <c r="K10" s="625" t="e">
        <f t="shared" si="1"/>
        <v>#DIV/0!</v>
      </c>
      <c r="L10" s="625" t="e">
        <f t="shared" si="2"/>
        <v>#DIV/0!</v>
      </c>
    </row>
    <row r="11" spans="1:12" ht="13.5" thickBot="1">
      <c r="A11" s="217"/>
      <c r="B11" s="102"/>
      <c r="C11" s="152" t="s">
        <v>7</v>
      </c>
      <c r="D11" s="103">
        <v>85</v>
      </c>
      <c r="E11" s="103">
        <v>3230</v>
      </c>
      <c r="F11" s="103">
        <v>3100</v>
      </c>
      <c r="G11" s="103">
        <v>22090</v>
      </c>
      <c r="H11" s="103">
        <v>24300</v>
      </c>
      <c r="I11" s="626">
        <f t="shared" si="0"/>
        <v>6.8390092879256965</v>
      </c>
      <c r="J11" s="627">
        <f t="shared" si="0"/>
        <v>7.838709677419355</v>
      </c>
      <c r="K11" s="626">
        <f t="shared" si="1"/>
        <v>71.200644641418208</v>
      </c>
      <c r="L11" s="627">
        <f t="shared" si="2"/>
        <v>78.323932312651095</v>
      </c>
    </row>
    <row r="12" spans="1:12" ht="13.5" thickTop="1">
      <c r="A12" s="216"/>
      <c r="B12" s="100"/>
      <c r="C12" s="153" t="s">
        <v>2</v>
      </c>
      <c r="D12" s="101">
        <v>33</v>
      </c>
      <c r="E12" s="101">
        <v>926</v>
      </c>
      <c r="F12" s="101">
        <v>1000</v>
      </c>
      <c r="G12" s="101">
        <v>5269</v>
      </c>
      <c r="H12" s="101">
        <v>6600</v>
      </c>
      <c r="I12" s="628">
        <f t="shared" si="0"/>
        <v>5.6900647948164149</v>
      </c>
      <c r="J12" s="628">
        <f t="shared" si="0"/>
        <v>6.6</v>
      </c>
      <c r="K12" s="625">
        <f t="shared" si="1"/>
        <v>43.74429223744292</v>
      </c>
      <c r="L12" s="625">
        <f t="shared" si="2"/>
        <v>54.794520547945204</v>
      </c>
    </row>
    <row r="13" spans="1:12">
      <c r="A13" s="216"/>
      <c r="B13" s="100"/>
      <c r="C13" s="151" t="s">
        <v>4</v>
      </c>
      <c r="D13" s="101">
        <v>7</v>
      </c>
      <c r="E13" s="101">
        <v>339</v>
      </c>
      <c r="F13" s="101">
        <v>300</v>
      </c>
      <c r="G13" s="101">
        <v>3181</v>
      </c>
      <c r="H13" s="101">
        <v>2000</v>
      </c>
      <c r="I13" s="625">
        <f t="shared" si="0"/>
        <v>9.3834808259587028</v>
      </c>
      <c r="J13" s="625">
        <f t="shared" si="0"/>
        <v>6.666666666666667</v>
      </c>
      <c r="K13" s="625">
        <f t="shared" si="1"/>
        <v>124.50097847358121</v>
      </c>
      <c r="L13" s="625">
        <f t="shared" si="2"/>
        <v>78.277886497064571</v>
      </c>
    </row>
    <row r="14" spans="1:12">
      <c r="A14" s="216">
        <v>120</v>
      </c>
      <c r="B14" s="100" t="s">
        <v>6013</v>
      </c>
      <c r="C14" s="151" t="s">
        <v>5</v>
      </c>
      <c r="D14" s="101"/>
      <c r="E14" s="101"/>
      <c r="F14" s="101"/>
      <c r="G14" s="101"/>
      <c r="H14" s="101"/>
      <c r="I14" s="625" t="e">
        <f t="shared" si="0"/>
        <v>#DIV/0!</v>
      </c>
      <c r="J14" s="625" t="e">
        <f t="shared" si="0"/>
        <v>#DIV/0!</v>
      </c>
      <c r="K14" s="625" t="e">
        <f t="shared" si="1"/>
        <v>#DIV/0!</v>
      </c>
      <c r="L14" s="625" t="e">
        <f t="shared" si="2"/>
        <v>#DIV/0!</v>
      </c>
    </row>
    <row r="15" spans="1:12" ht="13.5" thickBot="1">
      <c r="A15" s="217"/>
      <c r="B15" s="102"/>
      <c r="C15" s="152" t="s">
        <v>7</v>
      </c>
      <c r="D15" s="103">
        <v>26</v>
      </c>
      <c r="E15" s="103">
        <v>587</v>
      </c>
      <c r="F15" s="103">
        <v>700</v>
      </c>
      <c r="G15" s="103">
        <v>2088</v>
      </c>
      <c r="H15" s="103">
        <v>4600</v>
      </c>
      <c r="I15" s="626">
        <f t="shared" si="0"/>
        <v>3.5570698466780239</v>
      </c>
      <c r="J15" s="627">
        <f t="shared" si="0"/>
        <v>6.5714285714285712</v>
      </c>
      <c r="K15" s="626">
        <f t="shared" si="1"/>
        <v>22.002107481559534</v>
      </c>
      <c r="L15" s="627">
        <f t="shared" si="2"/>
        <v>48.472075869336145</v>
      </c>
    </row>
    <row r="16" spans="1:12" ht="13.5" thickTop="1">
      <c r="A16" s="216"/>
      <c r="B16" s="100"/>
      <c r="C16" s="153" t="s">
        <v>2</v>
      </c>
      <c r="D16" s="101">
        <v>17</v>
      </c>
      <c r="E16" s="101">
        <v>559</v>
      </c>
      <c r="F16" s="101">
        <v>560</v>
      </c>
      <c r="G16" s="101">
        <v>4111</v>
      </c>
      <c r="H16" s="101">
        <v>4120</v>
      </c>
      <c r="I16" s="628">
        <f t="shared" si="0"/>
        <v>7.3542039355992843</v>
      </c>
      <c r="J16" s="628">
        <f t="shared" si="0"/>
        <v>7.3571428571428568</v>
      </c>
      <c r="K16" s="625">
        <f t="shared" si="1"/>
        <v>66.253021756647868</v>
      </c>
      <c r="L16" s="625">
        <f t="shared" si="2"/>
        <v>66.398066075745362</v>
      </c>
    </row>
    <row r="17" spans="1:12">
      <c r="A17" s="216"/>
      <c r="B17" s="100"/>
      <c r="C17" s="151" t="s">
        <v>4</v>
      </c>
      <c r="D17" s="101"/>
      <c r="E17" s="101"/>
      <c r="F17" s="101"/>
      <c r="G17" s="101"/>
      <c r="H17" s="101"/>
      <c r="I17" s="625" t="e">
        <f t="shared" si="0"/>
        <v>#DIV/0!</v>
      </c>
      <c r="J17" s="625" t="e">
        <f t="shared" si="0"/>
        <v>#DIV/0!</v>
      </c>
      <c r="K17" s="625" t="e">
        <f t="shared" si="1"/>
        <v>#DIV/0!</v>
      </c>
      <c r="L17" s="625" t="e">
        <f t="shared" si="2"/>
        <v>#DIV/0!</v>
      </c>
    </row>
    <row r="18" spans="1:12">
      <c r="A18" s="216">
        <v>140</v>
      </c>
      <c r="B18" s="100" t="s">
        <v>6031</v>
      </c>
      <c r="C18" s="151" t="s">
        <v>5</v>
      </c>
      <c r="D18" s="101"/>
      <c r="E18" s="101"/>
      <c r="F18" s="101"/>
      <c r="G18" s="101"/>
      <c r="H18" s="101"/>
      <c r="I18" s="625" t="e">
        <f t="shared" si="0"/>
        <v>#DIV/0!</v>
      </c>
      <c r="J18" s="625" t="e">
        <f t="shared" si="0"/>
        <v>#DIV/0!</v>
      </c>
      <c r="K18" s="625" t="e">
        <f t="shared" si="1"/>
        <v>#DIV/0!</v>
      </c>
      <c r="L18" s="625" t="e">
        <f t="shared" si="2"/>
        <v>#DIV/0!</v>
      </c>
    </row>
    <row r="19" spans="1:12" ht="13.5" thickBot="1">
      <c r="A19" s="217"/>
      <c r="B19" s="102"/>
      <c r="C19" s="152" t="s">
        <v>7</v>
      </c>
      <c r="D19" s="103">
        <v>17</v>
      </c>
      <c r="E19" s="103">
        <v>559</v>
      </c>
      <c r="F19" s="103">
        <v>550</v>
      </c>
      <c r="G19" s="103">
        <v>4111</v>
      </c>
      <c r="H19" s="103">
        <v>4120</v>
      </c>
      <c r="I19" s="626">
        <f t="shared" si="0"/>
        <v>7.3542039355992843</v>
      </c>
      <c r="J19" s="627">
        <f t="shared" si="0"/>
        <v>7.4909090909090912</v>
      </c>
      <c r="K19" s="626">
        <f t="shared" si="1"/>
        <v>66.253021756647868</v>
      </c>
      <c r="L19" s="627">
        <f t="shared" si="2"/>
        <v>66.398066075745362</v>
      </c>
    </row>
    <row r="20" spans="1:12" ht="13.5" thickTop="1">
      <c r="A20" s="216"/>
      <c r="B20" s="100"/>
      <c r="C20" s="153" t="s">
        <v>2</v>
      </c>
      <c r="D20" s="101">
        <v>36</v>
      </c>
      <c r="E20" s="101">
        <v>728</v>
      </c>
      <c r="F20" s="101">
        <v>750</v>
      </c>
      <c r="G20" s="101">
        <v>5414</v>
      </c>
      <c r="H20" s="101">
        <v>6375</v>
      </c>
      <c r="I20" s="628">
        <f t="shared" si="0"/>
        <v>7.436813186813187</v>
      </c>
      <c r="J20" s="628">
        <f t="shared" si="0"/>
        <v>8.5</v>
      </c>
      <c r="K20" s="625">
        <f t="shared" si="1"/>
        <v>41.202435312024356</v>
      </c>
      <c r="L20" s="625">
        <f t="shared" si="2"/>
        <v>48.515981735159819</v>
      </c>
    </row>
    <row r="21" spans="1:12">
      <c r="A21" s="216"/>
      <c r="B21" s="100"/>
      <c r="C21" s="151" t="s">
        <v>4</v>
      </c>
      <c r="D21" s="101">
        <v>2</v>
      </c>
      <c r="E21" s="101">
        <v>174</v>
      </c>
      <c r="F21" s="101">
        <v>140</v>
      </c>
      <c r="G21" s="101">
        <v>958</v>
      </c>
      <c r="H21" s="101">
        <v>720</v>
      </c>
      <c r="I21" s="625">
        <f t="shared" si="0"/>
        <v>5.5057471264367814</v>
      </c>
      <c r="J21" s="625">
        <f t="shared" si="0"/>
        <v>5.1428571428571432</v>
      </c>
      <c r="K21" s="625">
        <f t="shared" si="1"/>
        <v>131.23287671232876</v>
      </c>
      <c r="L21" s="625">
        <f t="shared" si="2"/>
        <v>98.630136986301366</v>
      </c>
    </row>
    <row r="22" spans="1:12">
      <c r="A22" s="216">
        <v>112</v>
      </c>
      <c r="B22" s="100" t="s">
        <v>6015</v>
      </c>
      <c r="C22" s="151" t="s">
        <v>5</v>
      </c>
      <c r="D22" s="101"/>
      <c r="E22" s="101"/>
      <c r="F22" s="101"/>
      <c r="G22" s="101"/>
      <c r="H22" s="101"/>
      <c r="I22" s="625" t="e">
        <f t="shared" si="0"/>
        <v>#DIV/0!</v>
      </c>
      <c r="J22" s="625" t="e">
        <f t="shared" si="0"/>
        <v>#DIV/0!</v>
      </c>
      <c r="K22" s="625" t="e">
        <f t="shared" si="1"/>
        <v>#DIV/0!</v>
      </c>
      <c r="L22" s="625" t="e">
        <f t="shared" si="2"/>
        <v>#DIV/0!</v>
      </c>
    </row>
    <row r="23" spans="1:12" ht="13.5" thickBot="1">
      <c r="A23" s="217"/>
      <c r="B23" s="102"/>
      <c r="C23" s="152" t="s">
        <v>7</v>
      </c>
      <c r="D23" s="103">
        <v>34</v>
      </c>
      <c r="E23" s="103">
        <v>554</v>
      </c>
      <c r="F23" s="103">
        <v>570</v>
      </c>
      <c r="G23" s="103">
        <v>4456</v>
      </c>
      <c r="H23" s="103">
        <v>5655</v>
      </c>
      <c r="I23" s="626">
        <f t="shared" si="0"/>
        <v>8.0433212996389898</v>
      </c>
      <c r="J23" s="627">
        <f t="shared" si="0"/>
        <v>9.9210526315789469</v>
      </c>
      <c r="K23" s="626">
        <f t="shared" si="1"/>
        <v>35.906526994359389</v>
      </c>
      <c r="L23" s="627">
        <f t="shared" si="2"/>
        <v>45.568090249798551</v>
      </c>
    </row>
    <row r="24" spans="1:12" ht="13.5" thickTop="1">
      <c r="A24" s="216"/>
      <c r="B24" s="100"/>
      <c r="C24" s="153" t="s">
        <v>2</v>
      </c>
      <c r="D24" s="101">
        <v>35</v>
      </c>
      <c r="E24" s="101">
        <v>1562</v>
      </c>
      <c r="F24" s="101">
        <v>1570</v>
      </c>
      <c r="G24" s="101">
        <v>7934</v>
      </c>
      <c r="H24" s="101">
        <v>8000</v>
      </c>
      <c r="I24" s="628">
        <f t="shared" si="0"/>
        <v>5.0793854033290655</v>
      </c>
      <c r="J24" s="628">
        <f t="shared" si="0"/>
        <v>5.0955414012738851</v>
      </c>
      <c r="K24" s="625">
        <f t="shared" si="1"/>
        <v>62.105675146771034</v>
      </c>
      <c r="L24" s="625">
        <f t="shared" si="2"/>
        <v>62.62230919765166</v>
      </c>
    </row>
    <row r="25" spans="1:12">
      <c r="A25" s="216"/>
      <c r="B25" s="100"/>
      <c r="C25" s="151" t="s">
        <v>4</v>
      </c>
      <c r="D25" s="101">
        <v>2</v>
      </c>
      <c r="E25" s="101">
        <v>400</v>
      </c>
      <c r="F25" s="101">
        <v>250</v>
      </c>
      <c r="G25" s="101">
        <v>1921</v>
      </c>
      <c r="H25" s="101">
        <v>730</v>
      </c>
      <c r="I25" s="625">
        <f t="shared" si="0"/>
        <v>4.8025000000000002</v>
      </c>
      <c r="J25" s="625">
        <f t="shared" si="0"/>
        <v>2.92</v>
      </c>
      <c r="K25" s="625">
        <f t="shared" si="1"/>
        <v>263.15068493150682</v>
      </c>
      <c r="L25" s="629">
        <f t="shared" si="2"/>
        <v>100</v>
      </c>
    </row>
    <row r="26" spans="1:12">
      <c r="A26" s="216">
        <v>310</v>
      </c>
      <c r="B26" s="100" t="s">
        <v>6016</v>
      </c>
      <c r="C26" s="151" t="s">
        <v>5</v>
      </c>
      <c r="D26" s="101"/>
      <c r="E26" s="101"/>
      <c r="F26" s="101"/>
      <c r="G26" s="101"/>
      <c r="H26" s="101"/>
      <c r="I26" s="625" t="e">
        <f t="shared" si="0"/>
        <v>#DIV/0!</v>
      </c>
      <c r="J26" s="625" t="e">
        <f t="shared" si="0"/>
        <v>#DIV/0!</v>
      </c>
      <c r="K26" s="625" t="e">
        <f t="shared" si="1"/>
        <v>#DIV/0!</v>
      </c>
      <c r="L26" s="625" t="e">
        <f t="shared" si="2"/>
        <v>#DIV/0!</v>
      </c>
    </row>
    <row r="27" spans="1:12" ht="13.5" thickBot="1">
      <c r="A27" s="217"/>
      <c r="B27" s="102"/>
      <c r="C27" s="152" t="s">
        <v>7</v>
      </c>
      <c r="D27" s="103">
        <v>33</v>
      </c>
      <c r="E27" s="103">
        <v>1162</v>
      </c>
      <c r="F27" s="103">
        <v>1320</v>
      </c>
      <c r="G27" s="103">
        <v>6013</v>
      </c>
      <c r="H27" s="103">
        <v>7270</v>
      </c>
      <c r="I27" s="626">
        <f t="shared" si="0"/>
        <v>5.1746987951807233</v>
      </c>
      <c r="J27" s="627">
        <f t="shared" si="0"/>
        <v>5.5075757575757578</v>
      </c>
      <c r="K27" s="626">
        <f t="shared" si="1"/>
        <v>49.921129099211292</v>
      </c>
      <c r="L27" s="627">
        <f t="shared" si="2"/>
        <v>60.356994603569945</v>
      </c>
    </row>
    <row r="28" spans="1:12" ht="13.5" thickTop="1">
      <c r="A28" s="216"/>
      <c r="B28" s="100"/>
      <c r="C28" s="153" t="s">
        <v>2</v>
      </c>
      <c r="D28" s="101">
        <v>37</v>
      </c>
      <c r="E28" s="101">
        <v>825</v>
      </c>
      <c r="F28" s="101">
        <v>850</v>
      </c>
      <c r="G28" s="101">
        <v>10483</v>
      </c>
      <c r="H28" s="101">
        <v>10795</v>
      </c>
      <c r="I28" s="628">
        <f t="shared" ref="I28:J43" si="3">G28/E28</f>
        <v>12.706666666666667</v>
      </c>
      <c r="J28" s="628">
        <f t="shared" si="3"/>
        <v>12.7</v>
      </c>
      <c r="K28" s="625">
        <f t="shared" si="1"/>
        <v>77.623102554609403</v>
      </c>
      <c r="L28" s="625">
        <f t="shared" si="2"/>
        <v>79.9333580155498</v>
      </c>
    </row>
    <row r="29" spans="1:12">
      <c r="A29" s="216"/>
      <c r="B29" s="100"/>
      <c r="C29" s="151" t="s">
        <v>4</v>
      </c>
      <c r="D29" s="101"/>
      <c r="E29" s="101"/>
      <c r="F29" s="101"/>
      <c r="G29" s="101"/>
      <c r="H29" s="101"/>
      <c r="I29" s="625" t="e">
        <f t="shared" si="3"/>
        <v>#DIV/0!</v>
      </c>
      <c r="J29" s="625" t="e">
        <f t="shared" si="3"/>
        <v>#DIV/0!</v>
      </c>
      <c r="K29" s="625" t="e">
        <f t="shared" si="1"/>
        <v>#DIV/0!</v>
      </c>
      <c r="L29" s="625" t="e">
        <f t="shared" si="2"/>
        <v>#DIV/0!</v>
      </c>
    </row>
    <row r="30" spans="1:12">
      <c r="A30" s="216">
        <v>130</v>
      </c>
      <c r="B30" s="100" t="s">
        <v>6017</v>
      </c>
      <c r="C30" s="151" t="s">
        <v>5</v>
      </c>
      <c r="D30" s="101"/>
      <c r="E30" s="101"/>
      <c r="F30" s="101"/>
      <c r="G30" s="101"/>
      <c r="H30" s="101"/>
      <c r="I30" s="625" t="e">
        <f t="shared" si="3"/>
        <v>#DIV/0!</v>
      </c>
      <c r="J30" s="625" t="e">
        <f t="shared" si="3"/>
        <v>#DIV/0!</v>
      </c>
      <c r="K30" s="625" t="e">
        <f t="shared" si="1"/>
        <v>#DIV/0!</v>
      </c>
      <c r="L30" s="625" t="e">
        <f t="shared" si="2"/>
        <v>#DIV/0!</v>
      </c>
    </row>
    <row r="31" spans="1:12" ht="13.5" thickBot="1">
      <c r="A31" s="217"/>
      <c r="B31" s="102"/>
      <c r="C31" s="152" t="s">
        <v>7</v>
      </c>
      <c r="D31" s="103">
        <v>37</v>
      </c>
      <c r="E31" s="103">
        <v>825</v>
      </c>
      <c r="F31" s="103">
        <v>850</v>
      </c>
      <c r="G31" s="103">
        <v>10483</v>
      </c>
      <c r="H31" s="103">
        <v>10795</v>
      </c>
      <c r="I31" s="626">
        <f t="shared" si="3"/>
        <v>12.706666666666667</v>
      </c>
      <c r="J31" s="627">
        <f t="shared" si="3"/>
        <v>12.7</v>
      </c>
      <c r="K31" s="626">
        <f t="shared" si="1"/>
        <v>77.623102554609403</v>
      </c>
      <c r="L31" s="627">
        <f t="shared" si="2"/>
        <v>79.9333580155498</v>
      </c>
    </row>
    <row r="32" spans="1:12" ht="13.5" thickTop="1">
      <c r="A32" s="216"/>
      <c r="B32" s="100"/>
      <c r="C32" s="153" t="s">
        <v>2</v>
      </c>
      <c r="D32" s="101">
        <v>110</v>
      </c>
      <c r="E32" s="101">
        <v>4665</v>
      </c>
      <c r="F32" s="101">
        <v>4700</v>
      </c>
      <c r="G32" s="101">
        <v>25366</v>
      </c>
      <c r="H32" s="101">
        <v>25850</v>
      </c>
      <c r="I32" s="628">
        <f t="shared" si="3"/>
        <v>5.4375133976420154</v>
      </c>
      <c r="J32" s="628">
        <f t="shared" si="3"/>
        <v>5.5</v>
      </c>
      <c r="K32" s="625">
        <f t="shared" si="1"/>
        <v>63.178082191780824</v>
      </c>
      <c r="L32" s="625">
        <f t="shared" si="2"/>
        <v>64.38356164383562</v>
      </c>
    </row>
    <row r="33" spans="1:12">
      <c r="A33" s="216"/>
      <c r="B33" s="100"/>
      <c r="C33" s="151" t="s">
        <v>4</v>
      </c>
      <c r="D33" s="101">
        <v>12</v>
      </c>
      <c r="E33" s="101">
        <v>860</v>
      </c>
      <c r="F33" s="101">
        <v>880</v>
      </c>
      <c r="G33" s="101">
        <v>2692</v>
      </c>
      <c r="H33" s="101">
        <v>2754</v>
      </c>
      <c r="I33" s="625">
        <f t="shared" si="3"/>
        <v>3.1302325581395349</v>
      </c>
      <c r="J33" s="625">
        <f t="shared" si="3"/>
        <v>3.1295454545454544</v>
      </c>
      <c r="K33" s="625">
        <f t="shared" si="1"/>
        <v>61.461187214611869</v>
      </c>
      <c r="L33" s="625">
        <f t="shared" si="2"/>
        <v>62.876712328767127</v>
      </c>
    </row>
    <row r="34" spans="1:12">
      <c r="A34" s="216">
        <v>420</v>
      </c>
      <c r="B34" s="100" t="s">
        <v>6032</v>
      </c>
      <c r="C34" s="151" t="s">
        <v>5</v>
      </c>
      <c r="D34" s="101"/>
      <c r="E34" s="101"/>
      <c r="F34" s="101"/>
      <c r="G34" s="101"/>
      <c r="H34" s="101"/>
      <c r="I34" s="625" t="e">
        <f t="shared" si="3"/>
        <v>#DIV/0!</v>
      </c>
      <c r="J34" s="625" t="e">
        <f t="shared" si="3"/>
        <v>#DIV/0!</v>
      </c>
      <c r="K34" s="625" t="e">
        <f t="shared" si="1"/>
        <v>#DIV/0!</v>
      </c>
      <c r="L34" s="625" t="e">
        <f t="shared" si="2"/>
        <v>#DIV/0!</v>
      </c>
    </row>
    <row r="35" spans="1:12" ht="13.5" thickBot="1">
      <c r="A35" s="217"/>
      <c r="B35" s="102"/>
      <c r="C35" s="152" t="s">
        <v>7</v>
      </c>
      <c r="D35" s="103">
        <v>98</v>
      </c>
      <c r="E35" s="103">
        <v>3805</v>
      </c>
      <c r="F35" s="103">
        <v>3820</v>
      </c>
      <c r="G35" s="103">
        <v>22674</v>
      </c>
      <c r="H35" s="103">
        <v>23096</v>
      </c>
      <c r="I35" s="626">
        <f t="shared" si="3"/>
        <v>5.9590013140604468</v>
      </c>
      <c r="J35" s="627">
        <f t="shared" si="3"/>
        <v>6.0460732984293193</v>
      </c>
      <c r="K35" s="626">
        <f t="shared" si="1"/>
        <v>63.388314229801509</v>
      </c>
      <c r="L35" s="627">
        <f t="shared" si="2"/>
        <v>64.568073804864412</v>
      </c>
    </row>
    <row r="36" spans="1:12" ht="13.5" thickTop="1">
      <c r="A36" s="216"/>
      <c r="B36" s="100"/>
      <c r="C36" s="153" t="s">
        <v>2</v>
      </c>
      <c r="D36" s="101">
        <v>34</v>
      </c>
      <c r="E36" s="101">
        <v>1624</v>
      </c>
      <c r="F36" s="101">
        <v>1630</v>
      </c>
      <c r="G36" s="101">
        <v>6687</v>
      </c>
      <c r="H36" s="101">
        <v>6716</v>
      </c>
      <c r="I36" s="628">
        <f t="shared" si="3"/>
        <v>4.1176108374384235</v>
      </c>
      <c r="J36" s="628">
        <f t="shared" si="3"/>
        <v>4.1202453987730063</v>
      </c>
      <c r="K36" s="625">
        <f t="shared" si="1"/>
        <v>53.883964544721998</v>
      </c>
      <c r="L36" s="625">
        <f t="shared" si="2"/>
        <v>54.117647058823529</v>
      </c>
    </row>
    <row r="37" spans="1:12">
      <c r="A37" s="216"/>
      <c r="B37" s="100"/>
      <c r="C37" s="151" t="s">
        <v>4</v>
      </c>
      <c r="D37" s="101"/>
      <c r="E37" s="101"/>
      <c r="F37" s="101"/>
      <c r="G37" s="101"/>
      <c r="H37" s="101"/>
      <c r="I37" s="625" t="e">
        <f t="shared" si="3"/>
        <v>#DIV/0!</v>
      </c>
      <c r="J37" s="625" t="e">
        <f t="shared" si="3"/>
        <v>#DIV/0!</v>
      </c>
      <c r="K37" s="625" t="e">
        <f t="shared" si="1"/>
        <v>#DIV/0!</v>
      </c>
      <c r="L37" s="625" t="e">
        <f t="shared" si="2"/>
        <v>#DIV/0!</v>
      </c>
    </row>
    <row r="38" spans="1:12">
      <c r="A38" s="216">
        <v>422</v>
      </c>
      <c r="B38" s="100" t="s">
        <v>6019</v>
      </c>
      <c r="C38" s="151" t="s">
        <v>5</v>
      </c>
      <c r="D38" s="101"/>
      <c r="E38" s="101"/>
      <c r="F38" s="101"/>
      <c r="G38" s="101"/>
      <c r="H38" s="101"/>
      <c r="I38" s="625" t="e">
        <f t="shared" si="3"/>
        <v>#DIV/0!</v>
      </c>
      <c r="J38" s="625" t="e">
        <f t="shared" si="3"/>
        <v>#DIV/0!</v>
      </c>
      <c r="K38" s="625" t="e">
        <f t="shared" si="1"/>
        <v>#DIV/0!</v>
      </c>
      <c r="L38" s="625" t="e">
        <f t="shared" si="2"/>
        <v>#DIV/0!</v>
      </c>
    </row>
    <row r="39" spans="1:12" ht="13.5" thickBot="1">
      <c r="A39" s="217"/>
      <c r="B39" s="102"/>
      <c r="C39" s="152" t="s">
        <v>7</v>
      </c>
      <c r="D39" s="103">
        <v>34</v>
      </c>
      <c r="E39" s="103">
        <v>1624</v>
      </c>
      <c r="F39" s="103">
        <v>1630</v>
      </c>
      <c r="G39" s="103">
        <v>6687</v>
      </c>
      <c r="H39" s="103">
        <v>6716</v>
      </c>
      <c r="I39" s="626">
        <f t="shared" si="3"/>
        <v>4.1176108374384235</v>
      </c>
      <c r="J39" s="627">
        <f t="shared" si="3"/>
        <v>4.1202453987730063</v>
      </c>
      <c r="K39" s="626">
        <f t="shared" si="1"/>
        <v>53.883964544721998</v>
      </c>
      <c r="L39" s="627">
        <f t="shared" si="2"/>
        <v>54.117647058823529</v>
      </c>
    </row>
    <row r="40" spans="1:12" ht="13.5" thickTop="1">
      <c r="A40" s="216"/>
      <c r="B40" s="100"/>
      <c r="C40" s="153" t="s">
        <v>2</v>
      </c>
      <c r="D40" s="101">
        <v>46</v>
      </c>
      <c r="E40" s="101">
        <v>846</v>
      </c>
      <c r="F40" s="101">
        <v>850</v>
      </c>
      <c r="G40" s="101">
        <v>8355</v>
      </c>
      <c r="H40" s="101">
        <v>8415</v>
      </c>
      <c r="I40" s="628">
        <f t="shared" si="3"/>
        <v>9.875886524822695</v>
      </c>
      <c r="J40" s="628">
        <f t="shared" si="3"/>
        <v>9.9</v>
      </c>
      <c r="K40" s="625">
        <f t="shared" si="1"/>
        <v>49.761762954139371</v>
      </c>
      <c r="L40" s="625">
        <f t="shared" si="2"/>
        <v>50.119118522930314</v>
      </c>
    </row>
    <row r="41" spans="1:12">
      <c r="A41" s="216"/>
      <c r="B41" s="100"/>
      <c r="C41" s="151" t="s">
        <v>4</v>
      </c>
      <c r="D41" s="101"/>
      <c r="E41" s="101"/>
      <c r="F41" s="101"/>
      <c r="G41" s="101"/>
      <c r="H41" s="101"/>
      <c r="I41" s="625" t="e">
        <f t="shared" si="3"/>
        <v>#DIV/0!</v>
      </c>
      <c r="J41" s="625" t="e">
        <f t="shared" si="3"/>
        <v>#DIV/0!</v>
      </c>
      <c r="K41" s="625" t="e">
        <f t="shared" si="1"/>
        <v>#DIV/0!</v>
      </c>
      <c r="L41" s="625" t="e">
        <f t="shared" si="2"/>
        <v>#DIV/0!</v>
      </c>
    </row>
    <row r="42" spans="1:12">
      <c r="A42" s="216">
        <v>421</v>
      </c>
      <c r="B42" s="100" t="s">
        <v>6020</v>
      </c>
      <c r="C42" s="151" t="s">
        <v>5</v>
      </c>
      <c r="D42" s="101"/>
      <c r="E42" s="101"/>
      <c r="F42" s="101"/>
      <c r="G42" s="101"/>
      <c r="H42" s="101"/>
      <c r="I42" s="625" t="e">
        <f t="shared" si="3"/>
        <v>#DIV/0!</v>
      </c>
      <c r="J42" s="625" t="e">
        <f t="shared" si="3"/>
        <v>#DIV/0!</v>
      </c>
      <c r="K42" s="625" t="e">
        <f t="shared" si="1"/>
        <v>#DIV/0!</v>
      </c>
      <c r="L42" s="625" t="e">
        <f t="shared" si="2"/>
        <v>#DIV/0!</v>
      </c>
    </row>
    <row r="43" spans="1:12" ht="13.5" thickBot="1">
      <c r="A43" s="217"/>
      <c r="B43" s="102"/>
      <c r="C43" s="152" t="s">
        <v>7</v>
      </c>
      <c r="D43" s="103">
        <v>46</v>
      </c>
      <c r="E43" s="103">
        <v>846</v>
      </c>
      <c r="F43" s="103">
        <v>850</v>
      </c>
      <c r="G43" s="103">
        <v>8355</v>
      </c>
      <c r="H43" s="103">
        <v>8415</v>
      </c>
      <c r="I43" s="626">
        <f t="shared" si="3"/>
        <v>9.875886524822695</v>
      </c>
      <c r="J43" s="627">
        <f t="shared" si="3"/>
        <v>9.9</v>
      </c>
      <c r="K43" s="626">
        <f t="shared" si="1"/>
        <v>49.761762954139371</v>
      </c>
      <c r="L43" s="627">
        <f t="shared" si="2"/>
        <v>50.119118522930314</v>
      </c>
    </row>
    <row r="44" spans="1:12" ht="13.5" thickTop="1">
      <c r="A44" s="216"/>
      <c r="B44" s="100"/>
      <c r="C44" s="153" t="s">
        <v>2</v>
      </c>
      <c r="D44" s="101">
        <v>20</v>
      </c>
      <c r="E44" s="101">
        <v>575</v>
      </c>
      <c r="F44" s="101">
        <v>580</v>
      </c>
      <c r="G44" s="101">
        <v>2927</v>
      </c>
      <c r="H44" s="101">
        <v>2958</v>
      </c>
      <c r="I44" s="628">
        <f t="shared" ref="I44:J59" si="4">G44/E44</f>
        <v>5.0904347826086953</v>
      </c>
      <c r="J44" s="628">
        <f t="shared" si="4"/>
        <v>5.0999999999999996</v>
      </c>
      <c r="K44" s="625">
        <f t="shared" si="1"/>
        <v>40.095890410958908</v>
      </c>
      <c r="L44" s="625">
        <f t="shared" si="2"/>
        <v>40.520547945205479</v>
      </c>
    </row>
    <row r="45" spans="1:12">
      <c r="A45" s="216"/>
      <c r="B45" s="100"/>
      <c r="C45" s="151" t="s">
        <v>4</v>
      </c>
      <c r="D45" s="101"/>
      <c r="E45" s="101"/>
      <c r="F45" s="101"/>
      <c r="G45" s="101"/>
      <c r="H45" s="101"/>
      <c r="I45" s="625" t="e">
        <f t="shared" si="4"/>
        <v>#DIV/0!</v>
      </c>
      <c r="J45" s="625" t="e">
        <f t="shared" si="4"/>
        <v>#DIV/0!</v>
      </c>
      <c r="K45" s="625" t="e">
        <f t="shared" si="1"/>
        <v>#DIV/0!</v>
      </c>
      <c r="L45" s="625" t="e">
        <f t="shared" si="2"/>
        <v>#DIV/0!</v>
      </c>
    </row>
    <row r="46" spans="1:12">
      <c r="A46" s="216">
        <v>433</v>
      </c>
      <c r="B46" s="100" t="s">
        <v>6033</v>
      </c>
      <c r="C46" s="151" t="s">
        <v>5</v>
      </c>
      <c r="D46" s="101"/>
      <c r="E46" s="101"/>
      <c r="F46" s="101"/>
      <c r="G46" s="101"/>
      <c r="H46" s="101"/>
      <c r="I46" s="625" t="e">
        <f t="shared" si="4"/>
        <v>#DIV/0!</v>
      </c>
      <c r="J46" s="625" t="e">
        <f t="shared" si="4"/>
        <v>#DIV/0!</v>
      </c>
      <c r="K46" s="625" t="e">
        <f t="shared" si="1"/>
        <v>#DIV/0!</v>
      </c>
      <c r="L46" s="625" t="e">
        <f t="shared" si="2"/>
        <v>#DIV/0!</v>
      </c>
    </row>
    <row r="47" spans="1:12" ht="13.5" thickBot="1">
      <c r="A47" s="217"/>
      <c r="B47" s="102"/>
      <c r="C47" s="152" t="s">
        <v>7</v>
      </c>
      <c r="D47" s="103">
        <v>20</v>
      </c>
      <c r="E47" s="103">
        <v>575</v>
      </c>
      <c r="F47" s="103">
        <v>580</v>
      </c>
      <c r="G47" s="103">
        <v>2927</v>
      </c>
      <c r="H47" s="103">
        <v>2958</v>
      </c>
      <c r="I47" s="626">
        <f t="shared" si="4"/>
        <v>5.0904347826086953</v>
      </c>
      <c r="J47" s="627">
        <f t="shared" si="4"/>
        <v>5.0999999999999996</v>
      </c>
      <c r="K47" s="626">
        <f t="shared" si="1"/>
        <v>40.095890410958908</v>
      </c>
      <c r="L47" s="627">
        <f t="shared" si="2"/>
        <v>40.520547945205479</v>
      </c>
    </row>
    <row r="48" spans="1:12" ht="13.5" thickTop="1">
      <c r="A48" s="216"/>
      <c r="B48" s="100"/>
      <c r="C48" s="153" t="s">
        <v>2</v>
      </c>
      <c r="D48" s="101">
        <v>20</v>
      </c>
      <c r="E48" s="101">
        <v>1064</v>
      </c>
      <c r="F48" s="101">
        <v>1070</v>
      </c>
      <c r="G48" s="101">
        <v>3099</v>
      </c>
      <c r="H48" s="101">
        <v>3210</v>
      </c>
      <c r="I48" s="628">
        <f t="shared" si="4"/>
        <v>2.9125939849624061</v>
      </c>
      <c r="J48" s="628">
        <f t="shared" si="4"/>
        <v>3</v>
      </c>
      <c r="K48" s="625">
        <f t="shared" si="1"/>
        <v>42.452054794520549</v>
      </c>
      <c r="L48" s="625">
        <f t="shared" si="2"/>
        <v>43.972602739726028</v>
      </c>
    </row>
    <row r="49" spans="1:12">
      <c r="A49" s="216"/>
      <c r="B49" s="100"/>
      <c r="C49" s="151" t="s">
        <v>4</v>
      </c>
      <c r="D49" s="101"/>
      <c r="E49" s="101"/>
      <c r="F49" s="101"/>
      <c r="G49" s="101"/>
      <c r="H49" s="101"/>
      <c r="I49" s="625" t="e">
        <f t="shared" si="4"/>
        <v>#DIV/0!</v>
      </c>
      <c r="J49" s="625" t="e">
        <f t="shared" si="4"/>
        <v>#DIV/0!</v>
      </c>
      <c r="K49" s="625" t="e">
        <f t="shared" si="1"/>
        <v>#DIV/0!</v>
      </c>
      <c r="L49" s="625" t="e">
        <f t="shared" si="2"/>
        <v>#DIV/0!</v>
      </c>
    </row>
    <row r="50" spans="1:12">
      <c r="A50" s="216">
        <v>434</v>
      </c>
      <c r="B50" s="100" t="s">
        <v>6022</v>
      </c>
      <c r="C50" s="151" t="s">
        <v>5</v>
      </c>
      <c r="D50" s="101"/>
      <c r="E50" s="101"/>
      <c r="F50" s="101"/>
      <c r="G50" s="101"/>
      <c r="H50" s="101"/>
      <c r="I50" s="625" t="e">
        <f t="shared" si="4"/>
        <v>#DIV/0!</v>
      </c>
      <c r="J50" s="625" t="e">
        <f t="shared" si="4"/>
        <v>#DIV/0!</v>
      </c>
      <c r="K50" s="625" t="e">
        <f t="shared" si="1"/>
        <v>#DIV/0!</v>
      </c>
      <c r="L50" s="625" t="e">
        <f t="shared" si="2"/>
        <v>#DIV/0!</v>
      </c>
    </row>
    <row r="51" spans="1:12" ht="13.5" thickBot="1">
      <c r="A51" s="217"/>
      <c r="B51" s="102"/>
      <c r="C51" s="152" t="s">
        <v>7</v>
      </c>
      <c r="D51" s="103">
        <v>20</v>
      </c>
      <c r="E51" s="103">
        <v>1064</v>
      </c>
      <c r="F51" s="103">
        <v>1070</v>
      </c>
      <c r="G51" s="103">
        <v>3099</v>
      </c>
      <c r="H51" s="103">
        <v>3210</v>
      </c>
      <c r="I51" s="626">
        <f t="shared" si="4"/>
        <v>2.9125939849624061</v>
      </c>
      <c r="J51" s="627">
        <f t="shared" si="4"/>
        <v>3</v>
      </c>
      <c r="K51" s="626">
        <f t="shared" si="1"/>
        <v>42.452054794520549</v>
      </c>
      <c r="L51" s="627">
        <f t="shared" si="2"/>
        <v>43.972602739726028</v>
      </c>
    </row>
    <row r="52" spans="1:12" ht="13.5" thickTop="1">
      <c r="A52" s="216"/>
      <c r="B52" s="100"/>
      <c r="C52" s="153" t="s">
        <v>2</v>
      </c>
      <c r="D52" s="101">
        <v>80</v>
      </c>
      <c r="E52" s="101">
        <v>2593</v>
      </c>
      <c r="F52" s="101">
        <v>2620</v>
      </c>
      <c r="G52" s="101">
        <v>11109</v>
      </c>
      <c r="H52" s="101">
        <v>11266</v>
      </c>
      <c r="I52" s="628">
        <f t="shared" si="4"/>
        <v>4.2842267643655996</v>
      </c>
      <c r="J52" s="628">
        <f t="shared" si="4"/>
        <v>4.3</v>
      </c>
      <c r="K52" s="625">
        <f t="shared" si="1"/>
        <v>38.044520547945204</v>
      </c>
      <c r="L52" s="625">
        <f t="shared" si="2"/>
        <v>38.582191780821915</v>
      </c>
    </row>
    <row r="53" spans="1:12">
      <c r="A53" s="216">
        <v>210</v>
      </c>
      <c r="B53" s="100" t="s">
        <v>6034</v>
      </c>
      <c r="C53" s="151" t="s">
        <v>4</v>
      </c>
      <c r="D53" s="101">
        <v>2</v>
      </c>
      <c r="E53" s="101">
        <v>816</v>
      </c>
      <c r="F53" s="101">
        <v>730</v>
      </c>
      <c r="G53" s="101">
        <v>860</v>
      </c>
      <c r="H53" s="101">
        <v>730</v>
      </c>
      <c r="I53" s="625">
        <f t="shared" si="4"/>
        <v>1.053921568627451</v>
      </c>
      <c r="J53" s="625">
        <f t="shared" si="4"/>
        <v>1</v>
      </c>
      <c r="K53" s="625">
        <f t="shared" si="1"/>
        <v>117.8082191780822</v>
      </c>
      <c r="L53" s="629">
        <f t="shared" si="2"/>
        <v>100</v>
      </c>
    </row>
    <row r="54" spans="1:12">
      <c r="A54" s="216"/>
      <c r="B54" s="100"/>
      <c r="C54" s="151" t="s">
        <v>5</v>
      </c>
      <c r="D54" s="101"/>
      <c r="E54" s="101"/>
      <c r="F54" s="101"/>
      <c r="G54" s="101"/>
      <c r="H54" s="101"/>
      <c r="I54" s="625" t="e">
        <f t="shared" si="4"/>
        <v>#DIV/0!</v>
      </c>
      <c r="J54" s="625" t="e">
        <f t="shared" si="4"/>
        <v>#DIV/0!</v>
      </c>
      <c r="K54" s="625" t="e">
        <f t="shared" si="1"/>
        <v>#DIV/0!</v>
      </c>
      <c r="L54" s="625" t="e">
        <f t="shared" si="2"/>
        <v>#DIV/0!</v>
      </c>
    </row>
    <row r="55" spans="1:12" ht="13.5" thickBot="1">
      <c r="A55" s="217"/>
      <c r="B55" s="102"/>
      <c r="C55" s="152" t="s">
        <v>7</v>
      </c>
      <c r="D55" s="103">
        <v>78</v>
      </c>
      <c r="E55" s="103">
        <v>1777</v>
      </c>
      <c r="F55" s="103">
        <v>1890</v>
      </c>
      <c r="G55" s="103">
        <v>10249</v>
      </c>
      <c r="H55" s="103">
        <v>10536</v>
      </c>
      <c r="I55" s="626">
        <f t="shared" si="4"/>
        <v>5.7675858187957232</v>
      </c>
      <c r="J55" s="627">
        <f t="shared" si="4"/>
        <v>5.5746031746031743</v>
      </c>
      <c r="K55" s="626">
        <f t="shared" si="1"/>
        <v>35.999297506146824</v>
      </c>
      <c r="L55" s="627">
        <f t="shared" si="2"/>
        <v>37.007376185458376</v>
      </c>
    </row>
    <row r="56" spans="1:12" ht="13.5" thickTop="1">
      <c r="A56" s="218"/>
      <c r="B56" s="105"/>
      <c r="C56" s="154" t="s">
        <v>2</v>
      </c>
      <c r="D56" s="106">
        <v>42</v>
      </c>
      <c r="E56" s="106">
        <v>1183</v>
      </c>
      <c r="F56" s="106">
        <v>1200</v>
      </c>
      <c r="G56" s="106">
        <v>7704</v>
      </c>
      <c r="H56" s="106">
        <v>7155</v>
      </c>
      <c r="I56" s="628">
        <f t="shared" si="4"/>
        <v>6.5122569737954352</v>
      </c>
      <c r="J56" s="628">
        <f t="shared" si="4"/>
        <v>5.9625000000000004</v>
      </c>
      <c r="K56" s="625">
        <f t="shared" si="1"/>
        <v>50.254403131115453</v>
      </c>
      <c r="L56" s="625">
        <f t="shared" si="2"/>
        <v>46.673189823874758</v>
      </c>
    </row>
    <row r="57" spans="1:12">
      <c r="A57" s="216"/>
      <c r="B57" s="100" t="s">
        <v>6035</v>
      </c>
      <c r="C57" s="151" t="s">
        <v>4</v>
      </c>
      <c r="D57" s="101">
        <v>7</v>
      </c>
      <c r="E57" s="101">
        <v>271</v>
      </c>
      <c r="F57" s="101">
        <v>270</v>
      </c>
      <c r="G57" s="101">
        <v>758</v>
      </c>
      <c r="H57" s="101">
        <v>755</v>
      </c>
      <c r="I57" s="625">
        <f t="shared" si="4"/>
        <v>2.7970479704797047</v>
      </c>
      <c r="J57" s="625">
        <f t="shared" si="4"/>
        <v>2.7962962962962963</v>
      </c>
      <c r="K57" s="625">
        <f t="shared" si="1"/>
        <v>29.667318982387474</v>
      </c>
      <c r="L57" s="625">
        <f t="shared" si="2"/>
        <v>29.549902152641877</v>
      </c>
    </row>
    <row r="58" spans="1:12">
      <c r="A58" s="216">
        <v>210</v>
      </c>
      <c r="B58" s="100"/>
      <c r="C58" s="151" t="s">
        <v>5</v>
      </c>
      <c r="D58" s="101"/>
      <c r="E58" s="101"/>
      <c r="F58" s="101"/>
      <c r="G58" s="101"/>
      <c r="H58" s="101"/>
      <c r="I58" s="625" t="e">
        <f t="shared" si="4"/>
        <v>#DIV/0!</v>
      </c>
      <c r="J58" s="625" t="e">
        <f t="shared" si="4"/>
        <v>#DIV/0!</v>
      </c>
      <c r="K58" s="625" t="e">
        <f t="shared" si="1"/>
        <v>#DIV/0!</v>
      </c>
      <c r="L58" s="625" t="e">
        <f t="shared" si="2"/>
        <v>#DIV/0!</v>
      </c>
    </row>
    <row r="59" spans="1:12" ht="13.5" thickBot="1">
      <c r="A59" s="217"/>
      <c r="B59" s="102"/>
      <c r="C59" s="152" t="s">
        <v>7</v>
      </c>
      <c r="D59" s="103">
        <v>35</v>
      </c>
      <c r="E59" s="103">
        <v>912</v>
      </c>
      <c r="F59" s="103">
        <v>930</v>
      </c>
      <c r="G59" s="103">
        <v>6946</v>
      </c>
      <c r="H59" s="103">
        <v>6400</v>
      </c>
      <c r="I59" s="626">
        <f t="shared" si="4"/>
        <v>7.6162280701754383</v>
      </c>
      <c r="J59" s="627">
        <f t="shared" si="4"/>
        <v>6.881720430107527</v>
      </c>
      <c r="K59" s="626">
        <f t="shared" si="1"/>
        <v>54.371819960861053</v>
      </c>
      <c r="L59" s="627">
        <f t="shared" si="2"/>
        <v>50.097847358121328</v>
      </c>
    </row>
    <row r="60" spans="1:12" ht="13.5" thickTop="1">
      <c r="A60" s="940" t="s">
        <v>3</v>
      </c>
      <c r="B60" s="941"/>
      <c r="C60" s="104" t="s">
        <v>2</v>
      </c>
      <c r="D60" s="107">
        <f>SUM(D8+D12+D16+D20+D24+D28+D32+D36+D40+D44+D48+D52)</f>
        <v>560</v>
      </c>
      <c r="E60" s="107">
        <f>SUM(E61+E63)</f>
        <v>20058</v>
      </c>
      <c r="F60" s="107">
        <f>SUM(F61+F63)</f>
        <v>20230</v>
      </c>
      <c r="G60" s="107">
        <f>SUM(G61+G63)</f>
        <v>115681</v>
      </c>
      <c r="H60" s="107">
        <f>SUM(H61+H63)</f>
        <v>121105</v>
      </c>
      <c r="I60" s="628">
        <f t="shared" ref="I60:J63" si="5">G60/E60</f>
        <v>5.7673247582012168</v>
      </c>
      <c r="J60" s="628">
        <f t="shared" si="5"/>
        <v>5.9864063272367769</v>
      </c>
      <c r="K60" s="625">
        <f t="shared" si="1"/>
        <v>56.595401174168302</v>
      </c>
      <c r="L60" s="625">
        <f t="shared" si="2"/>
        <v>59.249021526418787</v>
      </c>
    </row>
    <row r="61" spans="1:12">
      <c r="A61" s="942"/>
      <c r="B61" s="943"/>
      <c r="C61" s="623" t="s">
        <v>4</v>
      </c>
      <c r="D61" s="101">
        <f>SUM(D9+D13+D17+D21+D25+D29+D33+D37+D41+D45+D49+D53)</f>
        <v>32</v>
      </c>
      <c r="E61" s="101">
        <f>SUM(E9+E13+E17+E21+E25+E29+E33+E37+E41+E45+E49+E53)</f>
        <v>3450</v>
      </c>
      <c r="F61" s="101">
        <f>SUM(F9+F13+F17+F21+F25+F29+F33+F37+F41+F45+F49+F53)</f>
        <v>3300</v>
      </c>
      <c r="G61" s="630">
        <f>SUM(G9+G13+G17+G21+G25+G29+G33+G37+G41+G45+G49+G53)</f>
        <v>12449</v>
      </c>
      <c r="H61" s="101">
        <f>SUM(H9+H13+H17+H21+H25+H29+H33+H37+H41+H45+H49+H53)</f>
        <v>9434</v>
      </c>
      <c r="I61" s="625">
        <f t="shared" si="5"/>
        <v>3.6084057971014492</v>
      </c>
      <c r="J61" s="625">
        <f t="shared" si="5"/>
        <v>2.8587878787878789</v>
      </c>
      <c r="K61" s="625">
        <f t="shared" si="1"/>
        <v>106.58390410958904</v>
      </c>
      <c r="L61" s="625">
        <f t="shared" si="2"/>
        <v>80.770547945205479</v>
      </c>
    </row>
    <row r="62" spans="1:12">
      <c r="A62" s="942"/>
      <c r="B62" s="943"/>
      <c r="C62" s="623" t="s">
        <v>5</v>
      </c>
      <c r="D62" s="108"/>
      <c r="E62" s="108"/>
      <c r="F62" s="108"/>
      <c r="G62" s="108"/>
      <c r="H62" s="108"/>
      <c r="I62" s="625" t="e">
        <f t="shared" si="5"/>
        <v>#DIV/0!</v>
      </c>
      <c r="J62" s="625" t="e">
        <f t="shared" si="5"/>
        <v>#DIV/0!</v>
      </c>
      <c r="K62" s="625" t="e">
        <f t="shared" si="1"/>
        <v>#DIV/0!</v>
      </c>
      <c r="L62" s="625" t="e">
        <f t="shared" si="2"/>
        <v>#DIV/0!</v>
      </c>
    </row>
    <row r="63" spans="1:12">
      <c r="A63" s="944"/>
      <c r="B63" s="945"/>
      <c r="C63" s="624" t="s">
        <v>7</v>
      </c>
      <c r="D63" s="107">
        <f>SUM(D11+D15+D19+D23+D27+D31+D35+D39+D43+D47+D51+D55)</f>
        <v>528</v>
      </c>
      <c r="E63" s="107">
        <f>SUM(E11+E15+E19+E23+E27+E31+E35+E39+E43+E47+E51+E55)</f>
        <v>16608</v>
      </c>
      <c r="F63" s="107">
        <f>SUM(F11+F15+F19+F23+F27+F31+F35+F39+F43+F47+F51+F55)</f>
        <v>16930</v>
      </c>
      <c r="G63" s="107">
        <f>SUM(G11+G15+G19+G23+G27+G31+G35+G39+G43+G47+G51+G55)</f>
        <v>103232</v>
      </c>
      <c r="H63" s="107">
        <f>SUM(H11+H15+H19+H23+H27+H31+H35+H39+H43+H47+H51+H55)</f>
        <v>111671</v>
      </c>
      <c r="I63" s="631">
        <f t="shared" si="5"/>
        <v>6.2157996146435455</v>
      </c>
      <c r="J63" s="632">
        <f t="shared" si="5"/>
        <v>6.5960425280567039</v>
      </c>
      <c r="K63" s="631">
        <f t="shared" si="1"/>
        <v>53.565794935657948</v>
      </c>
      <c r="L63" s="632">
        <f t="shared" si="2"/>
        <v>57.944686591946869</v>
      </c>
    </row>
  </sheetData>
  <mergeCells count="9">
    <mergeCell ref="C2:D2"/>
    <mergeCell ref="A60:B63"/>
    <mergeCell ref="K6:L6"/>
    <mergeCell ref="A6:A7"/>
    <mergeCell ref="B6:B7"/>
    <mergeCell ref="C6:D6"/>
    <mergeCell ref="E6:F6"/>
    <mergeCell ref="G6:H6"/>
    <mergeCell ref="I6:J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G18"/>
  <sheetViews>
    <sheetView zoomScaleSheetLayoutView="100" workbookViewId="0">
      <selection activeCell="O10" sqref="O10"/>
    </sheetView>
  </sheetViews>
  <sheetFormatPr defaultRowHeight="12.75"/>
  <cols>
    <col min="1" max="1" width="8.140625" style="2" customWidth="1"/>
    <col min="2" max="2" width="24.140625" style="2" customWidth="1"/>
    <col min="3" max="3" width="10.140625" style="2" customWidth="1"/>
    <col min="4" max="7" width="9.7109375" style="2" customWidth="1"/>
    <col min="8" max="16384" width="9.140625" style="2"/>
  </cols>
  <sheetData>
    <row r="1" spans="1:7" s="1" customFormat="1">
      <c r="A1" s="177"/>
      <c r="B1" s="178" t="s">
        <v>200</v>
      </c>
      <c r="C1" s="169" t="s">
        <v>200</v>
      </c>
      <c r="D1" s="173"/>
      <c r="E1" s="173"/>
      <c r="F1" s="173"/>
      <c r="G1" s="175"/>
    </row>
    <row r="2" spans="1:7">
      <c r="A2" s="177"/>
      <c r="B2" s="178" t="s">
        <v>201</v>
      </c>
      <c r="C2" s="169">
        <f>[1]Kadar.ode.!C2</f>
        <v>17870092</v>
      </c>
      <c r="D2" s="173"/>
      <c r="E2" s="173"/>
      <c r="F2" s="173"/>
      <c r="G2" s="175"/>
    </row>
    <row r="3" spans="1:7">
      <c r="A3" s="177"/>
      <c r="B3" s="178"/>
      <c r="C3" s="169"/>
      <c r="D3" s="173"/>
      <c r="E3" s="173"/>
      <c r="F3" s="173"/>
      <c r="G3" s="175"/>
    </row>
    <row r="4" spans="1:7" ht="15.75" customHeight="1">
      <c r="A4" s="177"/>
      <c r="B4" s="178" t="s">
        <v>202</v>
      </c>
      <c r="C4" s="170" t="s">
        <v>234</v>
      </c>
      <c r="D4" s="174"/>
      <c r="E4" s="174"/>
      <c r="F4" s="174"/>
      <c r="G4" s="176"/>
    </row>
    <row r="6" spans="1:7" ht="34.5" customHeight="1">
      <c r="A6" s="952" t="s">
        <v>198</v>
      </c>
      <c r="B6" s="951" t="s">
        <v>54</v>
      </c>
      <c r="C6" s="951" t="s">
        <v>199</v>
      </c>
      <c r="D6" s="951" t="s">
        <v>350</v>
      </c>
      <c r="E6" s="951"/>
      <c r="F6" s="951" t="s">
        <v>241</v>
      </c>
      <c r="G6" s="951"/>
    </row>
    <row r="7" spans="1:7" ht="35.25" customHeight="1">
      <c r="A7" s="952"/>
      <c r="B7" s="951"/>
      <c r="C7" s="951"/>
      <c r="D7" s="572" t="s">
        <v>366</v>
      </c>
      <c r="E7" s="572" t="s">
        <v>367</v>
      </c>
      <c r="F7" s="572" t="s">
        <v>366</v>
      </c>
      <c r="G7" s="572" t="s">
        <v>367</v>
      </c>
    </row>
    <row r="8" spans="1:7" ht="24.95" customHeight="1">
      <c r="A8" s="190">
        <v>310</v>
      </c>
      <c r="B8" s="247" t="s">
        <v>6016</v>
      </c>
      <c r="C8" s="111"/>
      <c r="D8" s="111">
        <v>889</v>
      </c>
      <c r="E8" s="99">
        <v>1080</v>
      </c>
      <c r="F8" s="114">
        <v>5297</v>
      </c>
      <c r="G8" s="99">
        <v>5724</v>
      </c>
    </row>
    <row r="9" spans="1:7" ht="24.95" customHeight="1">
      <c r="A9" s="190">
        <v>420</v>
      </c>
      <c r="B9" s="247" t="s">
        <v>6036</v>
      </c>
      <c r="C9" s="111"/>
      <c r="D9" s="111">
        <v>126</v>
      </c>
      <c r="E9" s="99">
        <v>260</v>
      </c>
      <c r="F9" s="114">
        <v>578</v>
      </c>
      <c r="G9" s="99">
        <v>988</v>
      </c>
    </row>
    <row r="10" spans="1:7" ht="24.95" customHeight="1">
      <c r="A10" s="633">
        <v>433</v>
      </c>
      <c r="B10" s="634" t="s">
        <v>6037</v>
      </c>
      <c r="C10" s="111"/>
      <c r="D10" s="111">
        <v>99</v>
      </c>
      <c r="E10" s="99">
        <v>120</v>
      </c>
      <c r="F10" s="114">
        <v>316</v>
      </c>
      <c r="G10" s="99">
        <v>350</v>
      </c>
    </row>
    <row r="11" spans="1:7" ht="24.95" customHeight="1">
      <c r="A11" s="635">
        <v>434</v>
      </c>
      <c r="B11" s="634" t="s">
        <v>6038</v>
      </c>
      <c r="C11" s="111"/>
      <c r="D11" s="111"/>
      <c r="E11" s="99">
        <v>2</v>
      </c>
      <c r="F11" s="114"/>
      <c r="G11" s="99">
        <v>8</v>
      </c>
    </row>
    <row r="12" spans="1:7" ht="24.95" customHeight="1">
      <c r="A12" s="190"/>
      <c r="B12" s="247"/>
      <c r="C12" s="111"/>
      <c r="D12" s="111"/>
      <c r="E12" s="99"/>
      <c r="F12" s="114"/>
      <c r="G12" s="99"/>
    </row>
    <row r="13" spans="1:7" ht="24.95" customHeight="1">
      <c r="A13" s="190"/>
      <c r="B13" s="247"/>
      <c r="C13" s="111"/>
      <c r="D13" s="111"/>
      <c r="E13" s="99"/>
      <c r="F13" s="114"/>
      <c r="G13" s="99"/>
    </row>
    <row r="14" spans="1:7" ht="24.95" customHeight="1">
      <c r="A14" s="190"/>
      <c r="B14" s="247"/>
      <c r="C14" s="111"/>
      <c r="D14" s="111"/>
      <c r="E14" s="99"/>
      <c r="F14" s="114"/>
      <c r="G14" s="99"/>
    </row>
    <row r="15" spans="1:7" ht="24.95" customHeight="1">
      <c r="A15" s="190"/>
      <c r="B15" s="247"/>
      <c r="C15" s="111"/>
      <c r="D15" s="111"/>
      <c r="E15" s="99"/>
      <c r="F15" s="114"/>
      <c r="G15" s="99"/>
    </row>
    <row r="16" spans="1:7" ht="24.95" customHeight="1">
      <c r="A16" s="190"/>
      <c r="B16" s="247"/>
      <c r="C16" s="111"/>
      <c r="D16" s="111"/>
      <c r="E16" s="99"/>
      <c r="F16" s="114"/>
      <c r="G16" s="99"/>
    </row>
    <row r="17" spans="1:7" ht="24.95" customHeight="1">
      <c r="A17" s="190"/>
      <c r="B17" s="247"/>
      <c r="C17" s="111"/>
      <c r="D17" s="111"/>
      <c r="E17" s="99"/>
      <c r="F17" s="114"/>
      <c r="G17" s="99"/>
    </row>
    <row r="18" spans="1:7" ht="24.95" customHeight="1">
      <c r="A18" s="953" t="s">
        <v>88</v>
      </c>
      <c r="B18" s="953"/>
      <c r="C18" s="249"/>
      <c r="D18" s="249"/>
      <c r="E18" s="249"/>
      <c r="F18" s="250"/>
      <c r="G18" s="249"/>
    </row>
  </sheetData>
  <mergeCells count="6">
    <mergeCell ref="F6:G6"/>
    <mergeCell ref="A6:A7"/>
    <mergeCell ref="A18:B18"/>
    <mergeCell ref="B6:B7"/>
    <mergeCell ref="C6:C7"/>
    <mergeCell ref="D6:E6"/>
  </mergeCells>
  <phoneticPr fontId="11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H22"/>
  <sheetViews>
    <sheetView zoomScaleSheetLayoutView="100" workbookViewId="0">
      <selection sqref="A1:XFD1048576"/>
    </sheetView>
  </sheetViews>
  <sheetFormatPr defaultRowHeight="12.75"/>
  <cols>
    <col min="1" max="1" width="7.42578125" style="2" customWidth="1"/>
    <col min="2" max="2" width="29.7109375" style="2" customWidth="1"/>
    <col min="3" max="3" width="24.42578125" style="2" customWidth="1"/>
    <col min="4" max="4" width="11.140625" style="2" customWidth="1"/>
    <col min="5" max="8" width="8.42578125" style="2" customWidth="1"/>
    <col min="9" max="16384" width="9.140625" style="2"/>
  </cols>
  <sheetData>
    <row r="1" spans="1:8">
      <c r="A1" s="177"/>
      <c r="B1" s="178" t="s">
        <v>200</v>
      </c>
      <c r="C1" s="169" t="str">
        <f>[3]Kadar.ode.!C1</f>
        <v>ОБ"Студеница" Краљево</v>
      </c>
      <c r="D1" s="173"/>
      <c r="E1" s="173"/>
      <c r="F1" s="173"/>
      <c r="G1" s="175"/>
      <c r="H1" s="3"/>
    </row>
    <row r="2" spans="1:8">
      <c r="A2" s="177"/>
      <c r="B2" s="178" t="s">
        <v>201</v>
      </c>
      <c r="C2" s="169">
        <f>[3]Kadar.ode.!C2</f>
        <v>17870092</v>
      </c>
      <c r="D2" s="173"/>
      <c r="E2" s="173"/>
      <c r="F2" s="173"/>
      <c r="G2" s="175"/>
      <c r="H2" s="3"/>
    </row>
    <row r="3" spans="1:8">
      <c r="A3" s="177"/>
      <c r="B3" s="178"/>
      <c r="C3" s="169"/>
      <c r="D3" s="173"/>
      <c r="E3" s="173"/>
      <c r="F3" s="173"/>
      <c r="G3" s="175"/>
      <c r="H3" s="3"/>
    </row>
    <row r="4" spans="1:8" ht="14.25">
      <c r="A4" s="177"/>
      <c r="B4" s="178" t="s">
        <v>202</v>
      </c>
      <c r="C4" s="170" t="s">
        <v>320</v>
      </c>
      <c r="D4" s="174"/>
      <c r="E4" s="174"/>
      <c r="F4" s="174"/>
      <c r="G4" s="176"/>
    </row>
    <row r="5" spans="1:8" ht="12.75" customHeight="1"/>
    <row r="6" spans="1:8" s="1" customFormat="1" ht="23.25" customHeight="1">
      <c r="A6" s="958" t="s">
        <v>198</v>
      </c>
      <c r="B6" s="960" t="s">
        <v>54</v>
      </c>
      <c r="C6" s="960" t="s">
        <v>134</v>
      </c>
      <c r="D6" s="951" t="s">
        <v>235</v>
      </c>
      <c r="E6" s="951"/>
      <c r="F6" s="954" t="s">
        <v>236</v>
      </c>
      <c r="G6" s="955"/>
    </row>
    <row r="7" spans="1:8" s="1" customFormat="1" ht="32.25" customHeight="1" thickBot="1">
      <c r="A7" s="959"/>
      <c r="B7" s="961"/>
      <c r="C7" s="961"/>
      <c r="D7" s="94" t="s">
        <v>366</v>
      </c>
      <c r="E7" s="94" t="s">
        <v>367</v>
      </c>
      <c r="F7" s="94" t="s">
        <v>366</v>
      </c>
      <c r="G7" s="94" t="s">
        <v>367</v>
      </c>
    </row>
    <row r="8" spans="1:8" ht="39" customHeight="1" thickTop="1">
      <c r="A8" s="636" t="s">
        <v>6980</v>
      </c>
      <c r="B8" s="637" t="s">
        <v>6973</v>
      </c>
      <c r="C8" s="638">
        <v>5</v>
      </c>
      <c r="D8" s="116">
        <v>1400</v>
      </c>
      <c r="E8" s="116">
        <v>1400</v>
      </c>
      <c r="F8" s="96">
        <v>1400</v>
      </c>
      <c r="G8" s="96">
        <v>1400</v>
      </c>
    </row>
    <row r="9" spans="1:8" ht="21.95" customHeight="1">
      <c r="A9" s="639">
        <v>800</v>
      </c>
      <c r="B9" s="907" t="s">
        <v>6974</v>
      </c>
      <c r="C9" s="640">
        <v>9</v>
      </c>
      <c r="D9" s="118">
        <v>2700</v>
      </c>
      <c r="E9" s="118">
        <v>2750</v>
      </c>
      <c r="F9" s="98">
        <v>2700</v>
      </c>
      <c r="G9" s="98">
        <v>2750</v>
      </c>
    </row>
    <row r="10" spans="1:8" ht="43.5" customHeight="1">
      <c r="A10" s="641" t="s">
        <v>6981</v>
      </c>
      <c r="B10" s="637" t="s">
        <v>6975</v>
      </c>
      <c r="C10" s="640">
        <v>9</v>
      </c>
      <c r="D10" s="118">
        <v>820</v>
      </c>
      <c r="E10" s="118">
        <v>850</v>
      </c>
      <c r="F10" s="118">
        <v>820</v>
      </c>
      <c r="G10" s="118">
        <v>850</v>
      </c>
    </row>
    <row r="11" spans="1:8" ht="21.95" customHeight="1">
      <c r="A11" s="639">
        <v>806</v>
      </c>
      <c r="B11" s="642" t="s">
        <v>6039</v>
      </c>
      <c r="C11" s="643">
        <v>15</v>
      </c>
      <c r="D11" s="121"/>
      <c r="E11" s="121">
        <v>50</v>
      </c>
      <c r="F11" s="121"/>
      <c r="G11" s="121">
        <v>50</v>
      </c>
    </row>
    <row r="12" spans="1:8" ht="21.95" customHeight="1">
      <c r="A12" s="639">
        <v>808</v>
      </c>
      <c r="B12" s="122" t="s">
        <v>6982</v>
      </c>
      <c r="C12" s="640">
        <v>1</v>
      </c>
      <c r="D12" s="118"/>
      <c r="E12" s="118">
        <v>30</v>
      </c>
      <c r="F12" s="98"/>
      <c r="G12" s="98">
        <v>30</v>
      </c>
    </row>
    <row r="13" spans="1:8" ht="21.95" customHeight="1">
      <c r="A13" s="644">
        <v>814</v>
      </c>
      <c r="B13" s="122" t="s">
        <v>6983</v>
      </c>
      <c r="C13" s="120">
        <v>9</v>
      </c>
      <c r="D13" s="158">
        <v>1001</v>
      </c>
      <c r="E13" s="121">
        <v>1000</v>
      </c>
      <c r="F13" s="121">
        <v>1001</v>
      </c>
      <c r="G13" s="121">
        <v>1000</v>
      </c>
    </row>
    <row r="14" spans="1:8" ht="21.95" customHeight="1">
      <c r="A14" s="644">
        <v>804</v>
      </c>
      <c r="B14" s="122" t="s">
        <v>6976</v>
      </c>
      <c r="C14" s="120">
        <v>25</v>
      </c>
      <c r="D14" s="158">
        <v>13571</v>
      </c>
      <c r="E14" s="121">
        <v>13800</v>
      </c>
      <c r="F14" s="121">
        <v>13571</v>
      </c>
      <c r="G14" s="121">
        <v>13800</v>
      </c>
    </row>
    <row r="15" spans="1:8" ht="21.95" customHeight="1">
      <c r="A15" s="220"/>
      <c r="B15" s="117"/>
      <c r="C15" s="120"/>
      <c r="D15" s="121"/>
      <c r="E15" s="121"/>
      <c r="F15" s="121"/>
      <c r="G15" s="121"/>
    </row>
    <row r="16" spans="1:8" ht="21.95" customHeight="1">
      <c r="A16" s="221"/>
      <c r="B16" s="119"/>
      <c r="C16" s="99"/>
      <c r="D16" s="118"/>
      <c r="E16" s="118"/>
      <c r="F16" s="113"/>
      <c r="G16" s="113"/>
    </row>
    <row r="17" spans="1:7" ht="21.95" customHeight="1" thickBot="1">
      <c r="A17" s="222"/>
      <c r="B17" s="123"/>
      <c r="C17" s="124"/>
      <c r="D17" s="125"/>
      <c r="E17" s="125"/>
      <c r="F17" s="97"/>
      <c r="G17" s="126"/>
    </row>
    <row r="18" spans="1:7" ht="24.95" customHeight="1" thickTop="1">
      <c r="A18" s="956" t="s">
        <v>88</v>
      </c>
      <c r="B18" s="957"/>
      <c r="C18" s="223"/>
      <c r="D18" s="224">
        <f>SUM(D8:D17)</f>
        <v>19492</v>
      </c>
      <c r="E18" s="224">
        <f>SUM(E8:E17)</f>
        <v>19880</v>
      </c>
      <c r="F18" s="224">
        <f>SUM(F8:F17)</f>
        <v>19492</v>
      </c>
      <c r="G18" s="224">
        <f>SUM(G8:G17)</f>
        <v>19880</v>
      </c>
    </row>
    <row r="19" spans="1:7" ht="12.95" customHeight="1">
      <c r="A19" s="2" t="s">
        <v>6040</v>
      </c>
    </row>
    <row r="20" spans="1:7" ht="12.95" customHeight="1">
      <c r="A20" s="2" t="s">
        <v>6984</v>
      </c>
    </row>
    <row r="21" spans="1:7" ht="12.95" customHeight="1">
      <c r="A21" s="2" t="s">
        <v>6977</v>
      </c>
      <c r="B21" s="2" t="s">
        <v>6985</v>
      </c>
    </row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honeticPr fontId="11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F12"/>
  <sheetViews>
    <sheetView zoomScaleSheetLayoutView="100" workbookViewId="0">
      <selection sqref="A1:XFD1048576"/>
    </sheetView>
  </sheetViews>
  <sheetFormatPr defaultRowHeight="12.75"/>
  <cols>
    <col min="1" max="1" width="22.28515625" style="6" customWidth="1"/>
    <col min="2" max="2" width="7.5703125" style="6" customWidth="1"/>
    <col min="3" max="3" width="11.42578125" style="6" customWidth="1"/>
    <col min="4" max="4" width="12.5703125" style="6" customWidth="1"/>
    <col min="5" max="5" width="10.7109375" style="6" customWidth="1"/>
    <col min="6" max="6" width="13" style="6" customWidth="1"/>
    <col min="7" max="16384" width="9.140625" style="6"/>
  </cols>
  <sheetData>
    <row r="1" spans="1:6">
      <c r="A1" s="177"/>
      <c r="B1" s="178" t="s">
        <v>200</v>
      </c>
      <c r="C1" s="169" t="str">
        <f>[1]Kadar.ode.!C1</f>
        <v>ОБ"Студеница" Краљево</v>
      </c>
      <c r="D1" s="173"/>
      <c r="E1" s="173"/>
      <c r="F1" s="175"/>
    </row>
    <row r="2" spans="1:6">
      <c r="A2" s="177"/>
      <c r="B2" s="178" t="s">
        <v>201</v>
      </c>
      <c r="C2" s="169">
        <f>[1]Kadar.ode.!C2</f>
        <v>17870092</v>
      </c>
      <c r="D2" s="173"/>
      <c r="E2" s="173"/>
      <c r="F2" s="175"/>
    </row>
    <row r="3" spans="1:6">
      <c r="A3" s="177"/>
      <c r="B3" s="178"/>
      <c r="C3" s="169"/>
      <c r="D3" s="173"/>
      <c r="E3" s="173"/>
      <c r="F3" s="175"/>
    </row>
    <row r="4" spans="1:6" ht="14.25">
      <c r="A4" s="177"/>
      <c r="B4" s="178" t="s">
        <v>202</v>
      </c>
      <c r="C4" s="170" t="s">
        <v>242</v>
      </c>
      <c r="D4" s="174"/>
      <c r="E4" s="174"/>
      <c r="F4" s="176"/>
    </row>
    <row r="6" spans="1:6" ht="27.75" customHeight="1">
      <c r="A6" s="962" t="s">
        <v>239</v>
      </c>
      <c r="B6" s="963"/>
      <c r="C6" s="962" t="s">
        <v>240</v>
      </c>
      <c r="D6" s="963"/>
      <c r="E6" s="962" t="s">
        <v>241</v>
      </c>
      <c r="F6" s="963"/>
    </row>
    <row r="7" spans="1:6" s="2" customFormat="1" ht="34.5" customHeight="1">
      <c r="A7" s="127" t="s">
        <v>237</v>
      </c>
      <c r="B7" s="571" t="s">
        <v>238</v>
      </c>
      <c r="C7" s="572" t="s">
        <v>366</v>
      </c>
      <c r="D7" s="572" t="s">
        <v>367</v>
      </c>
      <c r="E7" s="572" t="s">
        <v>366</v>
      </c>
      <c r="F7" s="572" t="s">
        <v>367</v>
      </c>
    </row>
    <row r="8" spans="1:6" s="2" customFormat="1" ht="15" customHeight="1">
      <c r="A8" s="182" t="s">
        <v>2</v>
      </c>
      <c r="B8" s="127">
        <f>+B9+B10+B11+B12</f>
        <v>42</v>
      </c>
      <c r="C8" s="127">
        <f>+C9+C10+C11+C12</f>
        <v>1183</v>
      </c>
      <c r="D8" s="127">
        <f>+D9+D10+D11+D12</f>
        <v>1200</v>
      </c>
      <c r="E8" s="127">
        <f>+E9+E10+E11+E12</f>
        <v>7704</v>
      </c>
      <c r="F8" s="127">
        <f>+F9+F10+F11+F12</f>
        <v>7155</v>
      </c>
    </row>
    <row r="9" spans="1:6" s="2" customFormat="1">
      <c r="A9" s="261" t="s">
        <v>97</v>
      </c>
      <c r="B9" s="127">
        <v>7</v>
      </c>
      <c r="C9" s="127">
        <v>271</v>
      </c>
      <c r="D9" s="184">
        <v>270</v>
      </c>
      <c r="E9" s="127">
        <v>758</v>
      </c>
      <c r="F9" s="184">
        <v>755</v>
      </c>
    </row>
    <row r="10" spans="1:6" s="2" customFormat="1">
      <c r="A10" s="261" t="s">
        <v>98</v>
      </c>
      <c r="B10" s="127"/>
      <c r="C10" s="127"/>
      <c r="D10" s="184"/>
      <c r="E10" s="127"/>
      <c r="F10" s="184"/>
    </row>
    <row r="11" spans="1:6" s="2" customFormat="1">
      <c r="A11" s="183" t="s">
        <v>99</v>
      </c>
      <c r="B11" s="127">
        <v>35</v>
      </c>
      <c r="C11" s="127">
        <v>912</v>
      </c>
      <c r="D11" s="184">
        <v>930</v>
      </c>
      <c r="E11" s="127">
        <v>6946</v>
      </c>
      <c r="F11" s="184">
        <v>6400</v>
      </c>
    </row>
    <row r="12" spans="1:6" s="2" customFormat="1">
      <c r="A12" s="262" t="s">
        <v>100</v>
      </c>
      <c r="B12" s="127"/>
      <c r="C12" s="127"/>
      <c r="D12" s="184"/>
      <c r="E12" s="127"/>
      <c r="F12" s="184"/>
    </row>
  </sheetData>
  <mergeCells count="3">
    <mergeCell ref="A6:B6"/>
    <mergeCell ref="C6:D6"/>
    <mergeCell ref="E6:F6"/>
  </mergeCells>
  <phoneticPr fontId="11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J267"/>
  <sheetViews>
    <sheetView topLeftCell="A68" zoomScaleSheetLayoutView="100" workbookViewId="0">
      <selection activeCell="K115" sqref="K115"/>
    </sheetView>
  </sheetViews>
  <sheetFormatPr defaultRowHeight="12.75"/>
  <cols>
    <col min="1" max="1" width="15.7109375" style="815" customWidth="1"/>
    <col min="2" max="2" width="40" style="93" customWidth="1"/>
    <col min="3" max="3" width="8.140625" style="838" customWidth="1"/>
    <col min="4" max="4" width="8.7109375" style="823" customWidth="1"/>
    <col min="5" max="5" width="8.7109375" style="838" customWidth="1"/>
    <col min="6" max="8" width="8.7109375" style="823" customWidth="1"/>
    <col min="9" max="16384" width="9.140625" style="93"/>
  </cols>
  <sheetData>
    <row r="1" spans="1:8">
      <c r="A1" s="801"/>
      <c r="B1" s="178" t="s">
        <v>200</v>
      </c>
      <c r="C1" s="964" t="str">
        <f>[4]Kadar.ode.!C1</f>
        <v>OБ "Студеница" Краљево</v>
      </c>
      <c r="D1" s="965"/>
      <c r="E1" s="965"/>
      <c r="F1" s="965"/>
      <c r="G1" s="966"/>
    </row>
    <row r="2" spans="1:8">
      <c r="A2" s="801"/>
      <c r="B2" s="178" t="s">
        <v>201</v>
      </c>
      <c r="C2" s="964">
        <f>[4]Kadar.ode.!C2</f>
        <v>17870092</v>
      </c>
      <c r="D2" s="965"/>
      <c r="E2" s="736"/>
      <c r="F2" s="824"/>
      <c r="G2" s="738"/>
    </row>
    <row r="3" spans="1:8">
      <c r="A3" s="801"/>
      <c r="B3" s="178" t="s">
        <v>203</v>
      </c>
      <c r="C3" s="740" t="s">
        <v>2012</v>
      </c>
      <c r="D3" s="824"/>
      <c r="E3" s="736"/>
      <c r="F3" s="824"/>
      <c r="G3" s="738"/>
    </row>
    <row r="4" spans="1:8" ht="14.25">
      <c r="A4" s="801"/>
      <c r="B4" s="178" t="s">
        <v>202</v>
      </c>
      <c r="C4" s="741" t="s">
        <v>247</v>
      </c>
      <c r="D4" s="313"/>
      <c r="E4" s="742"/>
      <c r="F4" s="313"/>
      <c r="G4" s="744"/>
    </row>
    <row r="5" spans="1:8" ht="14.25">
      <c r="A5" s="801"/>
      <c r="B5" s="178" t="s">
        <v>243</v>
      </c>
      <c r="C5" s="741"/>
      <c r="D5" s="313"/>
      <c r="E5" s="742"/>
      <c r="F5" s="313"/>
      <c r="G5" s="744"/>
    </row>
    <row r="7" spans="1:8" ht="21.75" customHeight="1">
      <c r="A7" s="969" t="s">
        <v>120</v>
      </c>
      <c r="B7" s="958" t="s">
        <v>245</v>
      </c>
      <c r="C7" s="968" t="s">
        <v>257</v>
      </c>
      <c r="D7" s="968"/>
      <c r="E7" s="968" t="s">
        <v>258</v>
      </c>
      <c r="F7" s="968"/>
      <c r="G7" s="968" t="s">
        <v>88</v>
      </c>
      <c r="H7" s="968"/>
    </row>
    <row r="8" spans="1:8" ht="32.25" customHeight="1" thickBot="1">
      <c r="A8" s="970"/>
      <c r="B8" s="970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1.1" customHeight="1" thickTop="1">
      <c r="A9" s="803"/>
      <c r="B9" s="804" t="s">
        <v>6907</v>
      </c>
      <c r="C9" s="825"/>
      <c r="D9" s="825"/>
      <c r="E9" s="825"/>
      <c r="F9" s="825"/>
      <c r="G9" s="826"/>
      <c r="H9" s="826"/>
    </row>
    <row r="10" spans="1:8" ht="11.1" customHeight="1">
      <c r="A10" s="805" t="s">
        <v>171</v>
      </c>
      <c r="B10" s="806" t="s">
        <v>6908</v>
      </c>
      <c r="C10" s="827">
        <v>2</v>
      </c>
      <c r="D10" s="828">
        <v>5</v>
      </c>
      <c r="E10" s="829"/>
      <c r="F10" s="828">
        <v>5</v>
      </c>
      <c r="G10" s="826">
        <f t="shared" ref="G10:H73" si="0">C10+E10</f>
        <v>2</v>
      </c>
      <c r="H10" s="826">
        <f t="shared" si="0"/>
        <v>10</v>
      </c>
    </row>
    <row r="11" spans="1:8" ht="11.1" customHeight="1">
      <c r="A11" s="805" t="s">
        <v>172</v>
      </c>
      <c r="B11" s="806" t="s">
        <v>6909</v>
      </c>
      <c r="C11" s="827">
        <v>98</v>
      </c>
      <c r="D11" s="828">
        <v>100</v>
      </c>
      <c r="E11" s="829"/>
      <c r="F11" s="828">
        <v>10</v>
      </c>
      <c r="G11" s="826">
        <f t="shared" si="0"/>
        <v>98</v>
      </c>
      <c r="H11" s="826">
        <f t="shared" si="0"/>
        <v>110</v>
      </c>
    </row>
    <row r="12" spans="1:8" ht="11.1" customHeight="1">
      <c r="A12" s="805" t="s">
        <v>6910</v>
      </c>
      <c r="B12" s="806" t="s">
        <v>6911</v>
      </c>
      <c r="C12" s="827"/>
      <c r="D12" s="828">
        <v>1</v>
      </c>
      <c r="E12" s="829"/>
      <c r="F12" s="828">
        <v>5</v>
      </c>
      <c r="G12" s="826">
        <f t="shared" si="0"/>
        <v>0</v>
      </c>
      <c r="H12" s="826">
        <f t="shared" si="0"/>
        <v>6</v>
      </c>
    </row>
    <row r="13" spans="1:8" ht="11.1" customHeight="1">
      <c r="A13" s="805" t="s">
        <v>6912</v>
      </c>
      <c r="B13" s="806" t="s">
        <v>6913</v>
      </c>
      <c r="C13" s="827"/>
      <c r="D13" s="828">
        <v>1</v>
      </c>
      <c r="E13" s="829"/>
      <c r="F13" s="828">
        <v>5</v>
      </c>
      <c r="G13" s="826">
        <f t="shared" si="0"/>
        <v>0</v>
      </c>
      <c r="H13" s="826">
        <f t="shared" si="0"/>
        <v>6</v>
      </c>
    </row>
    <row r="14" spans="1:8" ht="11.1" customHeight="1">
      <c r="A14" s="805" t="s">
        <v>6914</v>
      </c>
      <c r="B14" s="807" t="s">
        <v>6915</v>
      </c>
      <c r="C14" s="825"/>
      <c r="D14" s="825">
        <v>1</v>
      </c>
      <c r="E14" s="825"/>
      <c r="F14" s="828">
        <v>10</v>
      </c>
      <c r="G14" s="826">
        <f t="shared" si="0"/>
        <v>0</v>
      </c>
      <c r="H14" s="826">
        <f t="shared" si="0"/>
        <v>11</v>
      </c>
    </row>
    <row r="15" spans="1:8" s="95" customFormat="1" ht="11.1" customHeight="1">
      <c r="A15" s="808"/>
      <c r="B15" s="809" t="s">
        <v>6916</v>
      </c>
      <c r="C15" s="830">
        <f>SUM(C10:C14)</f>
        <v>100</v>
      </c>
      <c r="D15" s="830">
        <f>SUM(D10:D14)</f>
        <v>108</v>
      </c>
      <c r="E15" s="830">
        <f>SUM(E10:E14)</f>
        <v>0</v>
      </c>
      <c r="F15" s="830">
        <f>SUM(F10:F14)</f>
        <v>35</v>
      </c>
      <c r="G15" s="831">
        <f t="shared" si="0"/>
        <v>100</v>
      </c>
      <c r="H15" s="831">
        <f t="shared" si="0"/>
        <v>143</v>
      </c>
    </row>
    <row r="16" spans="1:8" ht="12.75" customHeight="1">
      <c r="A16" s="589"/>
      <c r="B16" s="804" t="s">
        <v>6917</v>
      </c>
      <c r="C16" s="825"/>
      <c r="D16" s="825"/>
      <c r="E16" s="825"/>
      <c r="F16" s="825"/>
      <c r="G16" s="826"/>
      <c r="H16" s="826"/>
    </row>
    <row r="17" spans="1:10" ht="15" customHeight="1">
      <c r="A17" s="805" t="s">
        <v>171</v>
      </c>
      <c r="B17" s="303" t="s">
        <v>6908</v>
      </c>
      <c r="C17" s="828">
        <v>2</v>
      </c>
      <c r="D17" s="825">
        <v>10</v>
      </c>
      <c r="E17" s="828">
        <v>1</v>
      </c>
      <c r="F17" s="828">
        <v>10</v>
      </c>
      <c r="G17" s="826">
        <f t="shared" si="0"/>
        <v>3</v>
      </c>
      <c r="H17" s="826">
        <f t="shared" si="0"/>
        <v>20</v>
      </c>
    </row>
    <row r="18" spans="1:10" ht="15" customHeight="1">
      <c r="A18" s="805" t="s">
        <v>172</v>
      </c>
      <c r="B18" s="303" t="s">
        <v>6909</v>
      </c>
      <c r="C18" s="828">
        <v>6</v>
      </c>
      <c r="D18" s="825">
        <v>10</v>
      </c>
      <c r="E18" s="828">
        <v>5</v>
      </c>
      <c r="F18" s="828">
        <v>10</v>
      </c>
      <c r="G18" s="826">
        <f t="shared" si="0"/>
        <v>11</v>
      </c>
      <c r="H18" s="826">
        <f t="shared" si="0"/>
        <v>20</v>
      </c>
    </row>
    <row r="19" spans="1:10" ht="15" customHeight="1">
      <c r="A19" s="589" t="s">
        <v>6918</v>
      </c>
      <c r="B19" s="303" t="s">
        <v>6919</v>
      </c>
      <c r="C19" s="592">
        <v>5624</v>
      </c>
      <c r="D19" s="825">
        <v>6000</v>
      </c>
      <c r="E19" s="592">
        <v>3706</v>
      </c>
      <c r="F19" s="832">
        <v>3850</v>
      </c>
      <c r="G19" s="826">
        <f t="shared" si="0"/>
        <v>9330</v>
      </c>
      <c r="H19" s="826">
        <f t="shared" si="0"/>
        <v>9850</v>
      </c>
    </row>
    <row r="20" spans="1:10" s="95" customFormat="1" ht="15" customHeight="1">
      <c r="A20" s="732"/>
      <c r="B20" s="810" t="s">
        <v>6916</v>
      </c>
      <c r="C20" s="830">
        <f>SUM(C17:C19)</f>
        <v>5632</v>
      </c>
      <c r="D20" s="830">
        <f>SUM(D17:D19)</f>
        <v>6020</v>
      </c>
      <c r="E20" s="830">
        <f>SUM(E17:E19)</f>
        <v>3712</v>
      </c>
      <c r="F20" s="833">
        <f>SUM(F17:F19)</f>
        <v>3870</v>
      </c>
      <c r="G20" s="831">
        <f t="shared" si="0"/>
        <v>9344</v>
      </c>
      <c r="H20" s="831">
        <f t="shared" si="0"/>
        <v>9890</v>
      </c>
    </row>
    <row r="21" spans="1:10" ht="15" customHeight="1">
      <c r="A21" s="589"/>
      <c r="B21" s="811" t="s">
        <v>6920</v>
      </c>
      <c r="C21" s="825"/>
      <c r="D21" s="825"/>
      <c r="E21" s="825"/>
      <c r="F21" s="834"/>
      <c r="G21" s="826"/>
      <c r="H21" s="826"/>
    </row>
    <row r="22" spans="1:10" ht="15" customHeight="1">
      <c r="A22" s="805" t="s">
        <v>171</v>
      </c>
      <c r="B22" s="806" t="s">
        <v>6908</v>
      </c>
      <c r="C22" s="592">
        <v>8215</v>
      </c>
      <c r="D22" s="826">
        <v>8500</v>
      </c>
      <c r="E22" s="592">
        <v>3023</v>
      </c>
      <c r="F22" s="828">
        <v>3000</v>
      </c>
      <c r="G22" s="826">
        <f t="shared" si="0"/>
        <v>11238</v>
      </c>
      <c r="H22" s="826">
        <f t="shared" si="0"/>
        <v>11500</v>
      </c>
    </row>
    <row r="23" spans="1:10" ht="15" customHeight="1">
      <c r="A23" s="805" t="s">
        <v>172</v>
      </c>
      <c r="B23" s="806" t="s">
        <v>6909</v>
      </c>
      <c r="C23" s="592">
        <v>3430</v>
      </c>
      <c r="D23" s="826">
        <v>3500</v>
      </c>
      <c r="E23" s="592">
        <v>24</v>
      </c>
      <c r="F23" s="828">
        <v>30</v>
      </c>
      <c r="G23" s="826">
        <f t="shared" si="0"/>
        <v>3454</v>
      </c>
      <c r="H23" s="826">
        <f t="shared" si="0"/>
        <v>3530</v>
      </c>
    </row>
    <row r="24" spans="1:10" ht="15" customHeight="1">
      <c r="A24" s="805" t="s">
        <v>6910</v>
      </c>
      <c r="B24" s="806" t="s">
        <v>6921</v>
      </c>
      <c r="C24" s="592">
        <v>1898</v>
      </c>
      <c r="D24" s="826">
        <v>2000</v>
      </c>
      <c r="E24" s="592">
        <v>924</v>
      </c>
      <c r="F24" s="828">
        <v>1000</v>
      </c>
      <c r="G24" s="826">
        <f t="shared" si="0"/>
        <v>2822</v>
      </c>
      <c r="H24" s="826">
        <f t="shared" si="0"/>
        <v>3000</v>
      </c>
    </row>
    <row r="25" spans="1:10" ht="15" customHeight="1">
      <c r="A25" s="805" t="s">
        <v>6912</v>
      </c>
      <c r="B25" s="806" t="s">
        <v>6922</v>
      </c>
      <c r="C25" s="592">
        <v>458</v>
      </c>
      <c r="D25" s="826">
        <v>500</v>
      </c>
      <c r="E25" s="592">
        <v>4</v>
      </c>
      <c r="F25" s="828">
        <v>20</v>
      </c>
      <c r="G25" s="826">
        <f t="shared" si="0"/>
        <v>462</v>
      </c>
      <c r="H25" s="826">
        <f t="shared" si="0"/>
        <v>520</v>
      </c>
    </row>
    <row r="26" spans="1:10" ht="15" customHeight="1">
      <c r="A26" s="805" t="s">
        <v>1895</v>
      </c>
      <c r="B26" s="806" t="s">
        <v>6923</v>
      </c>
      <c r="C26" s="592">
        <v>83</v>
      </c>
      <c r="D26" s="826">
        <v>100</v>
      </c>
      <c r="E26" s="592">
        <v>351</v>
      </c>
      <c r="F26" s="828">
        <v>400</v>
      </c>
      <c r="G26" s="826">
        <f t="shared" si="0"/>
        <v>434</v>
      </c>
      <c r="H26" s="826">
        <f t="shared" si="0"/>
        <v>500</v>
      </c>
      <c r="I26" s="111"/>
      <c r="J26" s="111"/>
    </row>
    <row r="27" spans="1:10" s="95" customFormat="1" ht="15" customHeight="1">
      <c r="A27" s="812"/>
      <c r="B27" s="810" t="s">
        <v>6916</v>
      </c>
      <c r="C27" s="831">
        <f>SUM(C22:C26)</f>
        <v>14084</v>
      </c>
      <c r="D27" s="831">
        <f>SUM(D22:D26)</f>
        <v>14600</v>
      </c>
      <c r="E27" s="831">
        <f>SUM(E22:E26)</f>
        <v>4326</v>
      </c>
      <c r="F27" s="765">
        <f>SUM(F22:F26)</f>
        <v>4450</v>
      </c>
      <c r="G27" s="831">
        <f t="shared" si="0"/>
        <v>18410</v>
      </c>
      <c r="H27" s="831">
        <f t="shared" si="0"/>
        <v>19050</v>
      </c>
      <c r="I27" s="435"/>
      <c r="J27" s="432"/>
    </row>
    <row r="28" spans="1:10" ht="15" customHeight="1">
      <c r="A28" s="805"/>
      <c r="B28" s="813" t="s">
        <v>6924</v>
      </c>
      <c r="C28" s="826"/>
      <c r="D28" s="826"/>
      <c r="E28" s="826"/>
      <c r="F28" s="828"/>
      <c r="G28" s="826"/>
      <c r="H28" s="826"/>
      <c r="I28" s="111"/>
      <c r="J28" s="111"/>
    </row>
    <row r="29" spans="1:10" ht="15" customHeight="1">
      <c r="A29" s="805" t="s">
        <v>171</v>
      </c>
      <c r="B29" s="303" t="s">
        <v>6908</v>
      </c>
      <c r="C29" s="592">
        <v>13796</v>
      </c>
      <c r="D29" s="826">
        <v>14500</v>
      </c>
      <c r="E29" s="826">
        <v>75</v>
      </c>
      <c r="F29" s="828">
        <v>80</v>
      </c>
      <c r="G29" s="826">
        <f t="shared" si="0"/>
        <v>13871</v>
      </c>
      <c r="H29" s="826">
        <f t="shared" si="0"/>
        <v>14580</v>
      </c>
    </row>
    <row r="30" spans="1:10" ht="15" customHeight="1">
      <c r="A30" s="805" t="s">
        <v>172</v>
      </c>
      <c r="B30" s="303" t="s">
        <v>6909</v>
      </c>
      <c r="C30" s="592">
        <v>8627</v>
      </c>
      <c r="D30" s="826">
        <v>9000</v>
      </c>
      <c r="E30" s="826">
        <v>13</v>
      </c>
      <c r="F30" s="828">
        <v>15</v>
      </c>
      <c r="G30" s="826">
        <f t="shared" si="0"/>
        <v>8640</v>
      </c>
      <c r="H30" s="826">
        <f t="shared" si="0"/>
        <v>9015</v>
      </c>
    </row>
    <row r="31" spans="1:10" s="95" customFormat="1" ht="15" customHeight="1">
      <c r="A31" s="812"/>
      <c r="B31" s="810" t="s">
        <v>6916</v>
      </c>
      <c r="C31" s="831">
        <f>SUM(C29:C30)</f>
        <v>22423</v>
      </c>
      <c r="D31" s="831">
        <f>SUM(D29:D30)</f>
        <v>23500</v>
      </c>
      <c r="E31" s="831">
        <f>SUM(E29:E30)</f>
        <v>88</v>
      </c>
      <c r="F31" s="784">
        <f>SUM(F29:F30)</f>
        <v>95</v>
      </c>
      <c r="G31" s="831">
        <f t="shared" si="0"/>
        <v>22511</v>
      </c>
      <c r="H31" s="831">
        <f t="shared" si="0"/>
        <v>23595</v>
      </c>
      <c r="I31" s="802"/>
      <c r="J31" s="814"/>
    </row>
    <row r="32" spans="1:10" ht="15" customHeight="1">
      <c r="A32" s="805"/>
      <c r="B32" s="813" t="s">
        <v>6925</v>
      </c>
      <c r="C32" s="826"/>
      <c r="D32" s="826"/>
      <c r="E32" s="826"/>
      <c r="F32" s="828"/>
      <c r="G32" s="826"/>
      <c r="H32" s="826"/>
    </row>
    <row r="33" spans="1:8" ht="11.1" customHeight="1">
      <c r="A33" s="805" t="s">
        <v>6926</v>
      </c>
      <c r="B33" s="806" t="s">
        <v>6927</v>
      </c>
      <c r="C33" s="827">
        <v>8474</v>
      </c>
      <c r="D33" s="826">
        <v>8700</v>
      </c>
      <c r="E33" s="835">
        <v>709</v>
      </c>
      <c r="F33" s="828">
        <v>720</v>
      </c>
      <c r="G33" s="826">
        <f t="shared" si="0"/>
        <v>9183</v>
      </c>
      <c r="H33" s="826">
        <f t="shared" si="0"/>
        <v>9420</v>
      </c>
    </row>
    <row r="34" spans="1:8" ht="11.1" customHeight="1">
      <c r="A34" s="805" t="s">
        <v>6928</v>
      </c>
      <c r="B34" s="806" t="s">
        <v>6929</v>
      </c>
      <c r="C34" s="827">
        <v>5308</v>
      </c>
      <c r="D34" s="826">
        <v>6000</v>
      </c>
      <c r="E34" s="835">
        <v>65</v>
      </c>
      <c r="F34" s="828">
        <v>80</v>
      </c>
      <c r="G34" s="826">
        <f t="shared" si="0"/>
        <v>5373</v>
      </c>
      <c r="H34" s="826">
        <f t="shared" si="0"/>
        <v>6080</v>
      </c>
    </row>
    <row r="35" spans="1:8" ht="11.1" customHeight="1">
      <c r="A35" s="805" t="s">
        <v>171</v>
      </c>
      <c r="B35" s="806" t="s">
        <v>6908</v>
      </c>
      <c r="C35" s="826"/>
      <c r="D35" s="826">
        <v>20</v>
      </c>
      <c r="E35" s="826"/>
      <c r="F35" s="828">
        <v>20</v>
      </c>
      <c r="G35" s="826">
        <f t="shared" si="0"/>
        <v>0</v>
      </c>
      <c r="H35" s="826">
        <f t="shared" si="0"/>
        <v>40</v>
      </c>
    </row>
    <row r="36" spans="1:8" ht="11.1" customHeight="1">
      <c r="A36" s="805" t="s">
        <v>172</v>
      </c>
      <c r="B36" s="806" t="s">
        <v>6909</v>
      </c>
      <c r="C36" s="826"/>
      <c r="D36" s="826">
        <v>10</v>
      </c>
      <c r="E36" s="826"/>
      <c r="F36" s="828">
        <v>10</v>
      </c>
      <c r="G36" s="826">
        <f t="shared" si="0"/>
        <v>0</v>
      </c>
      <c r="H36" s="826">
        <f t="shared" si="0"/>
        <v>20</v>
      </c>
    </row>
    <row r="37" spans="1:8" s="95" customFormat="1" ht="11.1" customHeight="1">
      <c r="A37" s="812"/>
      <c r="B37" s="810" t="s">
        <v>6916</v>
      </c>
      <c r="C37" s="831">
        <f>SUM(C33:C36)</f>
        <v>13782</v>
      </c>
      <c r="D37" s="831">
        <f>SUM(D33:D36)</f>
        <v>14730</v>
      </c>
      <c r="E37" s="831">
        <f>SUM(E33:E36)</f>
        <v>774</v>
      </c>
      <c r="F37" s="765">
        <f>SUM(F33:F36)</f>
        <v>830</v>
      </c>
      <c r="G37" s="831">
        <f t="shared" si="0"/>
        <v>14556</v>
      </c>
      <c r="H37" s="831">
        <f t="shared" si="0"/>
        <v>15560</v>
      </c>
    </row>
    <row r="38" spans="1:8" ht="11.1" customHeight="1">
      <c r="A38" s="805"/>
      <c r="B38" s="813" t="s">
        <v>6930</v>
      </c>
      <c r="C38" s="826"/>
      <c r="D38" s="826"/>
      <c r="E38" s="826"/>
      <c r="F38" s="828"/>
      <c r="G38" s="826"/>
      <c r="H38" s="826"/>
    </row>
    <row r="39" spans="1:8" ht="11.1" customHeight="1">
      <c r="A39" s="805" t="s">
        <v>171</v>
      </c>
      <c r="B39" s="303" t="s">
        <v>6908</v>
      </c>
      <c r="C39" s="828">
        <v>2</v>
      </c>
      <c r="D39" s="826">
        <v>10</v>
      </c>
      <c r="E39" s="828">
        <v>13</v>
      </c>
      <c r="F39" s="828">
        <v>15</v>
      </c>
      <c r="G39" s="826">
        <f t="shared" si="0"/>
        <v>15</v>
      </c>
      <c r="H39" s="826">
        <f t="shared" si="0"/>
        <v>25</v>
      </c>
    </row>
    <row r="40" spans="1:8" ht="11.1" customHeight="1">
      <c r="A40" s="805" t="s">
        <v>172</v>
      </c>
      <c r="B40" s="303" t="s">
        <v>6909</v>
      </c>
      <c r="C40" s="828">
        <v>300</v>
      </c>
      <c r="D40" s="826">
        <v>300</v>
      </c>
      <c r="E40" s="828">
        <v>14</v>
      </c>
      <c r="F40" s="828">
        <v>20</v>
      </c>
      <c r="G40" s="826">
        <f t="shared" si="0"/>
        <v>314</v>
      </c>
      <c r="H40" s="826">
        <f t="shared" si="0"/>
        <v>320</v>
      </c>
    </row>
    <row r="41" spans="1:8" ht="11.1" customHeight="1">
      <c r="A41" s="805" t="s">
        <v>6914</v>
      </c>
      <c r="B41" s="807" t="s">
        <v>6915</v>
      </c>
      <c r="C41" s="828"/>
      <c r="D41" s="826">
        <v>20</v>
      </c>
      <c r="E41" s="828"/>
      <c r="F41" s="828">
        <v>10</v>
      </c>
      <c r="G41" s="826">
        <f t="shared" si="0"/>
        <v>0</v>
      </c>
      <c r="H41" s="826">
        <f t="shared" si="0"/>
        <v>30</v>
      </c>
    </row>
    <row r="42" spans="1:8" ht="11.1" customHeight="1">
      <c r="A42" s="805" t="s">
        <v>4570</v>
      </c>
      <c r="B42" s="303" t="s">
        <v>6931</v>
      </c>
      <c r="C42" s="828">
        <v>32614</v>
      </c>
      <c r="D42" s="826">
        <v>34000</v>
      </c>
      <c r="E42" s="828">
        <v>197</v>
      </c>
      <c r="F42" s="828">
        <v>200</v>
      </c>
      <c r="G42" s="826">
        <f t="shared" si="0"/>
        <v>32811</v>
      </c>
      <c r="H42" s="826">
        <f t="shared" si="0"/>
        <v>34200</v>
      </c>
    </row>
    <row r="43" spans="1:8" s="95" customFormat="1" ht="11.1" customHeight="1">
      <c r="A43" s="812"/>
      <c r="B43" s="810" t="s">
        <v>6916</v>
      </c>
      <c r="C43" s="831">
        <f>SUM(C39:C42)</f>
        <v>32916</v>
      </c>
      <c r="D43" s="831">
        <f>SUM(D39:D42)</f>
        <v>34330</v>
      </c>
      <c r="E43" s="831">
        <f>SUM(E39:E42)</f>
        <v>224</v>
      </c>
      <c r="F43" s="765">
        <f>SUM(F39:F42)</f>
        <v>245</v>
      </c>
      <c r="G43" s="831">
        <f t="shared" si="0"/>
        <v>33140</v>
      </c>
      <c r="H43" s="831">
        <f t="shared" si="0"/>
        <v>34575</v>
      </c>
    </row>
    <row r="44" spans="1:8" ht="11.1" customHeight="1">
      <c r="A44" s="805"/>
      <c r="B44" s="813" t="s">
        <v>6932</v>
      </c>
      <c r="C44" s="826"/>
      <c r="D44" s="826"/>
      <c r="E44" s="826"/>
      <c r="F44" s="828"/>
      <c r="G44" s="826"/>
      <c r="H44" s="826"/>
    </row>
    <row r="45" spans="1:8" ht="11.1" customHeight="1">
      <c r="A45" s="805" t="s">
        <v>171</v>
      </c>
      <c r="B45" s="303" t="s">
        <v>6908</v>
      </c>
      <c r="C45" s="828">
        <v>46</v>
      </c>
      <c r="D45" s="826">
        <v>50</v>
      </c>
      <c r="E45" s="828">
        <v>15</v>
      </c>
      <c r="F45" s="828">
        <v>20</v>
      </c>
      <c r="G45" s="826">
        <f t="shared" si="0"/>
        <v>61</v>
      </c>
      <c r="H45" s="826">
        <f t="shared" si="0"/>
        <v>70</v>
      </c>
    </row>
    <row r="46" spans="1:8" ht="11.1" customHeight="1">
      <c r="A46" s="805" t="s">
        <v>172</v>
      </c>
      <c r="B46" s="303" t="s">
        <v>6909</v>
      </c>
      <c r="C46" s="828">
        <v>268</v>
      </c>
      <c r="D46" s="826">
        <v>300</v>
      </c>
      <c r="E46" s="828">
        <v>3</v>
      </c>
      <c r="F46" s="828">
        <v>10</v>
      </c>
      <c r="G46" s="826">
        <f t="shared" si="0"/>
        <v>271</v>
      </c>
      <c r="H46" s="826">
        <f t="shared" si="0"/>
        <v>310</v>
      </c>
    </row>
    <row r="47" spans="1:8" ht="11.1" customHeight="1">
      <c r="A47" s="805" t="s">
        <v>6914</v>
      </c>
      <c r="B47" s="807" t="s">
        <v>6915</v>
      </c>
      <c r="C47" s="828"/>
      <c r="D47" s="826">
        <v>10</v>
      </c>
      <c r="E47" s="828"/>
      <c r="F47" s="828">
        <v>5</v>
      </c>
      <c r="G47" s="826">
        <f t="shared" si="0"/>
        <v>0</v>
      </c>
      <c r="H47" s="826">
        <f t="shared" si="0"/>
        <v>15</v>
      </c>
    </row>
    <row r="48" spans="1:8" ht="11.1" customHeight="1">
      <c r="A48" s="805" t="s">
        <v>6933</v>
      </c>
      <c r="B48" s="303" t="s">
        <v>6934</v>
      </c>
      <c r="C48" s="854">
        <v>15743</v>
      </c>
      <c r="D48" s="826">
        <v>16000</v>
      </c>
      <c r="E48" s="828">
        <v>1284</v>
      </c>
      <c r="F48" s="828">
        <v>1350</v>
      </c>
      <c r="G48" s="826">
        <f t="shared" si="0"/>
        <v>17027</v>
      </c>
      <c r="H48" s="826">
        <f t="shared" si="0"/>
        <v>17350</v>
      </c>
    </row>
    <row r="49" spans="1:8" s="95" customFormat="1" ht="11.1" customHeight="1">
      <c r="A49" s="812"/>
      <c r="B49" s="810" t="s">
        <v>6916</v>
      </c>
      <c r="C49" s="831">
        <f>SUM(C45:C48)</f>
        <v>16057</v>
      </c>
      <c r="D49" s="831">
        <f>SUM(D45:D48)</f>
        <v>16360</v>
      </c>
      <c r="E49" s="831">
        <f>SUM(E45:E48)</f>
        <v>1302</v>
      </c>
      <c r="F49" s="765">
        <f>SUM(F45:F48)</f>
        <v>1385</v>
      </c>
      <c r="G49" s="831">
        <f t="shared" si="0"/>
        <v>17359</v>
      </c>
      <c r="H49" s="831">
        <f t="shared" si="0"/>
        <v>17745</v>
      </c>
    </row>
    <row r="50" spans="1:8" ht="11.1" customHeight="1">
      <c r="A50" s="805"/>
      <c r="B50" s="813" t="s">
        <v>6935</v>
      </c>
      <c r="C50" s="826"/>
      <c r="D50" s="826"/>
      <c r="E50" s="826"/>
      <c r="F50" s="828"/>
      <c r="G50" s="826"/>
      <c r="H50" s="826"/>
    </row>
    <row r="51" spans="1:8" ht="11.1" customHeight="1">
      <c r="A51" s="805" t="s">
        <v>171</v>
      </c>
      <c r="B51" s="303" t="s">
        <v>6908</v>
      </c>
      <c r="C51" s="592">
        <v>8846</v>
      </c>
      <c r="D51" s="826">
        <v>9500</v>
      </c>
      <c r="E51" s="592">
        <v>193</v>
      </c>
      <c r="F51" s="828">
        <v>200</v>
      </c>
      <c r="G51" s="826">
        <f t="shared" si="0"/>
        <v>9039</v>
      </c>
      <c r="H51" s="826">
        <f t="shared" si="0"/>
        <v>9700</v>
      </c>
    </row>
    <row r="52" spans="1:8" ht="11.1" customHeight="1">
      <c r="A52" s="805" t="s">
        <v>172</v>
      </c>
      <c r="B52" s="303" t="s">
        <v>6909</v>
      </c>
      <c r="C52" s="592">
        <v>7129</v>
      </c>
      <c r="D52" s="826">
        <v>7300</v>
      </c>
      <c r="E52" s="592">
        <v>70</v>
      </c>
      <c r="F52" s="828">
        <v>70</v>
      </c>
      <c r="G52" s="826">
        <f t="shared" si="0"/>
        <v>7199</v>
      </c>
      <c r="H52" s="826">
        <f t="shared" si="0"/>
        <v>7370</v>
      </c>
    </row>
    <row r="53" spans="1:8" s="95" customFormat="1" ht="11.1" customHeight="1">
      <c r="A53" s="812"/>
      <c r="B53" s="810" t="s">
        <v>6916</v>
      </c>
      <c r="C53" s="831">
        <f>SUM(C51:C52)</f>
        <v>15975</v>
      </c>
      <c r="D53" s="831">
        <f>SUM(D51:D52)</f>
        <v>16800</v>
      </c>
      <c r="E53" s="831">
        <f>SUM(E51:E52)</f>
        <v>263</v>
      </c>
      <c r="F53" s="765">
        <f>SUM(F51:F52)</f>
        <v>270</v>
      </c>
      <c r="G53" s="831">
        <f t="shared" si="0"/>
        <v>16238</v>
      </c>
      <c r="H53" s="831">
        <f t="shared" si="0"/>
        <v>17070</v>
      </c>
    </row>
    <row r="54" spans="1:8" ht="11.1" customHeight="1">
      <c r="A54" s="805"/>
      <c r="B54" s="813" t="s">
        <v>6936</v>
      </c>
      <c r="C54" s="826"/>
      <c r="D54" s="826"/>
      <c r="E54" s="826"/>
      <c r="F54" s="828"/>
      <c r="G54" s="826"/>
      <c r="H54" s="826"/>
    </row>
    <row r="55" spans="1:8" ht="11.1" customHeight="1">
      <c r="A55" s="805" t="s">
        <v>171</v>
      </c>
      <c r="B55" s="303" t="s">
        <v>6908</v>
      </c>
      <c r="C55" s="592">
        <v>2625</v>
      </c>
      <c r="D55" s="826">
        <v>3000</v>
      </c>
      <c r="E55" s="835">
        <v>48</v>
      </c>
      <c r="F55" s="828">
        <v>50</v>
      </c>
      <c r="G55" s="826">
        <f t="shared" si="0"/>
        <v>2673</v>
      </c>
      <c r="H55" s="826">
        <f t="shared" si="0"/>
        <v>3050</v>
      </c>
    </row>
    <row r="56" spans="1:8" ht="11.1" customHeight="1">
      <c r="A56" s="805" t="s">
        <v>172</v>
      </c>
      <c r="B56" s="303" t="s">
        <v>6909</v>
      </c>
      <c r="C56" s="592">
        <v>8343</v>
      </c>
      <c r="D56" s="826">
        <v>8500</v>
      </c>
      <c r="E56" s="835">
        <v>20</v>
      </c>
      <c r="F56" s="828">
        <v>20</v>
      </c>
      <c r="G56" s="826">
        <f t="shared" si="0"/>
        <v>8363</v>
      </c>
      <c r="H56" s="826">
        <f t="shared" si="0"/>
        <v>8520</v>
      </c>
    </row>
    <row r="57" spans="1:8" ht="11.1" customHeight="1">
      <c r="A57" s="805" t="s">
        <v>6910</v>
      </c>
      <c r="B57" s="303" t="s">
        <v>6911</v>
      </c>
      <c r="C57" s="592">
        <v>402</v>
      </c>
      <c r="D57" s="826">
        <v>400</v>
      </c>
      <c r="E57" s="835">
        <v>58</v>
      </c>
      <c r="F57" s="828">
        <v>60</v>
      </c>
      <c r="G57" s="826">
        <f t="shared" si="0"/>
        <v>460</v>
      </c>
      <c r="H57" s="826">
        <f t="shared" si="0"/>
        <v>460</v>
      </c>
    </row>
    <row r="58" spans="1:8" ht="11.1" customHeight="1">
      <c r="A58" s="805" t="s">
        <v>6912</v>
      </c>
      <c r="B58" s="303" t="s">
        <v>6913</v>
      </c>
      <c r="C58" s="592">
        <v>692</v>
      </c>
      <c r="D58" s="826">
        <v>700</v>
      </c>
      <c r="E58" s="835">
        <v>1</v>
      </c>
      <c r="F58" s="828">
        <v>5</v>
      </c>
      <c r="G58" s="826">
        <f t="shared" si="0"/>
        <v>693</v>
      </c>
      <c r="H58" s="826">
        <f t="shared" si="0"/>
        <v>705</v>
      </c>
    </row>
    <row r="59" spans="1:8" s="95" customFormat="1" ht="11.1" customHeight="1">
      <c r="A59" s="812"/>
      <c r="B59" s="810" t="s">
        <v>6916</v>
      </c>
      <c r="C59" s="831">
        <f>SUM(C55:C58)</f>
        <v>12062</v>
      </c>
      <c r="D59" s="831">
        <f>SUM(D55:D58)</f>
        <v>12600</v>
      </c>
      <c r="E59" s="831">
        <f>SUM(E55:E58)</f>
        <v>127</v>
      </c>
      <c r="F59" s="765">
        <f>SUM(F55:F58)</f>
        <v>135</v>
      </c>
      <c r="G59" s="831">
        <f t="shared" si="0"/>
        <v>12189</v>
      </c>
      <c r="H59" s="831">
        <f t="shared" si="0"/>
        <v>12735</v>
      </c>
    </row>
    <row r="60" spans="1:8" ht="11.1" customHeight="1">
      <c r="A60" s="805"/>
      <c r="B60" s="813" t="s">
        <v>6937</v>
      </c>
      <c r="C60" s="826"/>
      <c r="D60" s="826"/>
      <c r="E60" s="826"/>
      <c r="F60" s="828"/>
      <c r="G60" s="826"/>
      <c r="H60" s="826"/>
    </row>
    <row r="61" spans="1:8" ht="11.1" customHeight="1">
      <c r="A61" s="805" t="s">
        <v>171</v>
      </c>
      <c r="B61" s="303" t="s">
        <v>6908</v>
      </c>
      <c r="C61" s="592">
        <v>18626</v>
      </c>
      <c r="D61" s="826">
        <v>20000</v>
      </c>
      <c r="E61" s="592">
        <v>1445</v>
      </c>
      <c r="F61" s="828">
        <v>1500</v>
      </c>
      <c r="G61" s="826">
        <f t="shared" si="0"/>
        <v>20071</v>
      </c>
      <c r="H61" s="826">
        <f t="shared" si="0"/>
        <v>21500</v>
      </c>
    </row>
    <row r="62" spans="1:8" ht="11.1" customHeight="1">
      <c r="A62" s="805" t="s">
        <v>172</v>
      </c>
      <c r="B62" s="303" t="s">
        <v>6909</v>
      </c>
      <c r="C62" s="592">
        <v>35288</v>
      </c>
      <c r="D62" s="826">
        <v>36000</v>
      </c>
      <c r="E62" s="592">
        <v>594</v>
      </c>
      <c r="F62" s="828">
        <v>600</v>
      </c>
      <c r="G62" s="826">
        <f t="shared" si="0"/>
        <v>35882</v>
      </c>
      <c r="H62" s="826">
        <f t="shared" si="0"/>
        <v>36600</v>
      </c>
    </row>
    <row r="63" spans="1:8" ht="11.1" customHeight="1">
      <c r="A63" s="805" t="s">
        <v>6910</v>
      </c>
      <c r="B63" s="303" t="s">
        <v>6911</v>
      </c>
      <c r="C63" s="828"/>
      <c r="D63" s="826">
        <v>10</v>
      </c>
      <c r="E63" s="592">
        <v>1</v>
      </c>
      <c r="F63" s="828">
        <v>60</v>
      </c>
      <c r="G63" s="826">
        <f t="shared" si="0"/>
        <v>1</v>
      </c>
      <c r="H63" s="826">
        <f t="shared" si="0"/>
        <v>70</v>
      </c>
    </row>
    <row r="64" spans="1:8" ht="11.1" customHeight="1">
      <c r="A64" s="805" t="s">
        <v>6912</v>
      </c>
      <c r="B64" s="303" t="s">
        <v>6913</v>
      </c>
      <c r="C64" s="828"/>
      <c r="D64" s="826">
        <v>10</v>
      </c>
      <c r="E64" s="592">
        <v>1</v>
      </c>
      <c r="F64" s="828">
        <v>40</v>
      </c>
      <c r="G64" s="826">
        <f t="shared" si="0"/>
        <v>1</v>
      </c>
      <c r="H64" s="826">
        <f t="shared" si="0"/>
        <v>50</v>
      </c>
    </row>
    <row r="65" spans="1:10" ht="15" customHeight="1">
      <c r="A65" s="805" t="s">
        <v>6914</v>
      </c>
      <c r="B65" s="807" t="s">
        <v>6915</v>
      </c>
      <c r="C65" s="828">
        <v>920</v>
      </c>
      <c r="D65" s="826">
        <v>1000</v>
      </c>
      <c r="E65" s="592">
        <v>16</v>
      </c>
      <c r="F65" s="828">
        <v>10</v>
      </c>
      <c r="G65" s="826">
        <f t="shared" si="0"/>
        <v>936</v>
      </c>
      <c r="H65" s="826">
        <f t="shared" si="0"/>
        <v>1010</v>
      </c>
    </row>
    <row r="66" spans="1:10" s="95" customFormat="1" ht="15" customHeight="1">
      <c r="A66" s="812"/>
      <c r="B66" s="810" t="s">
        <v>6916</v>
      </c>
      <c r="C66" s="831">
        <f>SUM(C61:C65)</f>
        <v>54834</v>
      </c>
      <c r="D66" s="831">
        <f>SUM(D61:D65)</f>
        <v>57020</v>
      </c>
      <c r="E66" s="831">
        <f>SUM(E61:E65)</f>
        <v>2057</v>
      </c>
      <c r="F66" s="765">
        <f>SUM(F61:F65)</f>
        <v>2210</v>
      </c>
      <c r="G66" s="831">
        <f t="shared" si="0"/>
        <v>56891</v>
      </c>
      <c r="H66" s="831">
        <f t="shared" si="0"/>
        <v>59230</v>
      </c>
      <c r="I66" s="802"/>
      <c r="J66" s="814"/>
    </row>
    <row r="67" spans="1:10" ht="15" customHeight="1">
      <c r="A67" s="805"/>
      <c r="B67" s="813" t="s">
        <v>6938</v>
      </c>
      <c r="C67" s="826"/>
      <c r="D67" s="826"/>
      <c r="E67" s="826"/>
      <c r="F67" s="828"/>
      <c r="G67" s="826"/>
      <c r="H67" s="826"/>
    </row>
    <row r="68" spans="1:10" ht="15" customHeight="1">
      <c r="A68" s="805" t="s">
        <v>171</v>
      </c>
      <c r="B68" s="303" t="s">
        <v>6908</v>
      </c>
      <c r="C68" s="592">
        <v>2183</v>
      </c>
      <c r="D68" s="826">
        <v>2500</v>
      </c>
      <c r="E68" s="835">
        <v>24</v>
      </c>
      <c r="F68" s="828">
        <v>20</v>
      </c>
      <c r="G68" s="826">
        <f t="shared" si="0"/>
        <v>2207</v>
      </c>
      <c r="H68" s="826">
        <f t="shared" si="0"/>
        <v>2520</v>
      </c>
    </row>
    <row r="69" spans="1:10" ht="15" customHeight="1">
      <c r="A69" s="805" t="s">
        <v>172</v>
      </c>
      <c r="B69" s="303" t="s">
        <v>6909</v>
      </c>
      <c r="C69" s="592">
        <v>7395</v>
      </c>
      <c r="D69" s="826">
        <v>7500</v>
      </c>
      <c r="E69" s="835">
        <v>1</v>
      </c>
      <c r="F69" s="828">
        <v>10</v>
      </c>
      <c r="G69" s="826">
        <f t="shared" si="0"/>
        <v>7396</v>
      </c>
      <c r="H69" s="826">
        <f t="shared" si="0"/>
        <v>7510</v>
      </c>
    </row>
    <row r="70" spans="1:10" ht="15" customHeight="1">
      <c r="A70" s="805" t="s">
        <v>6914</v>
      </c>
      <c r="B70" s="807" t="s">
        <v>6915</v>
      </c>
      <c r="C70" s="592">
        <v>103</v>
      </c>
      <c r="D70" s="826">
        <v>120</v>
      </c>
      <c r="E70" s="835"/>
      <c r="F70" s="828">
        <v>5</v>
      </c>
      <c r="G70" s="826">
        <f t="shared" si="0"/>
        <v>103</v>
      </c>
      <c r="H70" s="826">
        <f t="shared" si="0"/>
        <v>125</v>
      </c>
    </row>
    <row r="71" spans="1:10" s="95" customFormat="1" ht="15" customHeight="1">
      <c r="A71" s="812"/>
      <c r="B71" s="810" t="s">
        <v>6916</v>
      </c>
      <c r="C71" s="831">
        <f>SUM(C68:C70)</f>
        <v>9681</v>
      </c>
      <c r="D71" s="831">
        <f>SUM(D68:D70)</f>
        <v>10120</v>
      </c>
      <c r="E71" s="831">
        <f>SUM(E68:E70)</f>
        <v>25</v>
      </c>
      <c r="F71" s="765">
        <f>SUM(F68:F70)</f>
        <v>35</v>
      </c>
      <c r="G71" s="831">
        <f t="shared" si="0"/>
        <v>9706</v>
      </c>
      <c r="H71" s="831">
        <f t="shared" si="0"/>
        <v>10155</v>
      </c>
    </row>
    <row r="72" spans="1:10" ht="15" customHeight="1">
      <c r="A72" s="805"/>
      <c r="B72" s="813" t="s">
        <v>6939</v>
      </c>
      <c r="C72" s="826"/>
      <c r="D72" s="826"/>
      <c r="E72" s="826"/>
      <c r="F72" s="828"/>
      <c r="G72" s="826"/>
      <c r="H72" s="826"/>
    </row>
    <row r="73" spans="1:10" ht="15" customHeight="1">
      <c r="A73" s="805" t="s">
        <v>171</v>
      </c>
      <c r="B73" s="303" t="s">
        <v>6908</v>
      </c>
      <c r="C73" s="592">
        <v>7146</v>
      </c>
      <c r="D73" s="826">
        <v>7250</v>
      </c>
      <c r="E73" s="592">
        <v>25</v>
      </c>
      <c r="F73" s="828">
        <v>25</v>
      </c>
      <c r="G73" s="826">
        <f t="shared" si="0"/>
        <v>7171</v>
      </c>
      <c r="H73" s="826">
        <f t="shared" si="0"/>
        <v>7275</v>
      </c>
    </row>
    <row r="74" spans="1:10" ht="15" customHeight="1">
      <c r="A74" s="805" t="s">
        <v>172</v>
      </c>
      <c r="B74" s="303" t="s">
        <v>6909</v>
      </c>
      <c r="C74" s="592">
        <v>11021</v>
      </c>
      <c r="D74" s="826">
        <v>12000</v>
      </c>
      <c r="E74" s="592">
        <v>16</v>
      </c>
      <c r="F74" s="828">
        <v>20</v>
      </c>
      <c r="G74" s="826">
        <f t="shared" ref="G74:H117" si="1">C74+E74</f>
        <v>11037</v>
      </c>
      <c r="H74" s="826">
        <f t="shared" si="1"/>
        <v>12020</v>
      </c>
    </row>
    <row r="75" spans="1:10" ht="15" customHeight="1">
      <c r="A75" s="805" t="s">
        <v>6910</v>
      </c>
      <c r="B75" s="303" t="s">
        <v>6911</v>
      </c>
      <c r="C75" s="592">
        <v>1435</v>
      </c>
      <c r="D75" s="826">
        <v>1500</v>
      </c>
      <c r="E75" s="592">
        <v>3</v>
      </c>
      <c r="F75" s="828">
        <v>5</v>
      </c>
      <c r="G75" s="826">
        <f t="shared" si="1"/>
        <v>1438</v>
      </c>
      <c r="H75" s="826">
        <f t="shared" si="1"/>
        <v>1505</v>
      </c>
    </row>
    <row r="76" spans="1:10" ht="15" customHeight="1">
      <c r="A76" s="805" t="s">
        <v>6912</v>
      </c>
      <c r="B76" s="303" t="s">
        <v>6913</v>
      </c>
      <c r="C76" s="592">
        <v>1763</v>
      </c>
      <c r="D76" s="826">
        <v>1850</v>
      </c>
      <c r="E76" s="592">
        <v>1</v>
      </c>
      <c r="F76" s="828">
        <v>5</v>
      </c>
      <c r="G76" s="826">
        <f t="shared" si="1"/>
        <v>1764</v>
      </c>
      <c r="H76" s="826">
        <f t="shared" si="1"/>
        <v>1855</v>
      </c>
    </row>
    <row r="77" spans="1:10" ht="15" customHeight="1">
      <c r="A77" s="805" t="s">
        <v>6914</v>
      </c>
      <c r="B77" s="807" t="s">
        <v>6915</v>
      </c>
      <c r="C77" s="827"/>
      <c r="D77" s="826">
        <v>10</v>
      </c>
      <c r="E77" s="828"/>
      <c r="F77" s="828">
        <v>5</v>
      </c>
      <c r="G77" s="826">
        <f t="shared" si="1"/>
        <v>0</v>
      </c>
      <c r="H77" s="826">
        <f t="shared" si="1"/>
        <v>15</v>
      </c>
    </row>
    <row r="78" spans="1:10" s="95" customFormat="1" ht="15" customHeight="1">
      <c r="A78" s="812"/>
      <c r="B78" s="810" t="s">
        <v>6916</v>
      </c>
      <c r="C78" s="831">
        <f>SUM(C73:C77)</f>
        <v>21365</v>
      </c>
      <c r="D78" s="831">
        <f>SUM(D73:D77)</f>
        <v>22610</v>
      </c>
      <c r="E78" s="831">
        <f>SUM(E73:E77)</f>
        <v>45</v>
      </c>
      <c r="F78" s="765">
        <f>SUM(F73:F77)</f>
        <v>60</v>
      </c>
      <c r="G78" s="831">
        <f t="shared" si="1"/>
        <v>21410</v>
      </c>
      <c r="H78" s="831">
        <f t="shared" si="1"/>
        <v>22670</v>
      </c>
    </row>
    <row r="79" spans="1:10" ht="15" customHeight="1">
      <c r="A79" s="805"/>
      <c r="B79" s="813" t="s">
        <v>6940</v>
      </c>
      <c r="C79" s="826"/>
      <c r="D79" s="826"/>
      <c r="E79" s="826"/>
      <c r="F79" s="828"/>
      <c r="G79" s="826"/>
      <c r="H79" s="826"/>
    </row>
    <row r="80" spans="1:10" ht="15" customHeight="1">
      <c r="A80" s="805" t="s">
        <v>171</v>
      </c>
      <c r="B80" s="303" t="s">
        <v>6908</v>
      </c>
      <c r="C80" s="854">
        <v>7400</v>
      </c>
      <c r="D80" s="826">
        <v>7500</v>
      </c>
      <c r="E80" s="854">
        <v>66</v>
      </c>
      <c r="F80" s="828">
        <v>80</v>
      </c>
      <c r="G80" s="826">
        <f t="shared" si="1"/>
        <v>7466</v>
      </c>
      <c r="H80" s="826">
        <f t="shared" si="1"/>
        <v>7580</v>
      </c>
    </row>
    <row r="81" spans="1:8" ht="11.1" customHeight="1">
      <c r="A81" s="805" t="s">
        <v>172</v>
      </c>
      <c r="B81" s="303" t="s">
        <v>6909</v>
      </c>
      <c r="C81" s="854">
        <v>5163</v>
      </c>
      <c r="D81" s="826">
        <v>5200</v>
      </c>
      <c r="E81" s="854">
        <v>26</v>
      </c>
      <c r="F81" s="828">
        <v>30</v>
      </c>
      <c r="G81" s="826">
        <f t="shared" si="1"/>
        <v>5189</v>
      </c>
      <c r="H81" s="826">
        <f t="shared" si="1"/>
        <v>5230</v>
      </c>
    </row>
    <row r="82" spans="1:8" ht="11.1" customHeight="1">
      <c r="A82" s="805" t="s">
        <v>6914</v>
      </c>
      <c r="B82" s="807" t="s">
        <v>6915</v>
      </c>
      <c r="C82" s="827">
        <v>1</v>
      </c>
      <c r="D82" s="826">
        <v>5</v>
      </c>
      <c r="E82" s="835"/>
      <c r="F82" s="828">
        <v>5</v>
      </c>
      <c r="G82" s="826">
        <f t="shared" si="1"/>
        <v>1</v>
      </c>
      <c r="H82" s="826">
        <f t="shared" si="1"/>
        <v>10</v>
      </c>
    </row>
    <row r="83" spans="1:8" s="95" customFormat="1" ht="11.1" customHeight="1">
      <c r="A83" s="812"/>
      <c r="B83" s="810" t="s">
        <v>6916</v>
      </c>
      <c r="C83" s="831">
        <f>SUM(C80:C82)</f>
        <v>12564</v>
      </c>
      <c r="D83" s="831">
        <f>SUM(D80:D82)</f>
        <v>12705</v>
      </c>
      <c r="E83" s="831">
        <f>SUM(E80:E82)</f>
        <v>92</v>
      </c>
      <c r="F83" s="765">
        <f>SUM(F80:F82)</f>
        <v>115</v>
      </c>
      <c r="G83" s="831">
        <f t="shared" si="1"/>
        <v>12656</v>
      </c>
      <c r="H83" s="831">
        <f t="shared" si="1"/>
        <v>12820</v>
      </c>
    </row>
    <row r="84" spans="1:8" ht="11.1" customHeight="1">
      <c r="A84" s="805"/>
      <c r="B84" s="813" t="s">
        <v>6941</v>
      </c>
      <c r="C84" s="826"/>
      <c r="D84" s="826"/>
      <c r="E84" s="826"/>
      <c r="F84" s="828"/>
      <c r="G84" s="826"/>
      <c r="H84" s="826"/>
    </row>
    <row r="85" spans="1:8" ht="11.1" customHeight="1">
      <c r="A85" s="805" t="s">
        <v>171</v>
      </c>
      <c r="B85" s="303" t="s">
        <v>6908</v>
      </c>
      <c r="C85" s="592">
        <v>8187</v>
      </c>
      <c r="D85" s="826">
        <v>8500</v>
      </c>
      <c r="E85" s="592">
        <v>742</v>
      </c>
      <c r="F85" s="828">
        <v>800</v>
      </c>
      <c r="G85" s="826">
        <f t="shared" si="1"/>
        <v>8929</v>
      </c>
      <c r="H85" s="826">
        <f t="shared" si="1"/>
        <v>9300</v>
      </c>
    </row>
    <row r="86" spans="1:8" ht="11.1" customHeight="1">
      <c r="A86" s="805" t="s">
        <v>172</v>
      </c>
      <c r="B86" s="303" t="s">
        <v>6909</v>
      </c>
      <c r="C86" s="592">
        <v>5898</v>
      </c>
      <c r="D86" s="826">
        <v>6000</v>
      </c>
      <c r="E86" s="592">
        <v>219</v>
      </c>
      <c r="F86" s="828">
        <v>230</v>
      </c>
      <c r="G86" s="826">
        <f t="shared" si="1"/>
        <v>6117</v>
      </c>
      <c r="H86" s="826">
        <f t="shared" si="1"/>
        <v>6230</v>
      </c>
    </row>
    <row r="87" spans="1:8" ht="11.1" customHeight="1">
      <c r="A87" s="555" t="s">
        <v>6933</v>
      </c>
      <c r="B87" s="111" t="s">
        <v>6942</v>
      </c>
      <c r="C87" s="592">
        <v>1450</v>
      </c>
      <c r="D87" s="837">
        <v>1500</v>
      </c>
      <c r="E87" s="592"/>
      <c r="F87" s="837">
        <v>5</v>
      </c>
      <c r="G87" s="826">
        <f t="shared" si="1"/>
        <v>1450</v>
      </c>
      <c r="H87" s="837">
        <v>1305</v>
      </c>
    </row>
    <row r="88" spans="1:8" s="95" customFormat="1" ht="11.1" customHeight="1">
      <c r="A88" s="812"/>
      <c r="B88" s="810" t="s">
        <v>6916</v>
      </c>
      <c r="C88" s="831">
        <f>SUM(C85:C87)</f>
        <v>15535</v>
      </c>
      <c r="D88" s="831">
        <f>SUM(D85:D87)</f>
        <v>16000</v>
      </c>
      <c r="E88" s="831">
        <f>SUM(E85:E87)</f>
        <v>961</v>
      </c>
      <c r="F88" s="831">
        <f>SUM(F85:F87)</f>
        <v>1035</v>
      </c>
      <c r="G88" s="831">
        <f t="shared" si="1"/>
        <v>16496</v>
      </c>
      <c r="H88" s="831">
        <f t="shared" si="1"/>
        <v>17035</v>
      </c>
    </row>
    <row r="89" spans="1:8" ht="11.1" customHeight="1">
      <c r="A89" s="805"/>
      <c r="B89" s="303"/>
      <c r="C89" s="826"/>
      <c r="D89" s="826"/>
      <c r="E89" s="826"/>
      <c r="F89" s="828"/>
      <c r="G89" s="826"/>
      <c r="H89" s="826"/>
    </row>
    <row r="90" spans="1:8" ht="11.1" customHeight="1">
      <c r="A90" s="805"/>
      <c r="B90" s="813" t="s">
        <v>6943</v>
      </c>
      <c r="C90" s="826"/>
      <c r="D90" s="826"/>
      <c r="E90" s="826"/>
      <c r="F90" s="828"/>
      <c r="G90" s="826"/>
      <c r="H90" s="826"/>
    </row>
    <row r="91" spans="1:8" ht="11.1" customHeight="1">
      <c r="A91" s="805" t="s">
        <v>171</v>
      </c>
      <c r="B91" s="303" t="s">
        <v>6908</v>
      </c>
      <c r="C91" s="592">
        <v>2141</v>
      </c>
      <c r="D91" s="826">
        <v>2200</v>
      </c>
      <c r="E91" s="592">
        <v>14</v>
      </c>
      <c r="F91" s="828">
        <v>20</v>
      </c>
      <c r="G91" s="826">
        <f t="shared" si="1"/>
        <v>2155</v>
      </c>
      <c r="H91" s="826">
        <f t="shared" si="1"/>
        <v>2220</v>
      </c>
    </row>
    <row r="92" spans="1:8" ht="24.95" customHeight="1">
      <c r="A92" s="805" t="s">
        <v>172</v>
      </c>
      <c r="B92" s="303" t="s">
        <v>6909</v>
      </c>
      <c r="C92" s="592">
        <v>3174</v>
      </c>
      <c r="D92" s="826">
        <v>3200</v>
      </c>
      <c r="E92" s="592">
        <v>7</v>
      </c>
      <c r="F92" s="828">
        <v>10</v>
      </c>
      <c r="G92" s="826">
        <f t="shared" si="1"/>
        <v>3181</v>
      </c>
      <c r="H92" s="826">
        <f t="shared" si="1"/>
        <v>3210</v>
      </c>
    </row>
    <row r="93" spans="1:8" ht="24.95" customHeight="1">
      <c r="A93" s="805" t="s">
        <v>6914</v>
      </c>
      <c r="B93" s="807" t="s">
        <v>6915</v>
      </c>
      <c r="C93" s="827"/>
      <c r="D93" s="826">
        <v>0</v>
      </c>
      <c r="E93" s="835"/>
      <c r="F93" s="828">
        <v>10</v>
      </c>
      <c r="G93" s="826">
        <f t="shared" si="1"/>
        <v>0</v>
      </c>
      <c r="H93" s="826">
        <f t="shared" si="1"/>
        <v>10</v>
      </c>
    </row>
    <row r="94" spans="1:8" s="95" customFormat="1" ht="24.95" customHeight="1">
      <c r="A94" s="812"/>
      <c r="B94" s="810" t="s">
        <v>6916</v>
      </c>
      <c r="C94" s="831">
        <f>SUM(C91:C93)</f>
        <v>5315</v>
      </c>
      <c r="D94" s="831">
        <f>SUM(D91:D93)</f>
        <v>5400</v>
      </c>
      <c r="E94" s="831">
        <f>SUM(E91:E93)</f>
        <v>21</v>
      </c>
      <c r="F94" s="831">
        <f>SUM(F91:F93)</f>
        <v>40</v>
      </c>
      <c r="G94" s="831">
        <f t="shared" si="1"/>
        <v>5336</v>
      </c>
      <c r="H94" s="831">
        <f t="shared" si="1"/>
        <v>5440</v>
      </c>
    </row>
    <row r="95" spans="1:8" ht="24.95" customHeight="1">
      <c r="A95" s="805"/>
      <c r="B95" s="813" t="s">
        <v>6944</v>
      </c>
      <c r="C95" s="826"/>
      <c r="D95" s="826"/>
      <c r="E95" s="826"/>
      <c r="F95" s="828"/>
      <c r="G95" s="826"/>
      <c r="H95" s="826"/>
    </row>
    <row r="96" spans="1:8" ht="24.95" customHeight="1">
      <c r="A96" s="805" t="s">
        <v>171</v>
      </c>
      <c r="B96" s="303" t="s">
        <v>6908</v>
      </c>
      <c r="C96" s="854">
        <v>2617</v>
      </c>
      <c r="D96" s="826">
        <v>2800</v>
      </c>
      <c r="E96" s="836">
        <v>80</v>
      </c>
      <c r="F96" s="828">
        <v>100</v>
      </c>
      <c r="G96" s="826">
        <f t="shared" si="1"/>
        <v>2697</v>
      </c>
      <c r="H96" s="826">
        <f t="shared" si="1"/>
        <v>2900</v>
      </c>
    </row>
    <row r="97" spans="1:10" ht="15" customHeight="1">
      <c r="A97" s="805" t="s">
        <v>172</v>
      </c>
      <c r="B97" s="303" t="s">
        <v>6909</v>
      </c>
      <c r="C97" s="854">
        <v>3415</v>
      </c>
      <c r="D97" s="826">
        <v>3500</v>
      </c>
      <c r="E97" s="836">
        <v>16</v>
      </c>
      <c r="F97" s="828">
        <v>20</v>
      </c>
      <c r="G97" s="826">
        <f t="shared" si="1"/>
        <v>3431</v>
      </c>
      <c r="H97" s="826">
        <f t="shared" si="1"/>
        <v>3520</v>
      </c>
    </row>
    <row r="98" spans="1:10" ht="15" customHeight="1">
      <c r="A98" s="805" t="s">
        <v>6910</v>
      </c>
      <c r="B98" s="303" t="s">
        <v>6911</v>
      </c>
      <c r="C98" s="854">
        <v>3059</v>
      </c>
      <c r="D98" s="826">
        <v>3200</v>
      </c>
      <c r="E98" s="836">
        <v>147</v>
      </c>
      <c r="F98" s="828">
        <v>150</v>
      </c>
      <c r="G98" s="826">
        <f t="shared" si="1"/>
        <v>3206</v>
      </c>
      <c r="H98" s="826">
        <f t="shared" si="1"/>
        <v>3350</v>
      </c>
    </row>
    <row r="99" spans="1:10" ht="15" customHeight="1">
      <c r="A99" s="805" t="s">
        <v>6912</v>
      </c>
      <c r="B99" s="303" t="s">
        <v>6913</v>
      </c>
      <c r="C99" s="854">
        <v>3683</v>
      </c>
      <c r="D99" s="826">
        <v>4000</v>
      </c>
      <c r="E99" s="836">
        <v>16</v>
      </c>
      <c r="F99" s="828">
        <v>20</v>
      </c>
      <c r="G99" s="826">
        <f t="shared" si="1"/>
        <v>3699</v>
      </c>
      <c r="H99" s="826">
        <f t="shared" si="1"/>
        <v>4020</v>
      </c>
    </row>
    <row r="100" spans="1:10" s="95" customFormat="1" ht="15" customHeight="1">
      <c r="A100" s="812"/>
      <c r="B100" s="810" t="s">
        <v>6916</v>
      </c>
      <c r="C100" s="831">
        <f>SUM(C96:C99)</f>
        <v>12774</v>
      </c>
      <c r="D100" s="831">
        <f>SUM(D96:D99)</f>
        <v>13500</v>
      </c>
      <c r="E100" s="831">
        <f>SUM(E96:E99)</f>
        <v>259</v>
      </c>
      <c r="F100" s="831">
        <f>SUM(F96:F99)</f>
        <v>290</v>
      </c>
      <c r="G100" s="831">
        <f t="shared" si="1"/>
        <v>13033</v>
      </c>
      <c r="H100" s="831">
        <f t="shared" si="1"/>
        <v>13790</v>
      </c>
    </row>
    <row r="101" spans="1:10" ht="15" customHeight="1">
      <c r="A101" s="805"/>
      <c r="B101" s="813" t="s">
        <v>6945</v>
      </c>
      <c r="C101" s="826"/>
      <c r="D101" s="826"/>
      <c r="E101" s="826"/>
      <c r="F101" s="828"/>
      <c r="G101" s="826"/>
      <c r="H101" s="826"/>
    </row>
    <row r="102" spans="1:10" ht="15" customHeight="1">
      <c r="A102" s="805" t="s">
        <v>171</v>
      </c>
      <c r="B102" s="303" t="s">
        <v>6908</v>
      </c>
      <c r="C102" s="592">
        <v>179</v>
      </c>
      <c r="D102" s="826">
        <v>200</v>
      </c>
      <c r="E102" s="592">
        <v>6</v>
      </c>
      <c r="F102" s="828">
        <v>10</v>
      </c>
      <c r="G102" s="826">
        <f t="shared" si="1"/>
        <v>185</v>
      </c>
      <c r="H102" s="826">
        <f t="shared" si="1"/>
        <v>210</v>
      </c>
    </row>
    <row r="103" spans="1:10" ht="15" customHeight="1">
      <c r="A103" s="805" t="s">
        <v>172</v>
      </c>
      <c r="B103" s="303" t="s">
        <v>6909</v>
      </c>
      <c r="C103" s="592">
        <v>454</v>
      </c>
      <c r="D103" s="826">
        <v>450</v>
      </c>
      <c r="E103" s="592">
        <v>37</v>
      </c>
      <c r="F103" s="828">
        <v>10</v>
      </c>
      <c r="G103" s="826">
        <f t="shared" si="1"/>
        <v>491</v>
      </c>
      <c r="H103" s="826">
        <f t="shared" si="1"/>
        <v>460</v>
      </c>
    </row>
    <row r="104" spans="1:10" s="95" customFormat="1" ht="15" customHeight="1">
      <c r="A104" s="812"/>
      <c r="B104" s="810" t="s">
        <v>6916</v>
      </c>
      <c r="C104" s="831">
        <f>SUM(C102:C103)</f>
        <v>633</v>
      </c>
      <c r="D104" s="831">
        <f>SUM(D102:D103)</f>
        <v>650</v>
      </c>
      <c r="E104" s="831">
        <f>SUM(E102:E103)</f>
        <v>43</v>
      </c>
      <c r="F104" s="765">
        <f>SUM(F102:F103)</f>
        <v>20</v>
      </c>
      <c r="G104" s="831">
        <f>C104+E104</f>
        <v>676</v>
      </c>
      <c r="H104" s="831">
        <f>D104+F104</f>
        <v>670</v>
      </c>
      <c r="I104" s="802"/>
      <c r="J104" s="814"/>
    </row>
    <row r="105" spans="1:10" ht="15" customHeight="1">
      <c r="A105" s="805"/>
      <c r="B105" s="657" t="s">
        <v>6946</v>
      </c>
      <c r="C105" s="835"/>
      <c r="D105" s="826"/>
      <c r="E105" s="835"/>
      <c r="F105" s="828"/>
      <c r="G105" s="831">
        <f t="shared" ref="G105:H111" si="2">C105+E105</f>
        <v>0</v>
      </c>
      <c r="H105" s="831">
        <f t="shared" si="2"/>
        <v>0</v>
      </c>
    </row>
    <row r="106" spans="1:10" ht="15" customHeight="1">
      <c r="A106" s="805" t="s">
        <v>171</v>
      </c>
      <c r="B106" s="303" t="s">
        <v>6908</v>
      </c>
      <c r="C106" s="592">
        <v>25456</v>
      </c>
      <c r="D106" s="826">
        <v>26000</v>
      </c>
      <c r="E106" s="835"/>
      <c r="F106" s="828"/>
      <c r="G106" s="831">
        <f t="shared" si="2"/>
        <v>25456</v>
      </c>
      <c r="H106" s="831">
        <f t="shared" si="2"/>
        <v>26000</v>
      </c>
    </row>
    <row r="107" spans="1:10" ht="15" customHeight="1">
      <c r="A107" s="805" t="s">
        <v>172</v>
      </c>
      <c r="B107" s="303" t="s">
        <v>6909</v>
      </c>
      <c r="C107" s="592">
        <v>110</v>
      </c>
      <c r="D107" s="826">
        <v>120</v>
      </c>
      <c r="E107" s="835"/>
      <c r="F107" s="828"/>
      <c r="G107" s="831">
        <f t="shared" si="2"/>
        <v>110</v>
      </c>
      <c r="H107" s="831">
        <f t="shared" si="2"/>
        <v>120</v>
      </c>
    </row>
    <row r="108" spans="1:10" ht="15" customHeight="1">
      <c r="A108" s="805" t="s">
        <v>6910</v>
      </c>
      <c r="B108" s="303" t="s">
        <v>6911</v>
      </c>
      <c r="C108" s="592">
        <v>6</v>
      </c>
      <c r="D108" s="826">
        <v>5</v>
      </c>
      <c r="E108" s="835"/>
      <c r="F108" s="828"/>
      <c r="G108" s="831">
        <f t="shared" si="2"/>
        <v>6</v>
      </c>
      <c r="H108" s="831">
        <f t="shared" si="2"/>
        <v>5</v>
      </c>
    </row>
    <row r="109" spans="1:10" ht="15" customHeight="1">
      <c r="A109" s="805" t="s">
        <v>6912</v>
      </c>
      <c r="B109" s="303" t="s">
        <v>6913</v>
      </c>
      <c r="C109" s="836"/>
      <c r="D109" s="826">
        <v>5</v>
      </c>
      <c r="E109" s="835"/>
      <c r="F109" s="828"/>
      <c r="G109" s="831">
        <f t="shared" si="2"/>
        <v>0</v>
      </c>
      <c r="H109" s="831">
        <f t="shared" si="2"/>
        <v>5</v>
      </c>
    </row>
    <row r="110" spans="1:10" ht="15" customHeight="1">
      <c r="A110" s="805" t="s">
        <v>6933</v>
      </c>
      <c r="B110" s="303" t="s">
        <v>6934</v>
      </c>
      <c r="C110" s="836">
        <v>940</v>
      </c>
      <c r="D110" s="826">
        <v>1000</v>
      </c>
      <c r="E110" s="835"/>
      <c r="F110" s="828"/>
      <c r="G110" s="831">
        <f t="shared" si="2"/>
        <v>940</v>
      </c>
      <c r="H110" s="831">
        <f t="shared" si="2"/>
        <v>1000</v>
      </c>
    </row>
    <row r="111" spans="1:10" ht="15" customHeight="1">
      <c r="A111" s="805"/>
      <c r="B111" s="303"/>
      <c r="C111" s="835">
        <f>SUM(C106:C110)</f>
        <v>26512</v>
      </c>
      <c r="D111" s="835">
        <f>SUM(D106:D110)</f>
        <v>27130</v>
      </c>
      <c r="E111" s="835">
        <f>SUM(E106:E110)</f>
        <v>0</v>
      </c>
      <c r="F111" s="835">
        <f>SUM(F106:F110)</f>
        <v>0</v>
      </c>
      <c r="G111" s="831">
        <f t="shared" si="2"/>
        <v>26512</v>
      </c>
      <c r="H111" s="831">
        <f t="shared" si="2"/>
        <v>27130</v>
      </c>
    </row>
    <row r="113" spans="1:8" s="818" customFormat="1" ht="24.95" customHeight="1">
      <c r="A113" s="816" t="s">
        <v>88</v>
      </c>
      <c r="B113" s="817"/>
      <c r="C113" s="830">
        <f t="shared" ref="C113:H113" si="3">C15+C20+C27+C31+C37+C43+C49+C53+C59+C66+C71+C78+C83+C88+C94+C100+C104+C111</f>
        <v>292244</v>
      </c>
      <c r="D113" s="830">
        <f t="shared" si="3"/>
        <v>304183</v>
      </c>
      <c r="E113" s="830">
        <f t="shared" si="3"/>
        <v>14319</v>
      </c>
      <c r="F113" s="830">
        <f t="shared" si="3"/>
        <v>15120</v>
      </c>
      <c r="G113" s="830">
        <f t="shared" si="3"/>
        <v>306563</v>
      </c>
      <c r="H113" s="830">
        <f t="shared" si="3"/>
        <v>319303</v>
      </c>
    </row>
    <row r="114" spans="1:8" s="818" customFormat="1" ht="24.95" customHeight="1">
      <c r="A114" s="816"/>
      <c r="B114" s="819"/>
      <c r="C114" s="839"/>
      <c r="D114" s="839"/>
      <c r="E114" s="839"/>
      <c r="F114" s="839"/>
      <c r="G114" s="831"/>
      <c r="H114" s="831"/>
    </row>
    <row r="115" spans="1:8" s="128" customFormat="1" ht="24.95" customHeight="1">
      <c r="A115" s="590" t="s">
        <v>248</v>
      </c>
      <c r="B115" s="136"/>
      <c r="C115" s="840"/>
      <c r="D115" s="841"/>
      <c r="E115" s="840"/>
      <c r="F115" s="841"/>
      <c r="G115" s="826"/>
      <c r="H115" s="826"/>
    </row>
    <row r="116" spans="1:8" s="128" customFormat="1" ht="24.95" customHeight="1">
      <c r="A116" s="555" t="s">
        <v>171</v>
      </c>
      <c r="B116" s="130" t="s">
        <v>174</v>
      </c>
      <c r="C116" s="826"/>
      <c r="D116" s="826">
        <v>6674</v>
      </c>
      <c r="E116" s="825"/>
      <c r="F116" s="825"/>
      <c r="G116" s="826">
        <f t="shared" si="1"/>
        <v>0</v>
      </c>
      <c r="H116" s="826">
        <f t="shared" si="1"/>
        <v>6674</v>
      </c>
    </row>
    <row r="117" spans="1:8" s="128" customFormat="1" ht="24.95" customHeight="1">
      <c r="A117" s="555" t="s">
        <v>172</v>
      </c>
      <c r="B117" s="130" t="s">
        <v>173</v>
      </c>
      <c r="C117" s="826"/>
      <c r="D117" s="826">
        <v>334</v>
      </c>
      <c r="E117" s="825"/>
      <c r="F117" s="825"/>
      <c r="G117" s="826">
        <f t="shared" si="1"/>
        <v>0</v>
      </c>
      <c r="H117" s="826">
        <f t="shared" si="1"/>
        <v>334</v>
      </c>
    </row>
    <row r="118" spans="1:8" s="128" customFormat="1" ht="24.95" customHeight="1">
      <c r="A118" s="190"/>
      <c r="B118" s="130"/>
      <c r="C118" s="826">
        <f t="shared" ref="C118:H118" si="4">SUM(C116:C117)</f>
        <v>0</v>
      </c>
      <c r="D118" s="826">
        <f t="shared" si="4"/>
        <v>7008</v>
      </c>
      <c r="E118" s="826">
        <f t="shared" si="4"/>
        <v>0</v>
      </c>
      <c r="F118" s="826">
        <f t="shared" si="4"/>
        <v>0</v>
      </c>
      <c r="G118" s="826">
        <f t="shared" si="4"/>
        <v>0</v>
      </c>
      <c r="H118" s="826">
        <f t="shared" si="4"/>
        <v>7008</v>
      </c>
    </row>
    <row r="119" spans="1:8" s="128" customFormat="1" ht="24.95" customHeight="1">
      <c r="A119" s="820" t="s">
        <v>88</v>
      </c>
      <c r="B119" s="821"/>
      <c r="C119" s="830">
        <f t="shared" ref="C119:H119" si="5">SUM(C113+C118)</f>
        <v>292244</v>
      </c>
      <c r="D119" s="830">
        <f t="shared" si="5"/>
        <v>311191</v>
      </c>
      <c r="E119" s="830">
        <f t="shared" si="5"/>
        <v>14319</v>
      </c>
      <c r="F119" s="830">
        <f t="shared" si="5"/>
        <v>15120</v>
      </c>
      <c r="G119" s="830">
        <f t="shared" si="5"/>
        <v>306563</v>
      </c>
      <c r="H119" s="830">
        <f t="shared" si="5"/>
        <v>326311</v>
      </c>
    </row>
    <row r="120" spans="1:8" s="129" customFormat="1" ht="24.95" customHeight="1">
      <c r="A120" s="967" t="s">
        <v>188</v>
      </c>
      <c r="B120" s="967"/>
      <c r="C120" s="967"/>
      <c r="D120" s="967"/>
      <c r="E120" s="967"/>
      <c r="F120" s="967"/>
      <c r="G120" s="967"/>
      <c r="H120" s="967"/>
    </row>
    <row r="121" spans="1:8" ht="24.95" customHeight="1"/>
    <row r="122" spans="1:8" s="155" customFormat="1" ht="24.95" customHeight="1">
      <c r="A122" s="822"/>
      <c r="C122" s="842"/>
      <c r="D122" s="843"/>
      <c r="E122" s="842"/>
      <c r="F122" s="843"/>
      <c r="G122" s="843"/>
      <c r="H122" s="843"/>
    </row>
    <row r="123" spans="1:8" ht="24.95" customHeight="1"/>
    <row r="124" spans="1:8" ht="24.95" customHeight="1"/>
    <row r="125" spans="1:8" ht="24.95" customHeight="1"/>
    <row r="126" spans="1:8" ht="24.95" customHeight="1"/>
    <row r="127" spans="1:8" ht="24.95" customHeight="1"/>
    <row r="128" spans="1:8" ht="24.95" customHeight="1"/>
    <row r="129" spans="3:8" s="93" customFormat="1" ht="24.95" customHeight="1">
      <c r="C129" s="823"/>
      <c r="D129" s="823"/>
      <c r="E129" s="823"/>
      <c r="F129" s="823"/>
      <c r="G129" s="823"/>
      <c r="H129" s="823"/>
    </row>
    <row r="130" spans="3:8" s="93" customFormat="1" ht="24.95" customHeight="1">
      <c r="C130" s="823"/>
      <c r="D130" s="823"/>
      <c r="E130" s="823"/>
      <c r="F130" s="823"/>
      <c r="G130" s="823"/>
      <c r="H130" s="823"/>
    </row>
    <row r="131" spans="3:8" s="93" customFormat="1" ht="24.95" customHeight="1">
      <c r="C131" s="823"/>
      <c r="D131" s="823"/>
      <c r="E131" s="823"/>
      <c r="F131" s="823"/>
      <c r="G131" s="823"/>
      <c r="H131" s="823"/>
    </row>
    <row r="132" spans="3:8" s="93" customFormat="1" ht="24.95" customHeight="1">
      <c r="C132" s="823"/>
      <c r="D132" s="823"/>
      <c r="E132" s="823"/>
      <c r="F132" s="823"/>
      <c r="G132" s="823"/>
      <c r="H132" s="823"/>
    </row>
    <row r="133" spans="3:8" s="93" customFormat="1" ht="24.95" customHeight="1">
      <c r="C133" s="823"/>
      <c r="D133" s="823"/>
      <c r="E133" s="823"/>
      <c r="F133" s="823"/>
      <c r="G133" s="823"/>
      <c r="H133" s="823"/>
    </row>
    <row r="134" spans="3:8" s="93" customFormat="1" ht="24.95" customHeight="1">
      <c r="C134" s="823"/>
      <c r="D134" s="823"/>
      <c r="E134" s="823"/>
      <c r="F134" s="823"/>
      <c r="G134" s="823"/>
      <c r="H134" s="823"/>
    </row>
    <row r="135" spans="3:8" s="93" customFormat="1" ht="24.95" customHeight="1">
      <c r="C135" s="823"/>
      <c r="D135" s="823"/>
      <c r="E135" s="823"/>
      <c r="F135" s="823"/>
      <c r="G135" s="823"/>
      <c r="H135" s="823"/>
    </row>
    <row r="136" spans="3:8" s="93" customFormat="1" ht="24.95" customHeight="1">
      <c r="C136" s="823"/>
      <c r="D136" s="823"/>
      <c r="E136" s="823"/>
      <c r="F136" s="823"/>
      <c r="G136" s="823"/>
      <c r="H136" s="823"/>
    </row>
    <row r="137" spans="3:8" s="93" customFormat="1" ht="24.95" customHeight="1">
      <c r="C137" s="823"/>
      <c r="D137" s="823"/>
      <c r="E137" s="823"/>
      <c r="F137" s="823"/>
      <c r="G137" s="823"/>
      <c r="H137" s="823"/>
    </row>
    <row r="138" spans="3:8" s="93" customFormat="1" ht="24.95" customHeight="1">
      <c r="C138" s="823"/>
      <c r="D138" s="823"/>
      <c r="E138" s="823"/>
      <c r="F138" s="823"/>
      <c r="G138" s="823"/>
      <c r="H138" s="823"/>
    </row>
    <row r="139" spans="3:8" s="93" customFormat="1" ht="24.95" customHeight="1">
      <c r="C139" s="823"/>
      <c r="D139" s="823"/>
      <c r="E139" s="823"/>
      <c r="F139" s="823"/>
      <c r="G139" s="823"/>
      <c r="H139" s="823"/>
    </row>
    <row r="140" spans="3:8" s="93" customFormat="1" ht="24.95" customHeight="1">
      <c r="C140" s="823"/>
      <c r="D140" s="823"/>
      <c r="E140" s="823"/>
      <c r="F140" s="823"/>
      <c r="G140" s="823"/>
      <c r="H140" s="823"/>
    </row>
    <row r="141" spans="3:8" s="93" customFormat="1" ht="24.95" customHeight="1">
      <c r="C141" s="823"/>
      <c r="D141" s="823"/>
      <c r="E141" s="823"/>
      <c r="F141" s="823"/>
      <c r="G141" s="823"/>
      <c r="H141" s="823"/>
    </row>
    <row r="142" spans="3:8" s="93" customFormat="1" ht="24.95" customHeight="1">
      <c r="C142" s="823"/>
      <c r="D142" s="823"/>
      <c r="E142" s="823"/>
      <c r="F142" s="823"/>
      <c r="G142" s="823"/>
      <c r="H142" s="823"/>
    </row>
    <row r="143" spans="3:8" s="93" customFormat="1" ht="24.95" customHeight="1">
      <c r="C143" s="823"/>
      <c r="D143" s="823"/>
      <c r="E143" s="823"/>
      <c r="F143" s="823"/>
      <c r="G143" s="823"/>
      <c r="H143" s="823"/>
    </row>
    <row r="144" spans="3:8" s="93" customFormat="1" ht="24.95" customHeight="1">
      <c r="C144" s="823"/>
      <c r="D144" s="823"/>
      <c r="E144" s="823"/>
      <c r="F144" s="823"/>
      <c r="G144" s="823"/>
      <c r="H144" s="823"/>
    </row>
    <row r="145" spans="3:8" s="93" customFormat="1" ht="24.95" customHeight="1">
      <c r="C145" s="823"/>
      <c r="D145" s="823"/>
      <c r="E145" s="823"/>
      <c r="F145" s="823"/>
      <c r="G145" s="823"/>
      <c r="H145" s="823"/>
    </row>
    <row r="146" spans="3:8" s="93" customFormat="1" ht="24.95" customHeight="1">
      <c r="C146" s="823"/>
      <c r="D146" s="823"/>
      <c r="E146" s="823"/>
      <c r="F146" s="823"/>
      <c r="G146" s="823"/>
      <c r="H146" s="823"/>
    </row>
    <row r="147" spans="3:8" s="93" customFormat="1" ht="24.95" customHeight="1">
      <c r="C147" s="823"/>
      <c r="D147" s="823"/>
      <c r="E147" s="823"/>
      <c r="F147" s="823"/>
      <c r="G147" s="823"/>
      <c r="H147" s="823"/>
    </row>
    <row r="148" spans="3:8" s="93" customFormat="1" ht="24.95" customHeight="1">
      <c r="C148" s="823"/>
      <c r="D148" s="823"/>
      <c r="E148" s="823"/>
      <c r="F148" s="823"/>
      <c r="G148" s="823"/>
      <c r="H148" s="823"/>
    </row>
    <row r="149" spans="3:8" s="93" customFormat="1" ht="24.95" customHeight="1">
      <c r="C149" s="823"/>
      <c r="D149" s="823"/>
      <c r="E149" s="823"/>
      <c r="F149" s="823"/>
      <c r="G149" s="823"/>
      <c r="H149" s="823"/>
    </row>
    <row r="150" spans="3:8" s="93" customFormat="1" ht="24.95" customHeight="1">
      <c r="C150" s="823"/>
      <c r="D150" s="823"/>
      <c r="E150" s="823"/>
      <c r="F150" s="823"/>
      <c r="G150" s="823"/>
      <c r="H150" s="823"/>
    </row>
    <row r="151" spans="3:8" s="93" customFormat="1" ht="24.95" customHeight="1">
      <c r="C151" s="823"/>
      <c r="D151" s="823"/>
      <c r="E151" s="823"/>
      <c r="F151" s="823"/>
      <c r="G151" s="823"/>
      <c r="H151" s="823"/>
    </row>
    <row r="152" spans="3:8" s="93" customFormat="1" ht="24.95" customHeight="1">
      <c r="C152" s="823"/>
      <c r="D152" s="823"/>
      <c r="E152" s="823"/>
      <c r="F152" s="823"/>
      <c r="G152" s="823"/>
      <c r="H152" s="823"/>
    </row>
    <row r="153" spans="3:8" s="93" customFormat="1" ht="24.95" customHeight="1">
      <c r="C153" s="823"/>
      <c r="D153" s="823"/>
      <c r="E153" s="823"/>
      <c r="F153" s="823"/>
      <c r="G153" s="823"/>
      <c r="H153" s="823"/>
    </row>
    <row r="154" spans="3:8" s="93" customFormat="1" ht="24.95" customHeight="1">
      <c r="C154" s="823"/>
      <c r="D154" s="823"/>
      <c r="E154" s="823"/>
      <c r="F154" s="823"/>
      <c r="G154" s="823"/>
      <c r="H154" s="823"/>
    </row>
    <row r="155" spans="3:8" s="93" customFormat="1" ht="24.95" customHeight="1">
      <c r="C155" s="823"/>
      <c r="D155" s="823"/>
      <c r="E155" s="823"/>
      <c r="F155" s="823"/>
      <c r="G155" s="823"/>
      <c r="H155" s="823"/>
    </row>
    <row r="156" spans="3:8" s="93" customFormat="1" ht="24.95" customHeight="1">
      <c r="C156" s="823"/>
      <c r="D156" s="823"/>
      <c r="E156" s="823"/>
      <c r="F156" s="823"/>
      <c r="G156" s="823"/>
      <c r="H156" s="823"/>
    </row>
    <row r="157" spans="3:8" s="93" customFormat="1" ht="24.95" customHeight="1">
      <c r="C157" s="823"/>
      <c r="D157" s="823"/>
      <c r="E157" s="823"/>
      <c r="F157" s="823"/>
      <c r="G157" s="823"/>
      <c r="H157" s="823"/>
    </row>
    <row r="158" spans="3:8" s="93" customFormat="1" ht="24.95" customHeight="1">
      <c r="C158" s="823"/>
      <c r="D158" s="823"/>
      <c r="E158" s="823"/>
      <c r="F158" s="823"/>
      <c r="G158" s="823"/>
      <c r="H158" s="823"/>
    </row>
    <row r="159" spans="3:8" s="93" customFormat="1" ht="24.95" customHeight="1">
      <c r="C159" s="823"/>
      <c r="D159" s="823"/>
      <c r="E159" s="823"/>
      <c r="F159" s="823"/>
      <c r="G159" s="823"/>
      <c r="H159" s="823"/>
    </row>
    <row r="160" spans="3:8" s="93" customFormat="1" ht="24.95" customHeight="1">
      <c r="C160" s="823"/>
      <c r="D160" s="823"/>
      <c r="E160" s="823"/>
      <c r="F160" s="823"/>
      <c r="G160" s="823"/>
      <c r="H160" s="823"/>
    </row>
    <row r="161" spans="3:8" s="93" customFormat="1" ht="24.95" customHeight="1">
      <c r="C161" s="823"/>
      <c r="D161" s="823"/>
      <c r="E161" s="823"/>
      <c r="F161" s="823"/>
      <c r="G161" s="823"/>
      <c r="H161" s="823"/>
    </row>
    <row r="162" spans="3:8" s="93" customFormat="1" ht="24.95" customHeight="1">
      <c r="C162" s="823"/>
      <c r="D162" s="823"/>
      <c r="E162" s="823"/>
      <c r="F162" s="823"/>
      <c r="G162" s="823"/>
      <c r="H162" s="823"/>
    </row>
    <row r="163" spans="3:8" s="93" customFormat="1" ht="24.95" customHeight="1">
      <c r="C163" s="823"/>
      <c r="D163" s="823"/>
      <c r="E163" s="823"/>
      <c r="F163" s="823"/>
      <c r="G163" s="823"/>
      <c r="H163" s="823"/>
    </row>
    <row r="164" spans="3:8" s="93" customFormat="1" ht="24.95" customHeight="1">
      <c r="C164" s="823"/>
      <c r="D164" s="823"/>
      <c r="E164" s="823"/>
      <c r="F164" s="823"/>
      <c r="G164" s="823"/>
      <c r="H164" s="823"/>
    </row>
    <row r="165" spans="3:8" s="93" customFormat="1" ht="24.95" customHeight="1">
      <c r="C165" s="823"/>
      <c r="D165" s="823"/>
      <c r="E165" s="823"/>
      <c r="F165" s="823"/>
      <c r="G165" s="823"/>
      <c r="H165" s="823"/>
    </row>
    <row r="166" spans="3:8" s="93" customFormat="1" ht="24.95" customHeight="1">
      <c r="C166" s="823"/>
      <c r="D166" s="823"/>
      <c r="E166" s="823"/>
      <c r="F166" s="823"/>
      <c r="G166" s="823"/>
      <c r="H166" s="823"/>
    </row>
    <row r="167" spans="3:8" s="93" customFormat="1" ht="24.95" customHeight="1">
      <c r="C167" s="823"/>
      <c r="D167" s="823"/>
      <c r="E167" s="823"/>
      <c r="F167" s="823"/>
      <c r="G167" s="823"/>
      <c r="H167" s="823"/>
    </row>
    <row r="168" spans="3:8" s="93" customFormat="1" ht="24.95" customHeight="1">
      <c r="C168" s="823"/>
      <c r="D168" s="823"/>
      <c r="E168" s="823"/>
      <c r="F168" s="823"/>
      <c r="G168" s="823"/>
      <c r="H168" s="823"/>
    </row>
    <row r="169" spans="3:8" s="93" customFormat="1" ht="24.95" customHeight="1">
      <c r="C169" s="823"/>
      <c r="D169" s="823"/>
      <c r="E169" s="823"/>
      <c r="F169" s="823"/>
      <c r="G169" s="823"/>
      <c r="H169" s="823"/>
    </row>
    <row r="170" spans="3:8" s="93" customFormat="1" ht="24.95" customHeight="1">
      <c r="C170" s="823"/>
      <c r="D170" s="823"/>
      <c r="E170" s="823"/>
      <c r="F170" s="823"/>
      <c r="G170" s="823"/>
      <c r="H170" s="823"/>
    </row>
    <row r="171" spans="3:8" s="93" customFormat="1" ht="24.95" customHeight="1">
      <c r="C171" s="823"/>
      <c r="D171" s="823"/>
      <c r="E171" s="823"/>
      <c r="F171" s="823"/>
      <c r="G171" s="823"/>
      <c r="H171" s="823"/>
    </row>
    <row r="172" spans="3:8" s="93" customFormat="1" ht="24.95" customHeight="1">
      <c r="C172" s="823"/>
      <c r="D172" s="823"/>
      <c r="E172" s="823"/>
      <c r="F172" s="823"/>
      <c r="G172" s="823"/>
      <c r="H172" s="823"/>
    </row>
    <row r="173" spans="3:8" s="93" customFormat="1" ht="24.95" customHeight="1">
      <c r="C173" s="823"/>
      <c r="D173" s="823"/>
      <c r="E173" s="823"/>
      <c r="F173" s="823"/>
      <c r="G173" s="823"/>
      <c r="H173" s="823"/>
    </row>
    <row r="174" spans="3:8" s="93" customFormat="1" ht="24.95" customHeight="1">
      <c r="C174" s="823"/>
      <c r="D174" s="823"/>
      <c r="E174" s="823"/>
      <c r="F174" s="823"/>
      <c r="G174" s="823"/>
      <c r="H174" s="823"/>
    </row>
    <row r="175" spans="3:8" s="93" customFormat="1" ht="24.95" customHeight="1">
      <c r="C175" s="823"/>
      <c r="D175" s="823"/>
      <c r="E175" s="823"/>
      <c r="F175" s="823"/>
      <c r="G175" s="823"/>
      <c r="H175" s="823"/>
    </row>
    <row r="176" spans="3:8" s="93" customFormat="1" ht="24.95" customHeight="1">
      <c r="C176" s="823"/>
      <c r="D176" s="823"/>
      <c r="E176" s="823"/>
      <c r="F176" s="823"/>
      <c r="G176" s="823"/>
      <c r="H176" s="823"/>
    </row>
    <row r="177" spans="3:8" s="93" customFormat="1" ht="24.95" customHeight="1">
      <c r="C177" s="823"/>
      <c r="D177" s="823"/>
      <c r="E177" s="823"/>
      <c r="F177" s="823"/>
      <c r="G177" s="823"/>
      <c r="H177" s="823"/>
    </row>
    <row r="178" spans="3:8" s="93" customFormat="1">
      <c r="C178" s="823"/>
      <c r="D178" s="823"/>
      <c r="E178" s="823"/>
      <c r="F178" s="823"/>
      <c r="G178" s="823"/>
      <c r="H178" s="823"/>
    </row>
    <row r="179" spans="3:8" s="93" customFormat="1">
      <c r="C179" s="823"/>
      <c r="D179" s="823"/>
      <c r="E179" s="823"/>
      <c r="F179" s="823"/>
      <c r="G179" s="823"/>
      <c r="H179" s="823"/>
    </row>
    <row r="180" spans="3:8" s="93" customFormat="1">
      <c r="C180" s="823"/>
      <c r="D180" s="823"/>
      <c r="E180" s="823"/>
      <c r="F180" s="823"/>
      <c r="G180" s="823"/>
      <c r="H180" s="823"/>
    </row>
    <row r="181" spans="3:8" s="93" customFormat="1">
      <c r="C181" s="823"/>
      <c r="D181" s="823"/>
      <c r="E181" s="823"/>
      <c r="F181" s="823"/>
      <c r="G181" s="823"/>
      <c r="H181" s="823"/>
    </row>
    <row r="182" spans="3:8" s="93" customFormat="1">
      <c r="C182" s="823"/>
      <c r="D182" s="823"/>
      <c r="E182" s="823"/>
      <c r="F182" s="823"/>
      <c r="G182" s="823"/>
      <c r="H182" s="823"/>
    </row>
    <row r="183" spans="3:8" s="93" customFormat="1">
      <c r="C183" s="823"/>
      <c r="D183" s="823"/>
      <c r="E183" s="823"/>
      <c r="F183" s="823"/>
      <c r="G183" s="823"/>
      <c r="H183" s="823"/>
    </row>
    <row r="184" spans="3:8" s="93" customFormat="1">
      <c r="C184" s="823"/>
      <c r="D184" s="823"/>
      <c r="E184" s="823"/>
      <c r="F184" s="823"/>
      <c r="G184" s="823"/>
      <c r="H184" s="823"/>
    </row>
    <row r="185" spans="3:8" s="93" customFormat="1">
      <c r="C185" s="823"/>
      <c r="D185" s="823"/>
      <c r="E185" s="823"/>
      <c r="F185" s="823"/>
      <c r="G185" s="823"/>
      <c r="H185" s="823"/>
    </row>
    <row r="186" spans="3:8" s="93" customFormat="1">
      <c r="C186" s="823"/>
      <c r="D186" s="823"/>
      <c r="E186" s="823"/>
      <c r="F186" s="823"/>
      <c r="G186" s="823"/>
      <c r="H186" s="823"/>
    </row>
    <row r="187" spans="3:8" s="93" customFormat="1">
      <c r="C187" s="823"/>
      <c r="D187" s="823"/>
      <c r="E187" s="823"/>
      <c r="F187" s="823"/>
      <c r="G187" s="823"/>
      <c r="H187" s="823"/>
    </row>
    <row r="188" spans="3:8" s="93" customFormat="1">
      <c r="C188" s="823"/>
      <c r="D188" s="823"/>
      <c r="E188" s="823"/>
      <c r="F188" s="823"/>
      <c r="G188" s="823"/>
      <c r="H188" s="823"/>
    </row>
    <row r="189" spans="3:8" s="93" customFormat="1">
      <c r="C189" s="823"/>
      <c r="D189" s="823"/>
      <c r="E189" s="823"/>
      <c r="F189" s="823"/>
      <c r="G189" s="823"/>
      <c r="H189" s="823"/>
    </row>
    <row r="190" spans="3:8" s="93" customFormat="1">
      <c r="C190" s="823"/>
      <c r="D190" s="823"/>
      <c r="E190" s="823"/>
      <c r="F190" s="823"/>
      <c r="G190" s="823"/>
      <c r="H190" s="823"/>
    </row>
    <row r="191" spans="3:8" s="93" customFormat="1">
      <c r="C191" s="823"/>
      <c r="D191" s="823"/>
      <c r="E191" s="823"/>
      <c r="F191" s="823"/>
      <c r="G191" s="823"/>
      <c r="H191" s="823"/>
    </row>
    <row r="192" spans="3:8" s="93" customFormat="1">
      <c r="C192" s="823"/>
      <c r="D192" s="823"/>
      <c r="E192" s="823"/>
      <c r="F192" s="823"/>
      <c r="G192" s="823"/>
      <c r="H192" s="823"/>
    </row>
    <row r="193" spans="3:8" s="93" customFormat="1">
      <c r="C193" s="823"/>
      <c r="D193" s="823"/>
      <c r="E193" s="823"/>
      <c r="F193" s="823"/>
      <c r="G193" s="823"/>
      <c r="H193" s="823"/>
    </row>
    <row r="194" spans="3:8" s="93" customFormat="1">
      <c r="C194" s="823"/>
      <c r="D194" s="823"/>
      <c r="E194" s="823"/>
      <c r="F194" s="823"/>
      <c r="G194" s="823"/>
      <c r="H194" s="823"/>
    </row>
    <row r="195" spans="3:8" s="93" customFormat="1">
      <c r="C195" s="823"/>
      <c r="D195" s="823"/>
      <c r="E195" s="823"/>
      <c r="F195" s="823"/>
      <c r="G195" s="823"/>
      <c r="H195" s="823"/>
    </row>
    <row r="196" spans="3:8" s="93" customFormat="1">
      <c r="C196" s="823"/>
      <c r="D196" s="823"/>
      <c r="E196" s="823"/>
      <c r="F196" s="823"/>
      <c r="G196" s="823"/>
      <c r="H196" s="823"/>
    </row>
    <row r="197" spans="3:8" s="93" customFormat="1">
      <c r="C197" s="823"/>
      <c r="D197" s="823"/>
      <c r="E197" s="823"/>
      <c r="F197" s="823"/>
      <c r="G197" s="823"/>
      <c r="H197" s="823"/>
    </row>
    <row r="198" spans="3:8" s="93" customFormat="1">
      <c r="C198" s="823"/>
      <c r="D198" s="823"/>
      <c r="E198" s="823"/>
      <c r="F198" s="823"/>
      <c r="G198" s="823"/>
      <c r="H198" s="823"/>
    </row>
    <row r="199" spans="3:8" s="93" customFormat="1">
      <c r="C199" s="823"/>
      <c r="D199" s="823"/>
      <c r="E199" s="823"/>
      <c r="F199" s="823"/>
      <c r="G199" s="823"/>
      <c r="H199" s="823"/>
    </row>
    <row r="200" spans="3:8" s="93" customFormat="1">
      <c r="C200" s="823"/>
      <c r="D200" s="823"/>
      <c r="E200" s="823"/>
      <c r="F200" s="823"/>
      <c r="G200" s="823"/>
      <c r="H200" s="823"/>
    </row>
    <row r="201" spans="3:8" s="93" customFormat="1">
      <c r="C201" s="823"/>
      <c r="D201" s="823"/>
      <c r="E201" s="823"/>
      <c r="F201" s="823"/>
      <c r="G201" s="823"/>
      <c r="H201" s="823"/>
    </row>
    <row r="202" spans="3:8" s="93" customFormat="1">
      <c r="C202" s="823"/>
      <c r="D202" s="823"/>
      <c r="E202" s="823"/>
      <c r="F202" s="823"/>
      <c r="G202" s="823"/>
      <c r="H202" s="823"/>
    </row>
    <row r="203" spans="3:8" s="93" customFormat="1">
      <c r="C203" s="823"/>
      <c r="D203" s="823"/>
      <c r="E203" s="823"/>
      <c r="F203" s="823"/>
      <c r="G203" s="823"/>
      <c r="H203" s="823"/>
    </row>
    <row r="204" spans="3:8" s="93" customFormat="1">
      <c r="C204" s="823"/>
      <c r="D204" s="823"/>
      <c r="E204" s="823"/>
      <c r="F204" s="823"/>
      <c r="G204" s="823"/>
      <c r="H204" s="823"/>
    </row>
    <row r="205" spans="3:8" s="93" customFormat="1">
      <c r="C205" s="823"/>
      <c r="D205" s="823"/>
      <c r="E205" s="823"/>
      <c r="F205" s="823"/>
      <c r="G205" s="823"/>
      <c r="H205" s="823"/>
    </row>
    <row r="206" spans="3:8" s="93" customFormat="1">
      <c r="C206" s="823"/>
      <c r="D206" s="823"/>
      <c r="E206" s="823"/>
      <c r="F206" s="823"/>
      <c r="G206" s="823"/>
      <c r="H206" s="823"/>
    </row>
    <row r="207" spans="3:8" s="93" customFormat="1">
      <c r="C207" s="823"/>
      <c r="D207" s="823"/>
      <c r="E207" s="823"/>
      <c r="F207" s="823"/>
      <c r="G207" s="823"/>
      <c r="H207" s="823"/>
    </row>
    <row r="208" spans="3:8" s="93" customFormat="1">
      <c r="C208" s="823"/>
      <c r="D208" s="823"/>
      <c r="E208" s="823"/>
      <c r="F208" s="823"/>
      <c r="G208" s="823"/>
      <c r="H208" s="823"/>
    </row>
    <row r="209" spans="3:8" s="93" customFormat="1">
      <c r="C209" s="823"/>
      <c r="D209" s="823"/>
      <c r="E209" s="823"/>
      <c r="F209" s="823"/>
      <c r="G209" s="823"/>
      <c r="H209" s="823"/>
    </row>
    <row r="210" spans="3:8" s="93" customFormat="1">
      <c r="C210" s="823"/>
      <c r="D210" s="823"/>
      <c r="E210" s="823"/>
      <c r="F210" s="823"/>
      <c r="G210" s="823"/>
      <c r="H210" s="823"/>
    </row>
    <row r="211" spans="3:8" s="93" customFormat="1">
      <c r="C211" s="823"/>
      <c r="D211" s="823"/>
      <c r="E211" s="823"/>
      <c r="F211" s="823"/>
      <c r="G211" s="823"/>
      <c r="H211" s="823"/>
    </row>
    <row r="212" spans="3:8" s="93" customFormat="1">
      <c r="C212" s="823"/>
      <c r="D212" s="823"/>
      <c r="E212" s="823"/>
      <c r="F212" s="823"/>
      <c r="G212" s="823"/>
      <c r="H212" s="823"/>
    </row>
    <row r="213" spans="3:8" s="93" customFormat="1">
      <c r="C213" s="823"/>
      <c r="D213" s="823"/>
      <c r="E213" s="823"/>
      <c r="F213" s="823"/>
      <c r="G213" s="823"/>
      <c r="H213" s="823"/>
    </row>
    <row r="214" spans="3:8" s="93" customFormat="1">
      <c r="C214" s="823"/>
      <c r="D214" s="823"/>
      <c r="E214" s="823"/>
      <c r="F214" s="823"/>
      <c r="G214" s="823"/>
      <c r="H214" s="823"/>
    </row>
    <row r="215" spans="3:8" s="93" customFormat="1">
      <c r="C215" s="823"/>
      <c r="D215" s="823"/>
      <c r="E215" s="823"/>
      <c r="F215" s="823"/>
      <c r="G215" s="823"/>
      <c r="H215" s="823"/>
    </row>
    <row r="216" spans="3:8" s="93" customFormat="1">
      <c r="C216" s="823"/>
      <c r="D216" s="823"/>
      <c r="E216" s="823"/>
      <c r="F216" s="823"/>
      <c r="G216" s="823"/>
      <c r="H216" s="823"/>
    </row>
    <row r="217" spans="3:8" s="93" customFormat="1">
      <c r="C217" s="823"/>
      <c r="D217" s="823"/>
      <c r="E217" s="823"/>
      <c r="F217" s="823"/>
      <c r="G217" s="823"/>
      <c r="H217" s="823"/>
    </row>
    <row r="218" spans="3:8" s="93" customFormat="1">
      <c r="C218" s="823"/>
      <c r="D218" s="823"/>
      <c r="E218" s="823"/>
      <c r="F218" s="823"/>
      <c r="G218" s="823"/>
      <c r="H218" s="823"/>
    </row>
    <row r="219" spans="3:8" s="93" customFormat="1">
      <c r="C219" s="823"/>
      <c r="D219" s="823"/>
      <c r="E219" s="823"/>
      <c r="F219" s="823"/>
      <c r="G219" s="823"/>
      <c r="H219" s="823"/>
    </row>
    <row r="220" spans="3:8" s="93" customFormat="1">
      <c r="C220" s="823"/>
      <c r="D220" s="823"/>
      <c r="E220" s="823"/>
      <c r="F220" s="823"/>
      <c r="G220" s="823"/>
      <c r="H220" s="823"/>
    </row>
    <row r="221" spans="3:8" s="93" customFormat="1">
      <c r="C221" s="823"/>
      <c r="D221" s="823"/>
      <c r="E221" s="823"/>
      <c r="F221" s="823"/>
      <c r="G221" s="823"/>
      <c r="H221" s="823"/>
    </row>
    <row r="222" spans="3:8" s="93" customFormat="1">
      <c r="C222" s="823"/>
      <c r="D222" s="823"/>
      <c r="E222" s="823"/>
      <c r="F222" s="823"/>
      <c r="G222" s="823"/>
      <c r="H222" s="823"/>
    </row>
    <row r="223" spans="3:8" s="93" customFormat="1">
      <c r="C223" s="823"/>
      <c r="D223" s="823"/>
      <c r="E223" s="823"/>
      <c r="F223" s="823"/>
      <c r="G223" s="823"/>
      <c r="H223" s="823"/>
    </row>
    <row r="224" spans="3:8" s="93" customFormat="1">
      <c r="C224" s="823"/>
      <c r="D224" s="823"/>
      <c r="E224" s="823"/>
      <c r="F224" s="823"/>
      <c r="G224" s="823"/>
      <c r="H224" s="823"/>
    </row>
    <row r="225" spans="3:8" s="93" customFormat="1">
      <c r="C225" s="823"/>
      <c r="D225" s="823"/>
      <c r="E225" s="823"/>
      <c r="F225" s="823"/>
      <c r="G225" s="823"/>
      <c r="H225" s="823"/>
    </row>
    <row r="226" spans="3:8" s="93" customFormat="1">
      <c r="C226" s="823"/>
      <c r="D226" s="823"/>
      <c r="E226" s="823"/>
      <c r="F226" s="823"/>
      <c r="G226" s="823"/>
      <c r="H226" s="823"/>
    </row>
    <row r="227" spans="3:8" s="93" customFormat="1">
      <c r="C227" s="823"/>
      <c r="D227" s="823"/>
      <c r="E227" s="823"/>
      <c r="F227" s="823"/>
      <c r="G227" s="823"/>
      <c r="H227" s="823"/>
    </row>
    <row r="228" spans="3:8" s="93" customFormat="1">
      <c r="C228" s="823"/>
      <c r="D228" s="823"/>
      <c r="E228" s="823"/>
      <c r="F228" s="823"/>
      <c r="G228" s="823"/>
      <c r="H228" s="823"/>
    </row>
    <row r="229" spans="3:8" s="93" customFormat="1">
      <c r="C229" s="823"/>
      <c r="D229" s="823"/>
      <c r="E229" s="823"/>
      <c r="F229" s="823"/>
      <c r="G229" s="823"/>
      <c r="H229" s="823"/>
    </row>
    <row r="230" spans="3:8" s="93" customFormat="1">
      <c r="C230" s="823"/>
      <c r="D230" s="823"/>
      <c r="E230" s="823"/>
      <c r="F230" s="823"/>
      <c r="G230" s="823"/>
      <c r="H230" s="823"/>
    </row>
    <row r="231" spans="3:8" s="93" customFormat="1">
      <c r="C231" s="823"/>
      <c r="D231" s="823"/>
      <c r="E231" s="823"/>
      <c r="F231" s="823"/>
      <c r="G231" s="823"/>
      <c r="H231" s="823"/>
    </row>
    <row r="232" spans="3:8" s="93" customFormat="1">
      <c r="C232" s="823"/>
      <c r="D232" s="823"/>
      <c r="E232" s="823"/>
      <c r="F232" s="823"/>
      <c r="G232" s="823"/>
      <c r="H232" s="823"/>
    </row>
    <row r="233" spans="3:8" s="93" customFormat="1">
      <c r="C233" s="823"/>
      <c r="D233" s="823"/>
      <c r="E233" s="823"/>
      <c r="F233" s="823"/>
      <c r="G233" s="823"/>
      <c r="H233" s="823"/>
    </row>
    <row r="234" spans="3:8" s="93" customFormat="1">
      <c r="C234" s="823"/>
      <c r="D234" s="823"/>
      <c r="E234" s="823"/>
      <c r="F234" s="823"/>
      <c r="G234" s="823"/>
      <c r="H234" s="823"/>
    </row>
    <row r="235" spans="3:8" s="93" customFormat="1">
      <c r="C235" s="823"/>
      <c r="D235" s="823"/>
      <c r="E235" s="823"/>
      <c r="F235" s="823"/>
      <c r="G235" s="823"/>
      <c r="H235" s="823"/>
    </row>
    <row r="236" spans="3:8" s="93" customFormat="1">
      <c r="C236" s="823"/>
      <c r="D236" s="823"/>
      <c r="E236" s="823"/>
      <c r="F236" s="823"/>
      <c r="G236" s="823"/>
      <c r="H236" s="823"/>
    </row>
    <row r="237" spans="3:8" s="93" customFormat="1">
      <c r="C237" s="823"/>
      <c r="D237" s="823"/>
      <c r="E237" s="823"/>
      <c r="F237" s="823"/>
      <c r="G237" s="823"/>
      <c r="H237" s="823"/>
    </row>
    <row r="238" spans="3:8" s="93" customFormat="1">
      <c r="C238" s="823"/>
      <c r="D238" s="823"/>
      <c r="E238" s="823"/>
      <c r="F238" s="823"/>
      <c r="G238" s="823"/>
      <c r="H238" s="823"/>
    </row>
    <row r="239" spans="3:8" s="93" customFormat="1">
      <c r="C239" s="823"/>
      <c r="D239" s="823"/>
      <c r="E239" s="823"/>
      <c r="F239" s="823"/>
      <c r="G239" s="823"/>
      <c r="H239" s="823"/>
    </row>
    <row r="240" spans="3:8" s="93" customFormat="1">
      <c r="C240" s="823"/>
      <c r="D240" s="823"/>
      <c r="E240" s="823"/>
      <c r="F240" s="823"/>
      <c r="G240" s="823"/>
      <c r="H240" s="823"/>
    </row>
    <row r="241" spans="3:8" s="93" customFormat="1">
      <c r="C241" s="823"/>
      <c r="D241" s="823"/>
      <c r="E241" s="823"/>
      <c r="F241" s="823"/>
      <c r="G241" s="823"/>
      <c r="H241" s="823"/>
    </row>
    <row r="242" spans="3:8" s="93" customFormat="1">
      <c r="C242" s="823"/>
      <c r="D242" s="823"/>
      <c r="E242" s="823"/>
      <c r="F242" s="823"/>
      <c r="G242" s="823"/>
      <c r="H242" s="823"/>
    </row>
    <row r="243" spans="3:8" s="93" customFormat="1">
      <c r="C243" s="823"/>
      <c r="D243" s="823"/>
      <c r="E243" s="823"/>
      <c r="F243" s="823"/>
      <c r="G243" s="823"/>
      <c r="H243" s="823"/>
    </row>
    <row r="244" spans="3:8" s="93" customFormat="1">
      <c r="C244" s="823"/>
      <c r="D244" s="823"/>
      <c r="E244" s="823"/>
      <c r="F244" s="823"/>
      <c r="G244" s="823"/>
      <c r="H244" s="823"/>
    </row>
    <row r="245" spans="3:8" s="93" customFormat="1">
      <c r="C245" s="823"/>
      <c r="D245" s="823"/>
      <c r="E245" s="823"/>
      <c r="F245" s="823"/>
      <c r="G245" s="823"/>
      <c r="H245" s="823"/>
    </row>
    <row r="246" spans="3:8" s="93" customFormat="1">
      <c r="C246" s="823"/>
      <c r="D246" s="823"/>
      <c r="E246" s="823"/>
      <c r="F246" s="823"/>
      <c r="G246" s="823"/>
      <c r="H246" s="823"/>
    </row>
    <row r="247" spans="3:8" s="93" customFormat="1">
      <c r="C247" s="823"/>
      <c r="D247" s="823"/>
      <c r="E247" s="823"/>
      <c r="F247" s="823"/>
      <c r="G247" s="823"/>
      <c r="H247" s="823"/>
    </row>
    <row r="248" spans="3:8" s="93" customFormat="1">
      <c r="C248" s="823"/>
      <c r="D248" s="823"/>
      <c r="E248" s="823"/>
      <c r="F248" s="823"/>
      <c r="G248" s="823"/>
      <c r="H248" s="823"/>
    </row>
    <row r="249" spans="3:8" s="93" customFormat="1">
      <c r="C249" s="823"/>
      <c r="D249" s="823"/>
      <c r="E249" s="823"/>
      <c r="F249" s="823"/>
      <c r="G249" s="823"/>
      <c r="H249" s="823"/>
    </row>
    <row r="250" spans="3:8" s="93" customFormat="1">
      <c r="C250" s="823"/>
      <c r="D250" s="823"/>
      <c r="E250" s="823"/>
      <c r="F250" s="823"/>
      <c r="G250" s="823"/>
      <c r="H250" s="823"/>
    </row>
    <row r="251" spans="3:8" s="93" customFormat="1">
      <c r="C251" s="823"/>
      <c r="D251" s="823"/>
      <c r="E251" s="823"/>
      <c r="F251" s="823"/>
      <c r="G251" s="823"/>
      <c r="H251" s="823"/>
    </row>
    <row r="252" spans="3:8" s="93" customFormat="1">
      <c r="C252" s="823"/>
      <c r="D252" s="823"/>
      <c r="E252" s="823"/>
      <c r="F252" s="823"/>
      <c r="G252" s="823"/>
      <c r="H252" s="823"/>
    </row>
    <row r="253" spans="3:8" s="93" customFormat="1">
      <c r="C253" s="823"/>
      <c r="D253" s="823"/>
      <c r="E253" s="823"/>
      <c r="F253" s="823"/>
      <c r="G253" s="823"/>
      <c r="H253" s="823"/>
    </row>
    <row r="254" spans="3:8" s="93" customFormat="1">
      <c r="C254" s="823"/>
      <c r="D254" s="823"/>
      <c r="E254" s="823"/>
      <c r="F254" s="823"/>
      <c r="G254" s="823"/>
      <c r="H254" s="823"/>
    </row>
    <row r="255" spans="3:8" s="93" customFormat="1">
      <c r="C255" s="823"/>
      <c r="D255" s="823"/>
      <c r="E255" s="823"/>
      <c r="F255" s="823"/>
      <c r="G255" s="823"/>
      <c r="H255" s="823"/>
    </row>
    <row r="256" spans="3:8" s="93" customFormat="1">
      <c r="C256" s="823"/>
      <c r="D256" s="823"/>
      <c r="E256" s="823"/>
      <c r="F256" s="823"/>
      <c r="G256" s="823"/>
      <c r="H256" s="823"/>
    </row>
    <row r="257" spans="3:8" s="93" customFormat="1">
      <c r="C257" s="823"/>
      <c r="D257" s="823"/>
      <c r="E257" s="823"/>
      <c r="F257" s="823"/>
      <c r="G257" s="823"/>
      <c r="H257" s="823"/>
    </row>
    <row r="258" spans="3:8" s="93" customFormat="1">
      <c r="C258" s="823"/>
      <c r="D258" s="823"/>
      <c r="E258" s="823"/>
      <c r="F258" s="823"/>
      <c r="G258" s="823"/>
      <c r="H258" s="823"/>
    </row>
    <row r="259" spans="3:8" s="93" customFormat="1">
      <c r="C259" s="823"/>
      <c r="D259" s="823"/>
      <c r="E259" s="823"/>
      <c r="F259" s="823"/>
      <c r="G259" s="823"/>
      <c r="H259" s="823"/>
    </row>
    <row r="260" spans="3:8" s="93" customFormat="1">
      <c r="C260" s="823"/>
      <c r="D260" s="823"/>
      <c r="E260" s="823"/>
      <c r="F260" s="823"/>
      <c r="G260" s="823"/>
      <c r="H260" s="823"/>
    </row>
    <row r="261" spans="3:8" s="93" customFormat="1">
      <c r="C261" s="823"/>
      <c r="D261" s="823"/>
      <c r="E261" s="823"/>
      <c r="F261" s="823"/>
      <c r="G261" s="823"/>
      <c r="H261" s="823"/>
    </row>
    <row r="262" spans="3:8" s="93" customFormat="1">
      <c r="C262" s="823"/>
      <c r="D262" s="823"/>
      <c r="E262" s="823"/>
      <c r="F262" s="823"/>
      <c r="G262" s="823"/>
      <c r="H262" s="823"/>
    </row>
    <row r="263" spans="3:8" s="93" customFormat="1">
      <c r="C263" s="823"/>
      <c r="D263" s="823"/>
      <c r="E263" s="823"/>
      <c r="F263" s="823"/>
      <c r="G263" s="823"/>
      <c r="H263" s="823"/>
    </row>
    <row r="264" spans="3:8" s="93" customFormat="1">
      <c r="C264" s="823"/>
      <c r="D264" s="823"/>
      <c r="E264" s="823"/>
      <c r="F264" s="823"/>
      <c r="G264" s="823"/>
      <c r="H264" s="823"/>
    </row>
    <row r="265" spans="3:8" s="93" customFormat="1">
      <c r="C265" s="823"/>
      <c r="D265" s="823"/>
      <c r="E265" s="823"/>
      <c r="F265" s="823"/>
      <c r="G265" s="823"/>
      <c r="H265" s="823"/>
    </row>
    <row r="266" spans="3:8" s="93" customFormat="1">
      <c r="C266" s="823"/>
      <c r="D266" s="823"/>
      <c r="E266" s="823"/>
      <c r="F266" s="823"/>
      <c r="G266" s="823"/>
      <c r="H266" s="823"/>
    </row>
    <row r="267" spans="3:8" s="93" customFormat="1">
      <c r="C267" s="823"/>
      <c r="D267" s="823"/>
      <c r="E267" s="823"/>
      <c r="F267" s="823"/>
      <c r="G267" s="823"/>
      <c r="H267" s="823"/>
    </row>
  </sheetData>
  <mergeCells count="8">
    <mergeCell ref="C1:G1"/>
    <mergeCell ref="C2:D2"/>
    <mergeCell ref="A120:H120"/>
    <mergeCell ref="G7:H7"/>
    <mergeCell ref="A7:A8"/>
    <mergeCell ref="B7:B8"/>
    <mergeCell ref="C7:D7"/>
    <mergeCell ref="E7:F7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44"/>
  <sheetViews>
    <sheetView topLeftCell="A4" zoomScaleSheetLayoutView="100" workbookViewId="0">
      <selection activeCell="O11" sqref="O11"/>
    </sheetView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4.85546875" style="1" customWidth="1"/>
    <col min="6" max="6" width="10.7109375" style="1" customWidth="1"/>
    <col min="7" max="7" width="9.5703125" style="1" customWidth="1"/>
    <col min="8" max="8" width="10.5703125" style="1" customWidth="1"/>
    <col min="9" max="10" width="9.85546875" style="1" customWidth="1"/>
    <col min="11" max="11" width="10.140625" style="1" customWidth="1"/>
    <col min="12" max="12" width="9.42578125" style="1" customWidth="1"/>
    <col min="13" max="13" width="10.28515625" style="1" customWidth="1"/>
    <col min="14" max="16" width="9.8554687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>
      <c r="A1" s="266"/>
      <c r="B1" s="267" t="s">
        <v>200</v>
      </c>
      <c r="C1" s="268" t="str">
        <f>Kadar.ode.!C1</f>
        <v>ОБ"Студеница" Краљево</v>
      </c>
      <c r="D1" s="269"/>
      <c r="E1" s="269"/>
      <c r="F1" s="270"/>
    </row>
    <row r="2" spans="1:17">
      <c r="A2" s="266"/>
      <c r="B2" s="267" t="s">
        <v>201</v>
      </c>
      <c r="C2" s="268">
        <f>Kadar.ode.!C2</f>
        <v>17870092</v>
      </c>
      <c r="D2" s="269"/>
      <c r="E2" s="269"/>
      <c r="F2" s="270"/>
    </row>
    <row r="3" spans="1:17">
      <c r="A3" s="266"/>
      <c r="B3" s="267" t="s">
        <v>203</v>
      </c>
      <c r="C3" s="268" t="str">
        <f>Kadar.ode.!C3</f>
        <v>01.01.2018.</v>
      </c>
      <c r="D3" s="269"/>
      <c r="E3" s="269"/>
      <c r="F3" s="270"/>
    </row>
    <row r="4" spans="1:17" ht="14.25">
      <c r="A4" s="266"/>
      <c r="B4" s="267" t="s">
        <v>202</v>
      </c>
      <c r="C4" s="271" t="s">
        <v>244</v>
      </c>
      <c r="D4" s="272"/>
      <c r="E4" s="272"/>
      <c r="F4" s="273"/>
    </row>
    <row r="5" spans="1:17" ht="14.25">
      <c r="A5" s="266"/>
      <c r="B5" s="267" t="s">
        <v>243</v>
      </c>
      <c r="C5" s="271"/>
      <c r="D5" s="272"/>
      <c r="E5" s="272"/>
      <c r="F5" s="273"/>
    </row>
    <row r="8" spans="1:17">
      <c r="O8" s="2"/>
      <c r="Q8" s="298"/>
    </row>
    <row r="9" spans="1:17" ht="23.25" customHeight="1">
      <c r="A9" s="973" t="s">
        <v>6</v>
      </c>
      <c r="B9" s="971" t="s">
        <v>54</v>
      </c>
      <c r="C9" s="971" t="s">
        <v>199</v>
      </c>
      <c r="D9" s="971" t="s">
        <v>1796</v>
      </c>
      <c r="E9" s="971" t="s">
        <v>1797</v>
      </c>
      <c r="F9" s="971"/>
      <c r="G9" s="971" t="s">
        <v>1798</v>
      </c>
      <c r="H9" s="971"/>
      <c r="I9" s="971" t="s">
        <v>1799</v>
      </c>
      <c r="J9" s="971"/>
      <c r="K9" s="971" t="s">
        <v>1800</v>
      </c>
      <c r="L9" s="971"/>
      <c r="M9" s="971" t="s">
        <v>1801</v>
      </c>
      <c r="N9" s="971"/>
      <c r="O9" s="971" t="s">
        <v>1802</v>
      </c>
      <c r="P9" s="971"/>
      <c r="Q9"/>
    </row>
    <row r="10" spans="1:17" ht="25.5">
      <c r="A10" s="973"/>
      <c r="B10" s="971"/>
      <c r="C10" s="971"/>
      <c r="D10" s="971"/>
      <c r="E10" s="302" t="s">
        <v>366</v>
      </c>
      <c r="F10" s="302" t="s">
        <v>367</v>
      </c>
      <c r="G10" s="302" t="s">
        <v>366</v>
      </c>
      <c r="H10" s="302" t="s">
        <v>367</v>
      </c>
      <c r="I10" s="302" t="s">
        <v>366</v>
      </c>
      <c r="J10" s="302" t="s">
        <v>367</v>
      </c>
      <c r="K10" s="302" t="s">
        <v>366</v>
      </c>
      <c r="L10" s="302" t="s">
        <v>367</v>
      </c>
      <c r="M10" s="302" t="s">
        <v>366</v>
      </c>
      <c r="N10" s="302" t="s">
        <v>367</v>
      </c>
      <c r="O10" s="302" t="s">
        <v>366</v>
      </c>
      <c r="P10" s="302" t="s">
        <v>367</v>
      </c>
      <c r="Q10"/>
    </row>
    <row r="11" spans="1:17">
      <c r="A11" s="306">
        <v>1</v>
      </c>
      <c r="B11" s="303" t="s">
        <v>1793</v>
      </c>
      <c r="C11" s="306">
        <v>90</v>
      </c>
      <c r="D11" s="304">
        <v>2</v>
      </c>
      <c r="E11" s="304">
        <v>603</v>
      </c>
      <c r="F11" s="304">
        <v>650</v>
      </c>
      <c r="G11" s="304">
        <v>603</v>
      </c>
      <c r="H11" s="304">
        <v>650</v>
      </c>
      <c r="I11" s="305">
        <v>2878</v>
      </c>
      <c r="J11" s="305">
        <v>4000</v>
      </c>
      <c r="K11" s="305">
        <v>3077</v>
      </c>
      <c r="L11" s="305">
        <v>3812</v>
      </c>
      <c r="M11" s="305">
        <f>E11+I11</f>
        <v>3481</v>
      </c>
      <c r="N11" s="305">
        <f>F11+J11</f>
        <v>4650</v>
      </c>
      <c r="O11" s="305">
        <f>G11+K11</f>
        <v>3680</v>
      </c>
      <c r="P11" s="305">
        <f>H11+L11</f>
        <v>4462</v>
      </c>
      <c r="Q11"/>
    </row>
    <row r="12" spans="1:17">
      <c r="A12" s="306">
        <v>2</v>
      </c>
      <c r="B12" s="303" t="s">
        <v>1794</v>
      </c>
      <c r="C12" s="306">
        <v>34</v>
      </c>
      <c r="D12" s="304">
        <v>1</v>
      </c>
      <c r="E12" s="304"/>
      <c r="F12" s="304"/>
      <c r="G12" s="304"/>
      <c r="H12" s="304"/>
      <c r="I12" s="305">
        <v>554</v>
      </c>
      <c r="J12" s="305">
        <v>700</v>
      </c>
      <c r="K12" s="305">
        <v>625</v>
      </c>
      <c r="L12" s="305">
        <v>832</v>
      </c>
      <c r="M12" s="305">
        <f t="shared" ref="M12:M17" si="0">E12+I12</f>
        <v>554</v>
      </c>
      <c r="N12" s="305">
        <f t="shared" ref="N12:N17" si="1">F12+J12</f>
        <v>700</v>
      </c>
      <c r="O12" s="305">
        <f t="shared" ref="O12:O17" si="2">G12+K12</f>
        <v>625</v>
      </c>
      <c r="P12" s="305">
        <f t="shared" ref="P12:P17" si="3">H12+L12</f>
        <v>832</v>
      </c>
      <c r="Q12"/>
    </row>
    <row r="13" spans="1:17">
      <c r="A13" s="307">
        <v>3</v>
      </c>
      <c r="B13" s="303" t="s">
        <v>1795</v>
      </c>
      <c r="C13" s="306">
        <v>46</v>
      </c>
      <c r="D13" s="304">
        <v>1</v>
      </c>
      <c r="E13" s="304"/>
      <c r="F13" s="304"/>
      <c r="G13" s="304"/>
      <c r="H13" s="304"/>
      <c r="I13" s="305">
        <v>491</v>
      </c>
      <c r="J13" s="305">
        <v>650</v>
      </c>
      <c r="K13" s="305">
        <v>562</v>
      </c>
      <c r="L13" s="305">
        <v>796</v>
      </c>
      <c r="M13" s="305">
        <f t="shared" si="0"/>
        <v>491</v>
      </c>
      <c r="N13" s="305">
        <f t="shared" si="1"/>
        <v>650</v>
      </c>
      <c r="O13" s="305">
        <f t="shared" si="2"/>
        <v>562</v>
      </c>
      <c r="P13" s="305">
        <f t="shared" si="3"/>
        <v>796</v>
      </c>
      <c r="Q13"/>
    </row>
    <row r="14" spans="1:17">
      <c r="A14" s="306">
        <v>4</v>
      </c>
      <c r="B14" s="303" t="s">
        <v>6947</v>
      </c>
      <c r="C14" s="306">
        <v>80</v>
      </c>
      <c r="D14" s="304">
        <v>2</v>
      </c>
      <c r="E14" s="304">
        <v>600</v>
      </c>
      <c r="F14" s="304">
        <v>750</v>
      </c>
      <c r="G14" s="304">
        <v>600</v>
      </c>
      <c r="H14" s="304">
        <v>750</v>
      </c>
      <c r="I14" s="305">
        <v>320</v>
      </c>
      <c r="J14" s="305">
        <v>500</v>
      </c>
      <c r="K14" s="305">
        <v>515</v>
      </c>
      <c r="L14" s="305">
        <v>576</v>
      </c>
      <c r="M14" s="305">
        <f t="shared" si="0"/>
        <v>920</v>
      </c>
      <c r="N14" s="305">
        <f t="shared" si="1"/>
        <v>1250</v>
      </c>
      <c r="O14" s="305">
        <f t="shared" si="2"/>
        <v>1115</v>
      </c>
      <c r="P14" s="305">
        <f t="shared" si="3"/>
        <v>1326</v>
      </c>
      <c r="Q14"/>
    </row>
    <row r="15" spans="1:17">
      <c r="A15" s="306">
        <v>5</v>
      </c>
      <c r="B15" s="303" t="s">
        <v>6948</v>
      </c>
      <c r="C15" s="306">
        <v>20</v>
      </c>
      <c r="D15" s="304">
        <v>1</v>
      </c>
      <c r="E15" s="304">
        <v>379</v>
      </c>
      <c r="F15" s="304">
        <v>500</v>
      </c>
      <c r="G15" s="304">
        <v>379</v>
      </c>
      <c r="H15" s="304">
        <v>500</v>
      </c>
      <c r="I15" s="305">
        <v>854</v>
      </c>
      <c r="J15" s="305">
        <v>1000</v>
      </c>
      <c r="K15" s="305">
        <v>901</v>
      </c>
      <c r="L15" s="305">
        <v>887</v>
      </c>
      <c r="M15" s="305">
        <f t="shared" si="0"/>
        <v>1233</v>
      </c>
      <c r="N15" s="305">
        <f t="shared" si="1"/>
        <v>1500</v>
      </c>
      <c r="O15" s="305">
        <f t="shared" si="2"/>
        <v>1280</v>
      </c>
      <c r="P15" s="305">
        <f t="shared" si="3"/>
        <v>1387</v>
      </c>
      <c r="Q15"/>
    </row>
    <row r="16" spans="1:17">
      <c r="A16" s="306">
        <v>6</v>
      </c>
      <c r="B16" s="303" t="s">
        <v>6949</v>
      </c>
      <c r="C16" s="306">
        <v>20</v>
      </c>
      <c r="D16" s="304">
        <v>1</v>
      </c>
      <c r="E16" s="304"/>
      <c r="F16" s="304"/>
      <c r="G16" s="304"/>
      <c r="H16" s="304"/>
      <c r="I16" s="305">
        <v>754</v>
      </c>
      <c r="J16" s="305">
        <v>900</v>
      </c>
      <c r="K16" s="305">
        <v>920</v>
      </c>
      <c r="L16" s="305">
        <v>1089</v>
      </c>
      <c r="M16" s="305">
        <f t="shared" si="0"/>
        <v>754</v>
      </c>
      <c r="N16" s="305">
        <f t="shared" si="1"/>
        <v>900</v>
      </c>
      <c r="O16" s="305">
        <f t="shared" si="2"/>
        <v>920</v>
      </c>
      <c r="P16" s="305">
        <f t="shared" si="3"/>
        <v>1089</v>
      </c>
      <c r="Q16"/>
    </row>
    <row r="17" spans="1:17">
      <c r="A17" s="306">
        <v>7</v>
      </c>
      <c r="B17" s="303" t="s">
        <v>6950</v>
      </c>
      <c r="C17" s="308">
        <v>20</v>
      </c>
      <c r="D17" s="304">
        <v>1</v>
      </c>
      <c r="E17" s="304"/>
      <c r="F17" s="304"/>
      <c r="G17" s="304"/>
      <c r="H17" s="304"/>
      <c r="I17" s="305">
        <v>301</v>
      </c>
      <c r="J17" s="305">
        <v>450</v>
      </c>
      <c r="K17" s="305">
        <v>352</v>
      </c>
      <c r="L17" s="305">
        <v>506</v>
      </c>
      <c r="M17" s="305">
        <f t="shared" si="0"/>
        <v>301</v>
      </c>
      <c r="N17" s="305">
        <f t="shared" si="1"/>
        <v>450</v>
      </c>
      <c r="O17" s="305">
        <f t="shared" si="2"/>
        <v>352</v>
      </c>
      <c r="P17" s="305">
        <f t="shared" si="3"/>
        <v>506</v>
      </c>
      <c r="Q17"/>
    </row>
    <row r="18" spans="1:17">
      <c r="A18" s="306">
        <v>8</v>
      </c>
      <c r="B18" s="303"/>
      <c r="C18" s="308"/>
      <c r="D18" s="304"/>
      <c r="E18" s="304"/>
      <c r="F18" s="304"/>
      <c r="G18" s="304"/>
      <c r="H18" s="304"/>
      <c r="I18" s="305"/>
      <c r="J18" s="305"/>
      <c r="K18" s="305"/>
      <c r="L18" s="305"/>
      <c r="M18" s="305"/>
      <c r="N18" s="305"/>
      <c r="O18" s="305"/>
      <c r="P18" s="305"/>
      <c r="Q18"/>
    </row>
    <row r="19" spans="1:17">
      <c r="A19" s="306">
        <v>9</v>
      </c>
      <c r="B19" s="303"/>
      <c r="C19" s="308"/>
      <c r="D19" s="304"/>
      <c r="E19" s="304"/>
      <c r="F19" s="304"/>
      <c r="G19" s="304"/>
      <c r="H19" s="304"/>
      <c r="I19" s="305"/>
      <c r="J19" s="305"/>
      <c r="K19" s="305"/>
      <c r="L19" s="305"/>
      <c r="M19" s="305"/>
      <c r="N19" s="305"/>
      <c r="O19" s="305"/>
      <c r="P19" s="305"/>
      <c r="Q19"/>
    </row>
    <row r="20" spans="1:17">
      <c r="A20" s="306">
        <v>10</v>
      </c>
      <c r="B20" s="303"/>
      <c r="C20" s="303"/>
      <c r="D20" s="309"/>
      <c r="E20" s="309"/>
      <c r="F20" s="309"/>
      <c r="G20" s="309"/>
      <c r="H20" s="309"/>
      <c r="I20" s="310"/>
      <c r="J20" s="310"/>
      <c r="K20" s="310"/>
      <c r="L20" s="310"/>
      <c r="M20" s="305"/>
      <c r="N20" s="305"/>
      <c r="O20" s="305"/>
      <c r="P20" s="305"/>
      <c r="Q20"/>
    </row>
    <row r="21" spans="1:17">
      <c r="A21" s="303" t="s">
        <v>2</v>
      </c>
      <c r="B21" s="303"/>
      <c r="C21" s="306">
        <f>SUM(C11:C20)</f>
        <v>310</v>
      </c>
      <c r="D21" s="306">
        <f t="shared" ref="D21:P21" si="4">SUM(D11:D20)</f>
        <v>9</v>
      </c>
      <c r="E21" s="306">
        <f t="shared" si="4"/>
        <v>1582</v>
      </c>
      <c r="F21" s="306">
        <f t="shared" si="4"/>
        <v>1900</v>
      </c>
      <c r="G21" s="306">
        <f t="shared" si="4"/>
        <v>1582</v>
      </c>
      <c r="H21" s="306">
        <f t="shared" si="4"/>
        <v>1900</v>
      </c>
      <c r="I21" s="306">
        <f t="shared" si="4"/>
        <v>6152</v>
      </c>
      <c r="J21" s="306">
        <f t="shared" si="4"/>
        <v>8200</v>
      </c>
      <c r="K21" s="306">
        <f t="shared" si="4"/>
        <v>6952</v>
      </c>
      <c r="L21" s="306">
        <f t="shared" si="4"/>
        <v>8498</v>
      </c>
      <c r="M21" s="306">
        <f t="shared" si="4"/>
        <v>7734</v>
      </c>
      <c r="N21" s="306">
        <f t="shared" si="4"/>
        <v>10100</v>
      </c>
      <c r="O21" s="306">
        <f t="shared" si="4"/>
        <v>8534</v>
      </c>
      <c r="P21" s="306">
        <f t="shared" si="4"/>
        <v>10398</v>
      </c>
      <c r="Q21"/>
    </row>
    <row r="22" spans="1:17">
      <c r="A22" s="3"/>
      <c r="B22" s="299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/>
    </row>
    <row r="23" spans="1:17" s="301" customFormat="1">
      <c r="A23" s="1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1"/>
      <c r="N23" s="1"/>
      <c r="O23" s="1"/>
      <c r="P23" s="1"/>
      <c r="Q23" s="1"/>
    </row>
    <row r="24" spans="1:17">
      <c r="A24" s="972"/>
      <c r="B24" s="972"/>
      <c r="C24" s="972"/>
      <c r="D24" s="972"/>
      <c r="E24" s="972"/>
      <c r="F24" s="972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</row>
    <row r="25" spans="1:17">
      <c r="A25" s="972"/>
      <c r="B25" s="972"/>
      <c r="C25" s="972"/>
      <c r="D25" s="972"/>
      <c r="E25" s="972"/>
      <c r="F25" s="972"/>
    </row>
    <row r="32" spans="1:17">
      <c r="I32" s="312"/>
    </row>
    <row r="44" spans="14:14">
      <c r="N44" s="312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734"/>
  <sheetViews>
    <sheetView zoomScaleSheetLayoutView="100" workbookViewId="0">
      <selection activeCell="I34" sqref="I34"/>
    </sheetView>
  </sheetViews>
  <sheetFormatPr defaultRowHeight="12.75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>
      <c r="A1" s="266"/>
      <c r="B1" s="267" t="s">
        <v>200</v>
      </c>
      <c r="C1" s="268" t="str">
        <f>Kadar.ode.!C1</f>
        <v>ОБ"Студеница" Краљево</v>
      </c>
      <c r="D1" s="269"/>
      <c r="E1" s="269"/>
      <c r="F1" s="270"/>
      <c r="G1" s="95"/>
    </row>
    <row r="2" spans="1:7">
      <c r="A2" s="266"/>
      <c r="B2" s="267" t="s">
        <v>201</v>
      </c>
      <c r="C2" s="268">
        <f>Kadar.ode.!C2</f>
        <v>17870092</v>
      </c>
      <c r="D2" s="269"/>
      <c r="E2" s="269"/>
      <c r="F2" s="270"/>
      <c r="G2" s="95"/>
    </row>
    <row r="3" spans="1:7">
      <c r="A3" s="266"/>
      <c r="B3" s="267" t="s">
        <v>203</v>
      </c>
      <c r="C3" s="268" t="str">
        <f>Kadar.ode.!C3</f>
        <v>01.01.2018.</v>
      </c>
      <c r="D3" s="269"/>
      <c r="E3" s="269"/>
      <c r="F3" s="270"/>
      <c r="G3" s="95"/>
    </row>
    <row r="4" spans="1:7" ht="14.25">
      <c r="A4" s="266"/>
      <c r="B4" s="267" t="s">
        <v>202</v>
      </c>
      <c r="C4" s="271" t="s">
        <v>1792</v>
      </c>
      <c r="D4" s="272"/>
      <c r="E4" s="272"/>
      <c r="F4" s="273"/>
      <c r="G4" s="95"/>
    </row>
    <row r="5" spans="1:7" ht="14.25">
      <c r="A5" s="266"/>
      <c r="B5" s="267" t="s">
        <v>243</v>
      </c>
      <c r="C5" s="271"/>
      <c r="D5" s="272"/>
      <c r="E5" s="272"/>
      <c r="F5" s="273"/>
      <c r="G5" s="95"/>
    </row>
    <row r="6" spans="1:7" ht="15.75">
      <c r="A6" s="155"/>
      <c r="B6" s="155"/>
      <c r="C6" s="155"/>
      <c r="D6" s="155"/>
      <c r="E6" s="155"/>
      <c r="F6" s="93"/>
      <c r="G6" s="93"/>
    </row>
    <row r="7" spans="1:7" ht="25.5">
      <c r="A7" s="263" t="s">
        <v>368</v>
      </c>
      <c r="B7" s="265" t="s">
        <v>369</v>
      </c>
      <c r="C7" s="264" t="s">
        <v>366</v>
      </c>
      <c r="D7" s="264" t="s">
        <v>367</v>
      </c>
      <c r="E7" s="274"/>
      <c r="F7" s="275"/>
      <c r="G7" s="50"/>
    </row>
    <row r="8" spans="1:7" ht="18.75">
      <c r="A8" s="263"/>
      <c r="B8" s="276" t="s">
        <v>370</v>
      </c>
      <c r="C8" s="277">
        <f>SUM(C9:C734)</f>
        <v>0</v>
      </c>
      <c r="D8" s="277">
        <f>SUM(D9:D734)</f>
        <v>0</v>
      </c>
      <c r="E8" s="274"/>
      <c r="F8" s="275"/>
      <c r="G8" s="50"/>
    </row>
    <row r="9" spans="1:7" ht="18.75">
      <c r="A9" s="278">
        <v>0</v>
      </c>
      <c r="B9" s="276" t="s">
        <v>1804</v>
      </c>
      <c r="C9" s="277"/>
      <c r="D9" s="277"/>
    </row>
    <row r="10" spans="1:7">
      <c r="A10" s="279" t="s">
        <v>371</v>
      </c>
      <c r="B10" s="280" t="s">
        <v>372</v>
      </c>
      <c r="C10" s="241"/>
      <c r="D10" s="241"/>
    </row>
    <row r="11" spans="1:7">
      <c r="A11" s="279" t="s">
        <v>373</v>
      </c>
      <c r="B11" s="280" t="s">
        <v>374</v>
      </c>
      <c r="C11" s="241"/>
      <c r="D11" s="241"/>
    </row>
    <row r="12" spans="1:7">
      <c r="A12" s="279" t="s">
        <v>375</v>
      </c>
      <c r="B12" s="280" t="s">
        <v>376</v>
      </c>
      <c r="C12" s="241"/>
      <c r="D12" s="241"/>
    </row>
    <row r="13" spans="1:7">
      <c r="A13" s="279" t="s">
        <v>377</v>
      </c>
      <c r="B13" s="280" t="s">
        <v>378</v>
      </c>
      <c r="C13" s="241"/>
      <c r="D13" s="241"/>
    </row>
    <row r="14" spans="1:7" ht="25.5">
      <c r="A14" s="279" t="s">
        <v>379</v>
      </c>
      <c r="B14" s="280" t="s">
        <v>380</v>
      </c>
      <c r="C14" s="241"/>
      <c r="D14" s="241"/>
    </row>
    <row r="15" spans="1:7">
      <c r="A15" s="279" t="s">
        <v>381</v>
      </c>
      <c r="B15" s="280" t="s">
        <v>382</v>
      </c>
      <c r="C15" s="241"/>
      <c r="D15" s="241"/>
    </row>
    <row r="16" spans="1:7">
      <c r="A16" s="279" t="s">
        <v>383</v>
      </c>
      <c r="B16" s="280" t="s">
        <v>384</v>
      </c>
      <c r="C16" s="241"/>
      <c r="D16" s="241"/>
    </row>
    <row r="17" spans="1:4">
      <c r="A17" s="279" t="s">
        <v>385</v>
      </c>
      <c r="B17" s="281" t="s">
        <v>386</v>
      </c>
      <c r="C17" s="241"/>
      <c r="D17" s="241"/>
    </row>
    <row r="18" spans="1:4">
      <c r="A18" s="279" t="s">
        <v>387</v>
      </c>
      <c r="B18" s="281" t="s">
        <v>388</v>
      </c>
      <c r="C18" s="241"/>
      <c r="D18" s="241"/>
    </row>
    <row r="19" spans="1:4">
      <c r="A19" s="279" t="s">
        <v>389</v>
      </c>
      <c r="B19" s="281" t="s">
        <v>390</v>
      </c>
      <c r="C19" s="241"/>
      <c r="D19" s="241"/>
    </row>
    <row r="20" spans="1:4">
      <c r="A20" s="279" t="s">
        <v>391</v>
      </c>
      <c r="B20" s="281" t="s">
        <v>392</v>
      </c>
      <c r="C20" s="241"/>
      <c r="D20" s="241"/>
    </row>
    <row r="21" spans="1:4">
      <c r="A21" s="279" t="s">
        <v>393</v>
      </c>
      <c r="B21" s="281" t="s">
        <v>394</v>
      </c>
      <c r="C21" s="241"/>
      <c r="D21" s="241"/>
    </row>
    <row r="22" spans="1:4">
      <c r="A22" s="279" t="s">
        <v>395</v>
      </c>
      <c r="B22" s="281" t="s">
        <v>396</v>
      </c>
      <c r="C22" s="241"/>
      <c r="D22" s="241"/>
    </row>
    <row r="23" spans="1:4">
      <c r="A23" s="279" t="s">
        <v>397</v>
      </c>
      <c r="B23" s="281" t="s">
        <v>398</v>
      </c>
      <c r="C23" s="241"/>
      <c r="D23" s="241"/>
    </row>
    <row r="24" spans="1:4">
      <c r="A24" s="279" t="s">
        <v>399</v>
      </c>
      <c r="B24" s="281" t="s">
        <v>400</v>
      </c>
      <c r="C24" s="241"/>
      <c r="D24" s="241"/>
    </row>
    <row r="25" spans="1:4">
      <c r="A25" s="279" t="s">
        <v>401</v>
      </c>
      <c r="B25" s="281" t="s">
        <v>402</v>
      </c>
      <c r="C25" s="241"/>
      <c r="D25" s="241"/>
    </row>
    <row r="26" spans="1:4">
      <c r="A26" s="279" t="s">
        <v>403</v>
      </c>
      <c r="B26" s="281" t="s">
        <v>404</v>
      </c>
      <c r="C26" s="241"/>
      <c r="D26" s="241"/>
    </row>
    <row r="27" spans="1:4" ht="18.75">
      <c r="A27" s="278">
        <v>1</v>
      </c>
      <c r="B27" s="282" t="s">
        <v>405</v>
      </c>
      <c r="C27" s="277"/>
      <c r="D27" s="277"/>
    </row>
    <row r="28" spans="1:4">
      <c r="A28" s="279" t="s">
        <v>406</v>
      </c>
      <c r="B28" s="281" t="s">
        <v>407</v>
      </c>
      <c r="C28" s="241"/>
      <c r="D28" s="241"/>
    </row>
    <row r="29" spans="1:4">
      <c r="A29" s="279" t="s">
        <v>408</v>
      </c>
      <c r="B29" s="281" t="s">
        <v>409</v>
      </c>
      <c r="C29" s="241"/>
      <c r="D29" s="241"/>
    </row>
    <row r="30" spans="1:4">
      <c r="A30" s="279" t="s">
        <v>410</v>
      </c>
      <c r="B30" s="280" t="s">
        <v>411</v>
      </c>
      <c r="C30" s="241"/>
      <c r="D30" s="241"/>
    </row>
    <row r="31" spans="1:4">
      <c r="A31" s="279" t="s">
        <v>412</v>
      </c>
      <c r="B31" s="280" t="s">
        <v>413</v>
      </c>
      <c r="C31" s="241"/>
      <c r="D31" s="241"/>
    </row>
    <row r="32" spans="1:4">
      <c r="A32" s="279" t="s">
        <v>414</v>
      </c>
      <c r="B32" s="280" t="s">
        <v>415</v>
      </c>
      <c r="C32" s="241"/>
      <c r="D32" s="241"/>
    </row>
    <row r="33" spans="1:4">
      <c r="A33" s="279" t="s">
        <v>416</v>
      </c>
      <c r="B33" s="280" t="s">
        <v>417</v>
      </c>
      <c r="C33" s="241"/>
      <c r="D33" s="241"/>
    </row>
    <row r="34" spans="1:4">
      <c r="A34" s="279" t="s">
        <v>418</v>
      </c>
      <c r="B34" s="280" t="s">
        <v>419</v>
      </c>
      <c r="C34" s="241"/>
      <c r="D34" s="241"/>
    </row>
    <row r="35" spans="1:4">
      <c r="A35" s="279" t="s">
        <v>420</v>
      </c>
      <c r="B35" s="280" t="s">
        <v>421</v>
      </c>
      <c r="C35" s="241"/>
      <c r="D35" s="241"/>
    </row>
    <row r="36" spans="1:4">
      <c r="A36" s="279" t="s">
        <v>422</v>
      </c>
      <c r="B36" s="280" t="s">
        <v>423</v>
      </c>
      <c r="C36" s="241"/>
      <c r="D36" s="241"/>
    </row>
    <row r="37" spans="1:4">
      <c r="A37" s="279" t="s">
        <v>424</v>
      </c>
      <c r="B37" s="280" t="s">
        <v>425</v>
      </c>
      <c r="C37" s="241"/>
      <c r="D37" s="241"/>
    </row>
    <row r="38" spans="1:4" ht="25.5">
      <c r="A38" s="279" t="s">
        <v>426</v>
      </c>
      <c r="B38" s="283" t="s">
        <v>427</v>
      </c>
      <c r="C38" s="241"/>
      <c r="D38" s="241"/>
    </row>
    <row r="39" spans="1:4" ht="25.5">
      <c r="A39" s="279" t="s">
        <v>428</v>
      </c>
      <c r="B39" s="283" t="s">
        <v>429</v>
      </c>
      <c r="C39" s="241"/>
      <c r="D39" s="241"/>
    </row>
    <row r="40" spans="1:4" ht="25.5">
      <c r="A40" s="279" t="s">
        <v>430</v>
      </c>
      <c r="B40" s="283" t="s">
        <v>431</v>
      </c>
      <c r="C40" s="241"/>
      <c r="D40" s="241"/>
    </row>
    <row r="41" spans="1:4" ht="25.5">
      <c r="A41" s="279" t="s">
        <v>432</v>
      </c>
      <c r="B41" s="283" t="s">
        <v>433</v>
      </c>
      <c r="C41" s="241"/>
      <c r="D41" s="241"/>
    </row>
    <row r="42" spans="1:4">
      <c r="A42" s="279" t="s">
        <v>434</v>
      </c>
      <c r="B42" s="280" t="s">
        <v>435</v>
      </c>
      <c r="C42" s="241"/>
      <c r="D42" s="241"/>
    </row>
    <row r="43" spans="1:4">
      <c r="A43" s="279" t="s">
        <v>436</v>
      </c>
      <c r="B43" s="281" t="s">
        <v>437</v>
      </c>
      <c r="C43" s="241"/>
      <c r="D43" s="241"/>
    </row>
    <row r="44" spans="1:4">
      <c r="A44" s="279" t="s">
        <v>438</v>
      </c>
      <c r="B44" s="281" t="s">
        <v>439</v>
      </c>
      <c r="C44" s="241"/>
      <c r="D44" s="241"/>
    </row>
    <row r="45" spans="1:4">
      <c r="A45" s="279" t="s">
        <v>440</v>
      </c>
      <c r="B45" s="281" t="s">
        <v>441</v>
      </c>
      <c r="C45" s="241"/>
      <c r="D45" s="241"/>
    </row>
    <row r="46" spans="1:4">
      <c r="A46" s="279" t="s">
        <v>442</v>
      </c>
      <c r="B46" s="280" t="s">
        <v>443</v>
      </c>
      <c r="C46" s="241"/>
      <c r="D46" s="241"/>
    </row>
    <row r="47" spans="1:4">
      <c r="A47" s="279" t="s">
        <v>444</v>
      </c>
      <c r="B47" s="280" t="s">
        <v>445</v>
      </c>
      <c r="C47" s="241"/>
      <c r="D47" s="241"/>
    </row>
    <row r="48" spans="1:4">
      <c r="A48" s="279" t="s">
        <v>446</v>
      </c>
      <c r="B48" s="283" t="s">
        <v>447</v>
      </c>
      <c r="C48" s="241"/>
      <c r="D48" s="241"/>
    </row>
    <row r="49" spans="1:4">
      <c r="A49" s="279" t="s">
        <v>448</v>
      </c>
      <c r="B49" s="283" t="s">
        <v>449</v>
      </c>
      <c r="C49" s="241"/>
      <c r="D49" s="241"/>
    </row>
    <row r="50" spans="1:4">
      <c r="A50" s="279" t="s">
        <v>450</v>
      </c>
      <c r="B50" s="280" t="s">
        <v>451</v>
      </c>
      <c r="C50" s="241"/>
      <c r="D50" s="241"/>
    </row>
    <row r="51" spans="1:4">
      <c r="A51" s="279" t="s">
        <v>452</v>
      </c>
      <c r="B51" s="280" t="s">
        <v>453</v>
      </c>
      <c r="C51" s="241"/>
      <c r="D51" s="241"/>
    </row>
    <row r="52" spans="1:4">
      <c r="A52" s="279" t="s">
        <v>454</v>
      </c>
      <c r="B52" s="280" t="s">
        <v>455</v>
      </c>
      <c r="C52" s="241"/>
      <c r="D52" s="241"/>
    </row>
    <row r="53" spans="1:4">
      <c r="A53" s="279" t="s">
        <v>456</v>
      </c>
      <c r="B53" s="280" t="s">
        <v>457</v>
      </c>
      <c r="C53" s="241"/>
      <c r="D53" s="241"/>
    </row>
    <row r="54" spans="1:4">
      <c r="A54" s="279" t="s">
        <v>458</v>
      </c>
      <c r="B54" s="280" t="s">
        <v>459</v>
      </c>
      <c r="C54" s="241"/>
      <c r="D54" s="241"/>
    </row>
    <row r="55" spans="1:4">
      <c r="A55" s="279" t="s">
        <v>460</v>
      </c>
      <c r="B55" s="280" t="s">
        <v>461</v>
      </c>
      <c r="C55" s="241"/>
      <c r="D55" s="241"/>
    </row>
    <row r="56" spans="1:4">
      <c r="A56" s="279" t="s">
        <v>462</v>
      </c>
      <c r="B56" s="280" t="s">
        <v>463</v>
      </c>
      <c r="C56" s="241"/>
      <c r="D56" s="241"/>
    </row>
    <row r="57" spans="1:4">
      <c r="A57" s="279" t="s">
        <v>464</v>
      </c>
      <c r="B57" s="283" t="s">
        <v>465</v>
      </c>
      <c r="C57" s="241"/>
      <c r="D57" s="241"/>
    </row>
    <row r="58" spans="1:4" ht="25.5">
      <c r="A58" s="279" t="s">
        <v>466</v>
      </c>
      <c r="B58" s="283" t="s">
        <v>467</v>
      </c>
      <c r="C58" s="241"/>
      <c r="D58" s="241"/>
    </row>
    <row r="59" spans="1:4" ht="25.5">
      <c r="A59" s="279" t="s">
        <v>468</v>
      </c>
      <c r="B59" s="283" t="s">
        <v>469</v>
      </c>
      <c r="C59" s="241"/>
      <c r="D59" s="241"/>
    </row>
    <row r="60" spans="1:4">
      <c r="A60" s="279" t="s">
        <v>470</v>
      </c>
      <c r="B60" s="280" t="s">
        <v>471</v>
      </c>
      <c r="C60" s="241"/>
      <c r="D60" s="241"/>
    </row>
    <row r="61" spans="1:4">
      <c r="A61" s="279" t="s">
        <v>472</v>
      </c>
      <c r="B61" s="280" t="s">
        <v>473</v>
      </c>
      <c r="C61" s="241"/>
      <c r="D61" s="241"/>
    </row>
    <row r="62" spans="1:4">
      <c r="A62" s="279" t="s">
        <v>474</v>
      </c>
      <c r="B62" s="280" t="s">
        <v>475</v>
      </c>
      <c r="C62" s="241"/>
      <c r="D62" s="241"/>
    </row>
    <row r="63" spans="1:4">
      <c r="A63" s="279" t="s">
        <v>476</v>
      </c>
      <c r="B63" s="280" t="s">
        <v>477</v>
      </c>
      <c r="C63" s="241"/>
      <c r="D63" s="241"/>
    </row>
    <row r="64" spans="1:4">
      <c r="A64" s="284" t="s">
        <v>478</v>
      </c>
      <c r="B64" s="280" t="s">
        <v>479</v>
      </c>
      <c r="C64" s="241"/>
      <c r="D64" s="241"/>
    </row>
    <row r="65" spans="1:4">
      <c r="A65" s="279" t="s">
        <v>480</v>
      </c>
      <c r="B65" s="280" t="s">
        <v>481</v>
      </c>
      <c r="C65" s="241"/>
      <c r="D65" s="241"/>
    </row>
    <row r="66" spans="1:4">
      <c r="A66" s="279" t="s">
        <v>482</v>
      </c>
      <c r="B66" s="280" t="s">
        <v>483</v>
      </c>
      <c r="C66" s="241"/>
      <c r="D66" s="241"/>
    </row>
    <row r="67" spans="1:4">
      <c r="A67" s="279" t="s">
        <v>484</v>
      </c>
      <c r="B67" s="280" t="s">
        <v>485</v>
      </c>
      <c r="C67" s="241"/>
      <c r="D67" s="241"/>
    </row>
    <row r="68" spans="1:4">
      <c r="A68" s="279" t="s">
        <v>486</v>
      </c>
      <c r="B68" s="280" t="s">
        <v>487</v>
      </c>
      <c r="C68" s="241"/>
      <c r="D68" s="241"/>
    </row>
    <row r="69" spans="1:4">
      <c r="A69" s="279" t="s">
        <v>488</v>
      </c>
      <c r="B69" s="280" t="s">
        <v>487</v>
      </c>
      <c r="C69" s="241"/>
      <c r="D69" s="241"/>
    </row>
    <row r="70" spans="1:4">
      <c r="A70" s="279" t="s">
        <v>489</v>
      </c>
      <c r="B70" s="280" t="s">
        <v>490</v>
      </c>
      <c r="C70" s="241"/>
      <c r="D70" s="241"/>
    </row>
    <row r="71" spans="1:4">
      <c r="A71" s="279" t="s">
        <v>491</v>
      </c>
      <c r="B71" s="280" t="s">
        <v>492</v>
      </c>
      <c r="C71" s="241"/>
      <c r="D71" s="241"/>
    </row>
    <row r="72" spans="1:4">
      <c r="A72" s="279" t="s">
        <v>493</v>
      </c>
      <c r="B72" s="280" t="s">
        <v>494</v>
      </c>
      <c r="C72" s="241"/>
      <c r="D72" s="241"/>
    </row>
    <row r="73" spans="1:4">
      <c r="A73" s="279" t="s">
        <v>495</v>
      </c>
      <c r="B73" s="280" t="s">
        <v>496</v>
      </c>
      <c r="C73" s="241"/>
      <c r="D73" s="241"/>
    </row>
    <row r="74" spans="1:4">
      <c r="A74" s="279" t="s">
        <v>497</v>
      </c>
      <c r="B74" s="280" t="s">
        <v>498</v>
      </c>
      <c r="C74" s="241"/>
      <c r="D74" s="241"/>
    </row>
    <row r="75" spans="1:4">
      <c r="A75" s="279" t="s">
        <v>499</v>
      </c>
      <c r="B75" s="280" t="s">
        <v>500</v>
      </c>
      <c r="C75" s="241"/>
      <c r="D75" s="241"/>
    </row>
    <row r="76" spans="1:4">
      <c r="A76" s="279" t="s">
        <v>501</v>
      </c>
      <c r="B76" s="280" t="s">
        <v>502</v>
      </c>
      <c r="C76" s="241"/>
      <c r="D76" s="241"/>
    </row>
    <row r="77" spans="1:4">
      <c r="A77" s="279" t="s">
        <v>503</v>
      </c>
      <c r="B77" s="280" t="s">
        <v>504</v>
      </c>
      <c r="C77" s="241"/>
      <c r="D77" s="241"/>
    </row>
    <row r="78" spans="1:4">
      <c r="A78" s="279" t="s">
        <v>505</v>
      </c>
      <c r="B78" s="280" t="s">
        <v>506</v>
      </c>
      <c r="C78" s="241"/>
      <c r="D78" s="241"/>
    </row>
    <row r="79" spans="1:4">
      <c r="A79" s="279" t="s">
        <v>507</v>
      </c>
      <c r="B79" s="280" t="s">
        <v>508</v>
      </c>
      <c r="C79" s="241"/>
      <c r="D79" s="241"/>
    </row>
    <row r="80" spans="1:4">
      <c r="A80" s="279" t="s">
        <v>509</v>
      </c>
      <c r="B80" s="280" t="s">
        <v>510</v>
      </c>
      <c r="C80" s="241"/>
      <c r="D80" s="241"/>
    </row>
    <row r="81" spans="1:4">
      <c r="A81" s="279" t="s">
        <v>511</v>
      </c>
      <c r="B81" s="280" t="s">
        <v>512</v>
      </c>
      <c r="C81" s="241"/>
      <c r="D81" s="241"/>
    </row>
    <row r="82" spans="1:4">
      <c r="A82" s="279" t="s">
        <v>513</v>
      </c>
      <c r="B82" s="280" t="s">
        <v>514</v>
      </c>
      <c r="C82" s="241"/>
      <c r="D82" s="241"/>
    </row>
    <row r="83" spans="1:4">
      <c r="A83" s="279" t="s">
        <v>515</v>
      </c>
      <c r="B83" s="280" t="s">
        <v>516</v>
      </c>
      <c r="C83" s="241"/>
      <c r="D83" s="241"/>
    </row>
    <row r="84" spans="1:4">
      <c r="A84" s="279" t="s">
        <v>517</v>
      </c>
      <c r="B84" s="280" t="s">
        <v>518</v>
      </c>
      <c r="C84" s="241"/>
      <c r="D84" s="241"/>
    </row>
    <row r="85" spans="1:4">
      <c r="A85" s="279" t="s">
        <v>519</v>
      </c>
      <c r="B85" s="280" t="s">
        <v>520</v>
      </c>
      <c r="C85" s="241"/>
      <c r="D85" s="241"/>
    </row>
    <row r="86" spans="1:4" ht="25.5">
      <c r="A86" s="279" t="s">
        <v>521</v>
      </c>
      <c r="B86" s="280" t="s">
        <v>522</v>
      </c>
      <c r="C86" s="241"/>
      <c r="D86" s="241"/>
    </row>
    <row r="87" spans="1:4" ht="25.5">
      <c r="A87" s="279" t="s">
        <v>523</v>
      </c>
      <c r="B87" s="280" t="s">
        <v>524</v>
      </c>
      <c r="C87" s="241"/>
      <c r="D87" s="241"/>
    </row>
    <row r="88" spans="1:4" ht="25.5">
      <c r="A88" s="279" t="s">
        <v>525</v>
      </c>
      <c r="B88" s="280" t="s">
        <v>526</v>
      </c>
      <c r="C88" s="241"/>
      <c r="D88" s="241"/>
    </row>
    <row r="89" spans="1:4" ht="18.75">
      <c r="A89" s="278">
        <v>2</v>
      </c>
      <c r="B89" s="285" t="s">
        <v>527</v>
      </c>
      <c r="C89" s="277"/>
      <c r="D89" s="277"/>
    </row>
    <row r="90" spans="1:4">
      <c r="A90" s="279" t="s">
        <v>528</v>
      </c>
      <c r="B90" s="280" t="s">
        <v>529</v>
      </c>
      <c r="C90" s="241"/>
      <c r="D90" s="241"/>
    </row>
    <row r="91" spans="1:4">
      <c r="A91" s="279" t="s">
        <v>530</v>
      </c>
      <c r="B91" s="280" t="s">
        <v>531</v>
      </c>
      <c r="C91" s="241"/>
      <c r="D91" s="241"/>
    </row>
    <row r="92" spans="1:4">
      <c r="A92" s="279" t="s">
        <v>532</v>
      </c>
      <c r="B92" s="280" t="s">
        <v>533</v>
      </c>
      <c r="C92" s="241"/>
      <c r="D92" s="241"/>
    </row>
    <row r="93" spans="1:4">
      <c r="A93" s="279" t="s">
        <v>534</v>
      </c>
      <c r="B93" s="283" t="s">
        <v>535</v>
      </c>
      <c r="C93" s="241"/>
      <c r="D93" s="241"/>
    </row>
    <row r="94" spans="1:4">
      <c r="A94" s="279" t="s">
        <v>536</v>
      </c>
      <c r="B94" s="283" t="s">
        <v>537</v>
      </c>
      <c r="C94" s="241"/>
      <c r="D94" s="241"/>
    </row>
    <row r="95" spans="1:4">
      <c r="A95" s="279" t="s">
        <v>538</v>
      </c>
      <c r="B95" s="283" t="s">
        <v>539</v>
      </c>
      <c r="C95" s="241"/>
      <c r="D95" s="241"/>
    </row>
    <row r="96" spans="1:4">
      <c r="A96" s="279" t="s">
        <v>540</v>
      </c>
      <c r="B96" s="283" t="s">
        <v>541</v>
      </c>
      <c r="C96" s="241"/>
      <c r="D96" s="241"/>
    </row>
    <row r="97" spans="1:4">
      <c r="A97" s="279" t="s">
        <v>542</v>
      </c>
      <c r="B97" s="283" t="s">
        <v>543</v>
      </c>
      <c r="C97" s="241"/>
      <c r="D97" s="241"/>
    </row>
    <row r="98" spans="1:4">
      <c r="A98" s="279" t="s">
        <v>544</v>
      </c>
      <c r="B98" s="283" t="s">
        <v>545</v>
      </c>
      <c r="C98" s="241"/>
      <c r="D98" s="241"/>
    </row>
    <row r="99" spans="1:4">
      <c r="A99" s="279" t="s">
        <v>546</v>
      </c>
      <c r="B99" s="283" t="s">
        <v>547</v>
      </c>
      <c r="C99" s="241"/>
      <c r="D99" s="241"/>
    </row>
    <row r="100" spans="1:4">
      <c r="A100" s="279" t="s">
        <v>548</v>
      </c>
      <c r="B100" s="283" t="s">
        <v>549</v>
      </c>
      <c r="C100" s="241"/>
      <c r="D100" s="241"/>
    </row>
    <row r="101" spans="1:4">
      <c r="A101" s="279" t="s">
        <v>550</v>
      </c>
      <c r="B101" s="283" t="s">
        <v>551</v>
      </c>
      <c r="C101" s="241"/>
      <c r="D101" s="241"/>
    </row>
    <row r="102" spans="1:4">
      <c r="A102" s="279" t="s">
        <v>552</v>
      </c>
      <c r="B102" s="283" t="s">
        <v>553</v>
      </c>
      <c r="C102" s="241"/>
      <c r="D102" s="241"/>
    </row>
    <row r="103" spans="1:4">
      <c r="A103" s="279" t="s">
        <v>554</v>
      </c>
      <c r="B103" s="283" t="s">
        <v>555</v>
      </c>
      <c r="C103" s="241"/>
      <c r="D103" s="241"/>
    </row>
    <row r="104" spans="1:4">
      <c r="A104" s="279" t="s">
        <v>556</v>
      </c>
      <c r="B104" s="283" t="s">
        <v>557</v>
      </c>
      <c r="C104" s="241"/>
      <c r="D104" s="241"/>
    </row>
    <row r="105" spans="1:4">
      <c r="A105" s="279" t="s">
        <v>558</v>
      </c>
      <c r="B105" s="283" t="s">
        <v>559</v>
      </c>
      <c r="C105" s="241"/>
      <c r="D105" s="241"/>
    </row>
    <row r="106" spans="1:4">
      <c r="A106" s="279" t="s">
        <v>560</v>
      </c>
      <c r="B106" s="283" t="s">
        <v>561</v>
      </c>
      <c r="C106" s="241"/>
      <c r="D106" s="241"/>
    </row>
    <row r="107" spans="1:4">
      <c r="A107" s="279" t="s">
        <v>562</v>
      </c>
      <c r="B107" s="283" t="s">
        <v>563</v>
      </c>
      <c r="C107" s="241"/>
      <c r="D107" s="241"/>
    </row>
    <row r="108" spans="1:4">
      <c r="A108" s="279" t="s">
        <v>564</v>
      </c>
      <c r="B108" s="283" t="s">
        <v>565</v>
      </c>
      <c r="C108" s="241"/>
      <c r="D108" s="241"/>
    </row>
    <row r="109" spans="1:4" ht="18.75">
      <c r="A109" s="278">
        <v>3</v>
      </c>
      <c r="B109" s="285" t="s">
        <v>566</v>
      </c>
      <c r="C109" s="277"/>
      <c r="D109" s="277"/>
    </row>
    <row r="110" spans="1:4">
      <c r="A110" s="279" t="s">
        <v>567</v>
      </c>
      <c r="B110" s="283" t="s">
        <v>568</v>
      </c>
      <c r="C110" s="241"/>
      <c r="D110" s="241"/>
    </row>
    <row r="111" spans="1:4">
      <c r="A111" s="279" t="s">
        <v>569</v>
      </c>
      <c r="B111" s="283" t="s">
        <v>570</v>
      </c>
      <c r="C111" s="241"/>
      <c r="D111" s="241"/>
    </row>
    <row r="112" spans="1:4">
      <c r="A112" s="279" t="s">
        <v>571</v>
      </c>
      <c r="B112" s="283" t="s">
        <v>572</v>
      </c>
      <c r="C112" s="241"/>
      <c r="D112" s="241"/>
    </row>
    <row r="113" spans="1:4">
      <c r="A113" s="279" t="s">
        <v>573</v>
      </c>
      <c r="B113" s="283" t="s">
        <v>574</v>
      </c>
      <c r="C113" s="241"/>
      <c r="D113" s="241"/>
    </row>
    <row r="114" spans="1:4">
      <c r="A114" s="279" t="s">
        <v>575</v>
      </c>
      <c r="B114" s="283" t="s">
        <v>576</v>
      </c>
      <c r="C114" s="241"/>
      <c r="D114" s="241"/>
    </row>
    <row r="115" spans="1:4">
      <c r="A115" s="279" t="s">
        <v>577</v>
      </c>
      <c r="B115" s="283" t="s">
        <v>578</v>
      </c>
      <c r="C115" s="241"/>
      <c r="D115" s="241"/>
    </row>
    <row r="116" spans="1:4">
      <c r="A116" s="279" t="s">
        <v>579</v>
      </c>
      <c r="B116" s="283" t="s">
        <v>580</v>
      </c>
      <c r="C116" s="241"/>
      <c r="D116" s="241"/>
    </row>
    <row r="117" spans="1:4">
      <c r="A117" s="279" t="s">
        <v>581</v>
      </c>
      <c r="B117" s="283" t="s">
        <v>582</v>
      </c>
      <c r="C117" s="241"/>
      <c r="D117" s="241"/>
    </row>
    <row r="118" spans="1:4" ht="25.5">
      <c r="A118" s="279" t="s">
        <v>583</v>
      </c>
      <c r="B118" s="283" t="s">
        <v>584</v>
      </c>
      <c r="C118" s="241"/>
      <c r="D118" s="241"/>
    </row>
    <row r="119" spans="1:4">
      <c r="A119" s="284" t="s">
        <v>585</v>
      </c>
      <c r="B119" s="286" t="s">
        <v>586</v>
      </c>
      <c r="C119" s="241"/>
      <c r="D119" s="241"/>
    </row>
    <row r="120" spans="1:4">
      <c r="A120" s="279" t="s">
        <v>587</v>
      </c>
      <c r="B120" s="283" t="s">
        <v>588</v>
      </c>
      <c r="C120" s="241"/>
      <c r="D120" s="241"/>
    </row>
    <row r="121" spans="1:4">
      <c r="A121" s="279" t="s">
        <v>589</v>
      </c>
      <c r="B121" s="283" t="s">
        <v>590</v>
      </c>
      <c r="C121" s="241"/>
      <c r="D121" s="241"/>
    </row>
    <row r="122" spans="1:4">
      <c r="A122" s="279" t="s">
        <v>591</v>
      </c>
      <c r="B122" s="283" t="s">
        <v>592</v>
      </c>
      <c r="C122" s="241"/>
      <c r="D122" s="241"/>
    </row>
    <row r="123" spans="1:4">
      <c r="A123" s="279" t="s">
        <v>593</v>
      </c>
      <c r="B123" s="283" t="s">
        <v>594</v>
      </c>
      <c r="C123" s="241"/>
      <c r="D123" s="241"/>
    </row>
    <row r="124" spans="1:4">
      <c r="A124" s="279" t="s">
        <v>595</v>
      </c>
      <c r="B124" s="283" t="s">
        <v>596</v>
      </c>
      <c r="C124" s="241"/>
      <c r="D124" s="241"/>
    </row>
    <row r="125" spans="1:4">
      <c r="A125" s="279" t="s">
        <v>597</v>
      </c>
      <c r="B125" s="283" t="s">
        <v>598</v>
      </c>
      <c r="C125" s="241"/>
      <c r="D125" s="241"/>
    </row>
    <row r="126" spans="1:4">
      <c r="A126" s="279" t="s">
        <v>599</v>
      </c>
      <c r="B126" s="287" t="s">
        <v>600</v>
      </c>
      <c r="C126" s="241"/>
      <c r="D126" s="241"/>
    </row>
    <row r="127" spans="1:4">
      <c r="A127" s="279" t="s">
        <v>601</v>
      </c>
      <c r="B127" s="283" t="s">
        <v>602</v>
      </c>
      <c r="C127" s="241"/>
      <c r="D127" s="241"/>
    </row>
    <row r="128" spans="1:4">
      <c r="A128" s="279" t="s">
        <v>603</v>
      </c>
      <c r="B128" s="283" t="s">
        <v>604</v>
      </c>
      <c r="C128" s="241"/>
      <c r="D128" s="241"/>
    </row>
    <row r="129" spans="1:4">
      <c r="A129" s="279" t="s">
        <v>605</v>
      </c>
      <c r="B129" s="283" t="s">
        <v>606</v>
      </c>
      <c r="C129" s="241"/>
      <c r="D129" s="241"/>
    </row>
    <row r="130" spans="1:4">
      <c r="A130" s="279" t="s">
        <v>607</v>
      </c>
      <c r="B130" s="283" t="s">
        <v>608</v>
      </c>
      <c r="C130" s="241"/>
      <c r="D130" s="241"/>
    </row>
    <row r="131" spans="1:4">
      <c r="A131" s="279" t="s">
        <v>609</v>
      </c>
      <c r="B131" s="283" t="s">
        <v>610</v>
      </c>
      <c r="C131" s="241"/>
      <c r="D131" s="241"/>
    </row>
    <row r="132" spans="1:4">
      <c r="A132" s="279" t="s">
        <v>611</v>
      </c>
      <c r="B132" s="283" t="s">
        <v>612</v>
      </c>
      <c r="C132" s="241"/>
      <c r="D132" s="241"/>
    </row>
    <row r="133" spans="1:4">
      <c r="A133" s="279" t="s">
        <v>613</v>
      </c>
      <c r="B133" s="283" t="s">
        <v>614</v>
      </c>
      <c r="C133" s="241"/>
      <c r="D133" s="241"/>
    </row>
    <row r="134" spans="1:4">
      <c r="A134" s="279" t="s">
        <v>615</v>
      </c>
      <c r="B134" s="283" t="s">
        <v>616</v>
      </c>
      <c r="C134" s="241"/>
      <c r="D134" s="241"/>
    </row>
    <row r="135" spans="1:4">
      <c r="A135" s="279" t="s">
        <v>617</v>
      </c>
      <c r="B135" s="283" t="s">
        <v>618</v>
      </c>
      <c r="C135" s="241"/>
      <c r="D135" s="241"/>
    </row>
    <row r="136" spans="1:4">
      <c r="A136" s="279" t="s">
        <v>619</v>
      </c>
      <c r="B136" s="287" t="s">
        <v>620</v>
      </c>
      <c r="C136" s="241"/>
      <c r="D136" s="241"/>
    </row>
    <row r="137" spans="1:4">
      <c r="A137" s="279" t="s">
        <v>621</v>
      </c>
      <c r="B137" s="287" t="s">
        <v>622</v>
      </c>
      <c r="C137" s="241"/>
      <c r="D137" s="241"/>
    </row>
    <row r="138" spans="1:4" ht="18.75">
      <c r="A138" s="278">
        <v>4</v>
      </c>
      <c r="B138" s="285" t="s">
        <v>623</v>
      </c>
      <c r="C138" s="277"/>
      <c r="D138" s="277"/>
    </row>
    <row r="139" spans="1:4">
      <c r="A139" s="279" t="s">
        <v>624</v>
      </c>
      <c r="B139" s="283" t="s">
        <v>625</v>
      </c>
      <c r="C139" s="241"/>
      <c r="D139" s="241"/>
    </row>
    <row r="140" spans="1:4">
      <c r="A140" s="279" t="s">
        <v>626</v>
      </c>
      <c r="B140" s="283" t="s">
        <v>627</v>
      </c>
      <c r="C140" s="241"/>
      <c r="D140" s="241"/>
    </row>
    <row r="141" spans="1:4">
      <c r="A141" s="279" t="s">
        <v>628</v>
      </c>
      <c r="B141" s="283" t="s">
        <v>629</v>
      </c>
      <c r="C141" s="241"/>
      <c r="D141" s="241"/>
    </row>
    <row r="142" spans="1:4">
      <c r="A142" s="279" t="s">
        <v>630</v>
      </c>
      <c r="B142" s="283" t="s">
        <v>631</v>
      </c>
      <c r="C142" s="241"/>
      <c r="D142" s="241"/>
    </row>
    <row r="143" spans="1:4">
      <c r="A143" s="279" t="s">
        <v>632</v>
      </c>
      <c r="B143" s="283" t="s">
        <v>633</v>
      </c>
      <c r="C143" s="241"/>
      <c r="D143" s="241"/>
    </row>
    <row r="144" spans="1:4">
      <c r="A144" s="279" t="s">
        <v>634</v>
      </c>
      <c r="B144" s="283" t="s">
        <v>635</v>
      </c>
      <c r="C144" s="241"/>
      <c r="D144" s="241"/>
    </row>
    <row r="145" spans="1:4">
      <c r="A145" s="279" t="s">
        <v>636</v>
      </c>
      <c r="B145" s="283" t="s">
        <v>637</v>
      </c>
      <c r="C145" s="241"/>
      <c r="D145" s="241"/>
    </row>
    <row r="146" spans="1:4">
      <c r="A146" s="279" t="s">
        <v>638</v>
      </c>
      <c r="B146" s="283" t="s">
        <v>639</v>
      </c>
      <c r="C146" s="241"/>
      <c r="D146" s="241"/>
    </row>
    <row r="147" spans="1:4">
      <c r="A147" s="279" t="s">
        <v>640</v>
      </c>
      <c r="B147" s="283" t="s">
        <v>641</v>
      </c>
      <c r="C147" s="241"/>
      <c r="D147" s="241"/>
    </row>
    <row r="148" spans="1:4">
      <c r="A148" s="279" t="s">
        <v>642</v>
      </c>
      <c r="B148" s="283" t="s">
        <v>643</v>
      </c>
      <c r="C148" s="241"/>
      <c r="D148" s="241"/>
    </row>
    <row r="149" spans="1:4">
      <c r="A149" s="279" t="s">
        <v>644</v>
      </c>
      <c r="B149" s="283" t="s">
        <v>645</v>
      </c>
      <c r="C149" s="241"/>
      <c r="D149" s="241"/>
    </row>
    <row r="150" spans="1:4">
      <c r="A150" s="279" t="s">
        <v>646</v>
      </c>
      <c r="B150" s="283" t="s">
        <v>647</v>
      </c>
      <c r="C150" s="241"/>
      <c r="D150" s="241"/>
    </row>
    <row r="151" spans="1:4">
      <c r="A151" s="279" t="s">
        <v>648</v>
      </c>
      <c r="B151" s="283" t="s">
        <v>649</v>
      </c>
      <c r="C151" s="241"/>
      <c r="D151" s="241"/>
    </row>
    <row r="152" spans="1:4">
      <c r="A152" s="279" t="s">
        <v>650</v>
      </c>
      <c r="B152" s="283" t="s">
        <v>651</v>
      </c>
      <c r="C152" s="241"/>
      <c r="D152" s="241"/>
    </row>
    <row r="153" spans="1:4">
      <c r="A153" s="279" t="s">
        <v>652</v>
      </c>
      <c r="B153" s="283" t="s">
        <v>653</v>
      </c>
      <c r="C153" s="241"/>
      <c r="D153" s="241"/>
    </row>
    <row r="154" spans="1:4">
      <c r="A154" s="279" t="s">
        <v>654</v>
      </c>
      <c r="B154" s="283" t="s">
        <v>655</v>
      </c>
      <c r="C154" s="241"/>
      <c r="D154" s="241"/>
    </row>
    <row r="155" spans="1:4">
      <c r="A155" s="279" t="s">
        <v>656</v>
      </c>
      <c r="B155" s="283" t="s">
        <v>657</v>
      </c>
      <c r="C155" s="241"/>
      <c r="D155" s="241"/>
    </row>
    <row r="156" spans="1:4">
      <c r="A156" s="279" t="s">
        <v>658</v>
      </c>
      <c r="B156" s="283" t="s">
        <v>659</v>
      </c>
      <c r="C156" s="241"/>
      <c r="D156" s="241"/>
    </row>
    <row r="157" spans="1:4">
      <c r="A157" s="279" t="s">
        <v>660</v>
      </c>
      <c r="B157" s="283" t="s">
        <v>661</v>
      </c>
      <c r="C157" s="241"/>
      <c r="D157" s="241"/>
    </row>
    <row r="158" spans="1:4">
      <c r="A158" s="279" t="s">
        <v>662</v>
      </c>
      <c r="B158" s="283" t="s">
        <v>663</v>
      </c>
      <c r="C158" s="241"/>
      <c r="D158" s="241"/>
    </row>
    <row r="159" spans="1:4">
      <c r="A159" s="279" t="s">
        <v>664</v>
      </c>
      <c r="B159" s="283" t="s">
        <v>665</v>
      </c>
      <c r="C159" s="241"/>
      <c r="D159" s="241"/>
    </row>
    <row r="160" spans="1:4">
      <c r="A160" s="279" t="s">
        <v>666</v>
      </c>
      <c r="B160" s="283" t="s">
        <v>667</v>
      </c>
      <c r="C160" s="241"/>
      <c r="D160" s="241"/>
    </row>
    <row r="161" spans="1:4">
      <c r="A161" s="279" t="s">
        <v>668</v>
      </c>
      <c r="B161" s="283" t="s">
        <v>669</v>
      </c>
      <c r="C161" s="241"/>
      <c r="D161" s="241"/>
    </row>
    <row r="162" spans="1:4">
      <c r="A162" s="279" t="s">
        <v>670</v>
      </c>
      <c r="B162" s="283" t="s">
        <v>671</v>
      </c>
      <c r="C162" s="241"/>
      <c r="D162" s="241"/>
    </row>
    <row r="163" spans="1:4">
      <c r="A163" s="279" t="s">
        <v>672</v>
      </c>
      <c r="B163" s="283" t="s">
        <v>673</v>
      </c>
      <c r="C163" s="241"/>
      <c r="D163" s="241"/>
    </row>
    <row r="164" spans="1:4">
      <c r="A164" s="279" t="s">
        <v>674</v>
      </c>
      <c r="B164" s="283" t="s">
        <v>675</v>
      </c>
      <c r="C164" s="241"/>
      <c r="D164" s="241"/>
    </row>
    <row r="165" spans="1:4">
      <c r="A165" s="279" t="s">
        <v>676</v>
      </c>
      <c r="B165" s="283" t="s">
        <v>677</v>
      </c>
      <c r="C165" s="241"/>
      <c r="D165" s="241"/>
    </row>
    <row r="166" spans="1:4">
      <c r="A166" s="279" t="s">
        <v>678</v>
      </c>
      <c r="B166" s="283" t="s">
        <v>679</v>
      </c>
      <c r="C166" s="241"/>
      <c r="D166" s="241"/>
    </row>
    <row r="167" spans="1:4">
      <c r="A167" s="279" t="s">
        <v>680</v>
      </c>
      <c r="B167" s="283" t="s">
        <v>681</v>
      </c>
      <c r="C167" s="241"/>
      <c r="D167" s="241"/>
    </row>
    <row r="168" spans="1:4">
      <c r="A168" s="279" t="s">
        <v>682</v>
      </c>
      <c r="B168" s="283" t="s">
        <v>683</v>
      </c>
      <c r="C168" s="241"/>
      <c r="D168" s="241"/>
    </row>
    <row r="169" spans="1:4">
      <c r="A169" s="279" t="s">
        <v>684</v>
      </c>
      <c r="B169" s="283" t="s">
        <v>685</v>
      </c>
      <c r="C169" s="241"/>
      <c r="D169" s="241"/>
    </row>
    <row r="170" spans="1:4">
      <c r="A170" s="279" t="s">
        <v>686</v>
      </c>
      <c r="B170" s="283" t="s">
        <v>687</v>
      </c>
      <c r="C170" s="241"/>
      <c r="D170" s="241"/>
    </row>
    <row r="171" spans="1:4">
      <c r="A171" s="279" t="s">
        <v>688</v>
      </c>
      <c r="B171" s="283" t="s">
        <v>689</v>
      </c>
      <c r="C171" s="241"/>
      <c r="D171" s="241"/>
    </row>
    <row r="172" spans="1:4">
      <c r="A172" s="279" t="s">
        <v>690</v>
      </c>
      <c r="B172" s="283" t="s">
        <v>691</v>
      </c>
      <c r="C172" s="241"/>
      <c r="D172" s="241"/>
    </row>
    <row r="173" spans="1:4">
      <c r="A173" s="279" t="s">
        <v>692</v>
      </c>
      <c r="B173" s="283" t="s">
        <v>693</v>
      </c>
      <c r="C173" s="241"/>
      <c r="D173" s="241"/>
    </row>
    <row r="174" spans="1:4">
      <c r="A174" s="279" t="s">
        <v>694</v>
      </c>
      <c r="B174" s="286" t="s">
        <v>695</v>
      </c>
      <c r="C174" s="241"/>
      <c r="D174" s="241"/>
    </row>
    <row r="175" spans="1:4">
      <c r="A175" s="279" t="s">
        <v>696</v>
      </c>
      <c r="B175" s="283" t="s">
        <v>697</v>
      </c>
      <c r="C175" s="241"/>
      <c r="D175" s="241"/>
    </row>
    <row r="176" spans="1:4">
      <c r="A176" s="279" t="s">
        <v>698</v>
      </c>
      <c r="B176" s="283" t="s">
        <v>699</v>
      </c>
      <c r="C176" s="241"/>
      <c r="D176" s="241"/>
    </row>
    <row r="177" spans="1:4">
      <c r="A177" s="279" t="s">
        <v>700</v>
      </c>
      <c r="B177" s="283" t="s">
        <v>701</v>
      </c>
      <c r="C177" s="241"/>
      <c r="D177" s="241"/>
    </row>
    <row r="178" spans="1:4">
      <c r="A178" s="279" t="s">
        <v>702</v>
      </c>
      <c r="B178" s="283" t="s">
        <v>703</v>
      </c>
      <c r="C178" s="241"/>
      <c r="D178" s="241"/>
    </row>
    <row r="179" spans="1:4">
      <c r="A179" s="279" t="s">
        <v>704</v>
      </c>
      <c r="B179" s="283" t="s">
        <v>705</v>
      </c>
      <c r="C179" s="241"/>
      <c r="D179" s="241"/>
    </row>
    <row r="180" spans="1:4">
      <c r="A180" s="279" t="s">
        <v>706</v>
      </c>
      <c r="B180" s="283" t="s">
        <v>707</v>
      </c>
      <c r="C180" s="241"/>
      <c r="D180" s="241"/>
    </row>
    <row r="181" spans="1:4">
      <c r="A181" s="279" t="s">
        <v>708</v>
      </c>
      <c r="B181" s="283" t="s">
        <v>709</v>
      </c>
      <c r="C181" s="241"/>
      <c r="D181" s="241"/>
    </row>
    <row r="182" spans="1:4">
      <c r="A182" s="279" t="s">
        <v>710</v>
      </c>
      <c r="B182" s="283" t="s">
        <v>711</v>
      </c>
      <c r="C182" s="241"/>
      <c r="D182" s="241"/>
    </row>
    <row r="183" spans="1:4">
      <c r="A183" s="279" t="s">
        <v>712</v>
      </c>
      <c r="B183" s="283" t="s">
        <v>713</v>
      </c>
      <c r="C183" s="241"/>
      <c r="D183" s="241"/>
    </row>
    <row r="184" spans="1:4">
      <c r="A184" s="279" t="s">
        <v>714</v>
      </c>
      <c r="B184" s="283" t="s">
        <v>715</v>
      </c>
      <c r="C184" s="241"/>
      <c r="D184" s="241"/>
    </row>
    <row r="185" spans="1:4">
      <c r="A185" s="279" t="s">
        <v>716</v>
      </c>
      <c r="B185" s="283" t="s">
        <v>717</v>
      </c>
      <c r="C185" s="241"/>
      <c r="D185" s="241"/>
    </row>
    <row r="186" spans="1:4" ht="18.75">
      <c r="A186" s="278">
        <v>5</v>
      </c>
      <c r="B186" s="285" t="s">
        <v>718</v>
      </c>
      <c r="C186" s="277"/>
      <c r="D186" s="277"/>
    </row>
    <row r="187" spans="1:4" ht="25.5">
      <c r="A187" s="279" t="s">
        <v>719</v>
      </c>
      <c r="B187" s="283" t="s">
        <v>720</v>
      </c>
      <c r="C187" s="241"/>
      <c r="D187" s="241"/>
    </row>
    <row r="188" spans="1:4" ht="25.5">
      <c r="A188" s="279" t="s">
        <v>721</v>
      </c>
      <c r="B188" s="283" t="s">
        <v>722</v>
      </c>
      <c r="C188" s="241"/>
      <c r="D188" s="241"/>
    </row>
    <row r="189" spans="1:4">
      <c r="A189" s="279" t="s">
        <v>723</v>
      </c>
      <c r="B189" s="283" t="s">
        <v>724</v>
      </c>
      <c r="C189" s="241"/>
      <c r="D189" s="241"/>
    </row>
    <row r="190" spans="1:4" ht="25.5">
      <c r="A190" s="284" t="s">
        <v>725</v>
      </c>
      <c r="B190" s="286" t="s">
        <v>726</v>
      </c>
      <c r="C190" s="241"/>
      <c r="D190" s="241"/>
    </row>
    <row r="191" spans="1:4" ht="25.5">
      <c r="A191" s="284" t="s">
        <v>727</v>
      </c>
      <c r="B191" s="286" t="s">
        <v>728</v>
      </c>
      <c r="C191" s="241"/>
      <c r="D191" s="241"/>
    </row>
    <row r="192" spans="1:4" ht="25.5">
      <c r="A192" s="284" t="s">
        <v>729</v>
      </c>
      <c r="B192" s="286" t="s">
        <v>726</v>
      </c>
      <c r="C192" s="241"/>
      <c r="D192" s="241"/>
    </row>
    <row r="193" spans="1:4" ht="25.5">
      <c r="A193" s="284" t="s">
        <v>730</v>
      </c>
      <c r="B193" s="286" t="s">
        <v>731</v>
      </c>
      <c r="C193" s="241"/>
      <c r="D193" s="241"/>
    </row>
    <row r="194" spans="1:4">
      <c r="A194" s="279" t="s">
        <v>732</v>
      </c>
      <c r="B194" s="283" t="s">
        <v>733</v>
      </c>
      <c r="C194" s="241"/>
      <c r="D194" s="241"/>
    </row>
    <row r="195" spans="1:4">
      <c r="A195" s="279" t="s">
        <v>734</v>
      </c>
      <c r="B195" s="283" t="s">
        <v>735</v>
      </c>
      <c r="C195" s="241"/>
      <c r="D195" s="241"/>
    </row>
    <row r="196" spans="1:4">
      <c r="A196" s="279" t="s">
        <v>736</v>
      </c>
      <c r="B196" s="283" t="s">
        <v>737</v>
      </c>
      <c r="C196" s="241"/>
      <c r="D196" s="241"/>
    </row>
    <row r="197" spans="1:4">
      <c r="A197" s="279" t="s">
        <v>738</v>
      </c>
      <c r="B197" s="283" t="s">
        <v>739</v>
      </c>
      <c r="C197" s="241"/>
      <c r="D197" s="241"/>
    </row>
    <row r="198" spans="1:4" ht="25.5">
      <c r="A198" s="279" t="s">
        <v>740</v>
      </c>
      <c r="B198" s="283" t="s">
        <v>741</v>
      </c>
      <c r="C198" s="241"/>
      <c r="D198" s="241"/>
    </row>
    <row r="199" spans="1:4" ht="25.5">
      <c r="A199" s="279" t="s">
        <v>742</v>
      </c>
      <c r="B199" s="283" t="s">
        <v>743</v>
      </c>
      <c r="C199" s="241"/>
      <c r="D199" s="241"/>
    </row>
    <row r="200" spans="1:4" ht="25.5">
      <c r="A200" s="279" t="s">
        <v>744</v>
      </c>
      <c r="B200" s="283" t="s">
        <v>745</v>
      </c>
      <c r="C200" s="241"/>
      <c r="D200" s="241"/>
    </row>
    <row r="201" spans="1:4" ht="25.5">
      <c r="A201" s="279" t="s">
        <v>746</v>
      </c>
      <c r="B201" s="283" t="s">
        <v>747</v>
      </c>
      <c r="C201" s="241"/>
      <c r="D201" s="241"/>
    </row>
    <row r="202" spans="1:4" ht="25.5">
      <c r="A202" s="279" t="s">
        <v>748</v>
      </c>
      <c r="B202" s="283" t="s">
        <v>749</v>
      </c>
      <c r="C202" s="241"/>
      <c r="D202" s="241"/>
    </row>
    <row r="203" spans="1:4" ht="25.5">
      <c r="A203" s="279" t="s">
        <v>750</v>
      </c>
      <c r="B203" s="283" t="s">
        <v>751</v>
      </c>
      <c r="C203" s="241"/>
      <c r="D203" s="241"/>
    </row>
    <row r="204" spans="1:4" ht="25.5">
      <c r="A204" s="279" t="s">
        <v>752</v>
      </c>
      <c r="B204" s="283" t="s">
        <v>753</v>
      </c>
      <c r="C204" s="241"/>
      <c r="D204" s="241"/>
    </row>
    <row r="205" spans="1:4">
      <c r="A205" s="279" t="s">
        <v>754</v>
      </c>
      <c r="B205" s="283" t="s">
        <v>755</v>
      </c>
      <c r="C205" s="241"/>
      <c r="D205" s="241"/>
    </row>
    <row r="206" spans="1:4" ht="25.5">
      <c r="A206" s="279" t="s">
        <v>756</v>
      </c>
      <c r="B206" s="283" t="s">
        <v>757</v>
      </c>
      <c r="C206" s="241"/>
      <c r="D206" s="241"/>
    </row>
    <row r="207" spans="1:4">
      <c r="A207" s="279" t="s">
        <v>758</v>
      </c>
      <c r="B207" s="283" t="s">
        <v>759</v>
      </c>
      <c r="C207" s="241"/>
      <c r="D207" s="241"/>
    </row>
    <row r="208" spans="1:4" ht="25.5">
      <c r="A208" s="279" t="s">
        <v>760</v>
      </c>
      <c r="B208" s="283" t="s">
        <v>761</v>
      </c>
      <c r="C208" s="241"/>
      <c r="D208" s="241"/>
    </row>
    <row r="209" spans="1:4" ht="25.5">
      <c r="A209" s="279" t="s">
        <v>762</v>
      </c>
      <c r="B209" s="283" t="s">
        <v>763</v>
      </c>
      <c r="C209" s="241"/>
      <c r="D209" s="241"/>
    </row>
    <row r="210" spans="1:4">
      <c r="A210" s="279" t="s">
        <v>764</v>
      </c>
      <c r="B210" s="283" t="s">
        <v>765</v>
      </c>
      <c r="C210" s="241"/>
      <c r="D210" s="241"/>
    </row>
    <row r="211" spans="1:4">
      <c r="A211" s="279" t="s">
        <v>766</v>
      </c>
      <c r="B211" s="283" t="s">
        <v>767</v>
      </c>
      <c r="C211" s="241"/>
      <c r="D211" s="241"/>
    </row>
    <row r="212" spans="1:4" ht="25.5">
      <c r="A212" s="284" t="s">
        <v>768</v>
      </c>
      <c r="B212" s="286" t="s">
        <v>769</v>
      </c>
      <c r="C212" s="241"/>
      <c r="D212" s="241"/>
    </row>
    <row r="213" spans="1:4" ht="25.5">
      <c r="A213" s="284" t="s">
        <v>770</v>
      </c>
      <c r="B213" s="286" t="s">
        <v>771</v>
      </c>
      <c r="C213" s="241"/>
      <c r="D213" s="241"/>
    </row>
    <row r="214" spans="1:4" ht="25.5">
      <c r="A214" s="279" t="s">
        <v>772</v>
      </c>
      <c r="B214" s="283" t="s">
        <v>773</v>
      </c>
      <c r="C214" s="241"/>
      <c r="D214" s="241"/>
    </row>
    <row r="215" spans="1:4" ht="25.5">
      <c r="A215" s="279" t="s">
        <v>774</v>
      </c>
      <c r="B215" s="283" t="s">
        <v>775</v>
      </c>
      <c r="C215" s="241"/>
      <c r="D215" s="241"/>
    </row>
    <row r="216" spans="1:4" ht="25.5">
      <c r="A216" s="279" t="s">
        <v>776</v>
      </c>
      <c r="B216" s="283" t="s">
        <v>777</v>
      </c>
      <c r="C216" s="241"/>
      <c r="D216" s="241"/>
    </row>
    <row r="217" spans="1:4" ht="25.5">
      <c r="A217" s="279" t="s">
        <v>778</v>
      </c>
      <c r="B217" s="283" t="s">
        <v>779</v>
      </c>
      <c r="C217" s="241"/>
      <c r="D217" s="241"/>
    </row>
    <row r="218" spans="1:4" ht="25.5">
      <c r="A218" s="279" t="s">
        <v>780</v>
      </c>
      <c r="B218" s="283" t="s">
        <v>781</v>
      </c>
      <c r="C218" s="241"/>
      <c r="D218" s="241"/>
    </row>
    <row r="219" spans="1:4" ht="25.5">
      <c r="A219" s="284" t="s">
        <v>782</v>
      </c>
      <c r="B219" s="286" t="s">
        <v>783</v>
      </c>
      <c r="C219" s="241"/>
      <c r="D219" s="241"/>
    </row>
    <row r="220" spans="1:4" ht="25.5">
      <c r="A220" s="284" t="s">
        <v>784</v>
      </c>
      <c r="B220" s="286" t="s">
        <v>785</v>
      </c>
      <c r="C220" s="241"/>
      <c r="D220" s="241"/>
    </row>
    <row r="221" spans="1:4">
      <c r="A221" s="279" t="s">
        <v>786</v>
      </c>
      <c r="B221" s="287" t="s">
        <v>787</v>
      </c>
      <c r="C221" s="241"/>
      <c r="D221" s="241"/>
    </row>
    <row r="222" spans="1:4">
      <c r="A222" s="279" t="s">
        <v>788</v>
      </c>
      <c r="B222" s="287" t="s">
        <v>787</v>
      </c>
      <c r="C222" s="241"/>
      <c r="D222" s="241"/>
    </row>
    <row r="223" spans="1:4">
      <c r="A223" s="279" t="s">
        <v>789</v>
      </c>
      <c r="B223" s="287" t="s">
        <v>790</v>
      </c>
      <c r="C223" s="241"/>
      <c r="D223" s="241"/>
    </row>
    <row r="224" spans="1:4">
      <c r="A224" s="279" t="s">
        <v>791</v>
      </c>
      <c r="B224" s="287" t="s">
        <v>792</v>
      </c>
      <c r="C224" s="241"/>
      <c r="D224" s="241"/>
    </row>
    <row r="225" spans="1:4">
      <c r="A225" s="279" t="s">
        <v>793</v>
      </c>
      <c r="B225" s="283" t="s">
        <v>794</v>
      </c>
      <c r="C225" s="241"/>
      <c r="D225" s="241"/>
    </row>
    <row r="226" spans="1:4">
      <c r="A226" s="279" t="s">
        <v>795</v>
      </c>
      <c r="B226" s="283" t="s">
        <v>796</v>
      </c>
      <c r="C226" s="241"/>
      <c r="D226" s="241"/>
    </row>
    <row r="227" spans="1:4">
      <c r="A227" s="279" t="s">
        <v>797</v>
      </c>
      <c r="B227" s="283" t="s">
        <v>798</v>
      </c>
      <c r="C227" s="241"/>
      <c r="D227" s="241"/>
    </row>
    <row r="228" spans="1:4">
      <c r="A228" s="279" t="s">
        <v>799</v>
      </c>
      <c r="B228" s="283" t="s">
        <v>800</v>
      </c>
      <c r="C228" s="241"/>
      <c r="D228" s="241"/>
    </row>
    <row r="229" spans="1:4">
      <c r="A229" s="279" t="s">
        <v>801</v>
      </c>
      <c r="B229" s="283" t="s">
        <v>802</v>
      </c>
      <c r="C229" s="241"/>
      <c r="D229" s="241"/>
    </row>
    <row r="230" spans="1:4">
      <c r="A230" s="279" t="s">
        <v>803</v>
      </c>
      <c r="B230" s="283" t="s">
        <v>804</v>
      </c>
      <c r="C230" s="241"/>
      <c r="D230" s="241"/>
    </row>
    <row r="231" spans="1:4" ht="25.5">
      <c r="A231" s="279" t="s">
        <v>805</v>
      </c>
      <c r="B231" s="283" t="s">
        <v>806</v>
      </c>
      <c r="C231" s="241"/>
      <c r="D231" s="241"/>
    </row>
    <row r="232" spans="1:4" ht="25.5">
      <c r="A232" s="279" t="s">
        <v>807</v>
      </c>
      <c r="B232" s="283" t="s">
        <v>808</v>
      </c>
      <c r="C232" s="241"/>
      <c r="D232" s="241"/>
    </row>
    <row r="233" spans="1:4" ht="25.5">
      <c r="A233" s="279" t="s">
        <v>809</v>
      </c>
      <c r="B233" s="283" t="s">
        <v>810</v>
      </c>
      <c r="C233" s="241"/>
      <c r="D233" s="241"/>
    </row>
    <row r="234" spans="1:4" ht="25.5">
      <c r="A234" s="279" t="s">
        <v>811</v>
      </c>
      <c r="B234" s="283" t="s">
        <v>812</v>
      </c>
      <c r="C234" s="241"/>
      <c r="D234" s="241"/>
    </row>
    <row r="235" spans="1:4">
      <c r="A235" s="279" t="s">
        <v>813</v>
      </c>
      <c r="B235" s="283" t="s">
        <v>814</v>
      </c>
      <c r="C235" s="241"/>
      <c r="D235" s="241"/>
    </row>
    <row r="236" spans="1:4">
      <c r="A236" s="279" t="s">
        <v>815</v>
      </c>
      <c r="B236" s="283" t="s">
        <v>816</v>
      </c>
      <c r="C236" s="241"/>
      <c r="D236" s="241"/>
    </row>
    <row r="237" spans="1:4" ht="25.5">
      <c r="A237" s="279" t="s">
        <v>817</v>
      </c>
      <c r="B237" s="283" t="s">
        <v>818</v>
      </c>
      <c r="C237" s="241"/>
      <c r="D237" s="241"/>
    </row>
    <row r="238" spans="1:4" ht="25.5">
      <c r="A238" s="279" t="s">
        <v>819</v>
      </c>
      <c r="B238" s="283" t="s">
        <v>820</v>
      </c>
      <c r="C238" s="241"/>
      <c r="D238" s="241"/>
    </row>
    <row r="239" spans="1:4">
      <c r="A239" s="279" t="s">
        <v>821</v>
      </c>
      <c r="B239" s="283" t="s">
        <v>822</v>
      </c>
      <c r="C239" s="241"/>
      <c r="D239" s="241"/>
    </row>
    <row r="240" spans="1:4">
      <c r="A240" s="279" t="s">
        <v>823</v>
      </c>
      <c r="B240" s="283" t="s">
        <v>824</v>
      </c>
      <c r="C240" s="241"/>
      <c r="D240" s="241"/>
    </row>
    <row r="241" spans="1:4">
      <c r="A241" s="279" t="s">
        <v>825</v>
      </c>
      <c r="B241" s="283" t="s">
        <v>826</v>
      </c>
      <c r="C241" s="241"/>
      <c r="D241" s="241"/>
    </row>
    <row r="242" spans="1:4">
      <c r="A242" s="279" t="s">
        <v>827</v>
      </c>
      <c r="B242" s="283" t="s">
        <v>828</v>
      </c>
      <c r="C242" s="241"/>
      <c r="D242" s="241"/>
    </row>
    <row r="243" spans="1:4">
      <c r="A243" s="279" t="s">
        <v>829</v>
      </c>
      <c r="B243" s="283" t="s">
        <v>830</v>
      </c>
      <c r="C243" s="241"/>
      <c r="D243" s="241"/>
    </row>
    <row r="244" spans="1:4">
      <c r="A244" s="279" t="s">
        <v>831</v>
      </c>
      <c r="B244" s="283" t="s">
        <v>832</v>
      </c>
      <c r="C244" s="241"/>
      <c r="D244" s="241"/>
    </row>
    <row r="245" spans="1:4">
      <c r="A245" s="279" t="s">
        <v>833</v>
      </c>
      <c r="B245" s="283" t="s">
        <v>834</v>
      </c>
      <c r="C245" s="241"/>
      <c r="D245" s="241"/>
    </row>
    <row r="246" spans="1:4">
      <c r="A246" s="279" t="s">
        <v>835</v>
      </c>
      <c r="B246" s="283" t="s">
        <v>836</v>
      </c>
      <c r="C246" s="241"/>
      <c r="D246" s="241"/>
    </row>
    <row r="247" spans="1:4">
      <c r="A247" s="279" t="s">
        <v>837</v>
      </c>
      <c r="B247" s="283" t="s">
        <v>838</v>
      </c>
      <c r="C247" s="241"/>
      <c r="D247" s="241"/>
    </row>
    <row r="248" spans="1:4">
      <c r="A248" s="279" t="s">
        <v>839</v>
      </c>
      <c r="B248" s="283" t="s">
        <v>840</v>
      </c>
      <c r="C248" s="241"/>
      <c r="D248" s="241"/>
    </row>
    <row r="249" spans="1:4">
      <c r="A249" s="279" t="s">
        <v>841</v>
      </c>
      <c r="B249" s="283" t="s">
        <v>842</v>
      </c>
      <c r="C249" s="241"/>
      <c r="D249" s="241"/>
    </row>
    <row r="250" spans="1:4">
      <c r="A250" s="279" t="s">
        <v>843</v>
      </c>
      <c r="B250" s="283" t="s">
        <v>844</v>
      </c>
      <c r="C250" s="241"/>
      <c r="D250" s="241"/>
    </row>
    <row r="251" spans="1:4">
      <c r="A251" s="279" t="s">
        <v>845</v>
      </c>
      <c r="B251" s="283" t="s">
        <v>846</v>
      </c>
      <c r="C251" s="241"/>
      <c r="D251" s="241"/>
    </row>
    <row r="252" spans="1:4">
      <c r="A252" s="279" t="s">
        <v>847</v>
      </c>
      <c r="B252" s="283" t="s">
        <v>848</v>
      </c>
      <c r="C252" s="241"/>
      <c r="D252" s="241"/>
    </row>
    <row r="253" spans="1:4">
      <c r="A253" s="279" t="s">
        <v>849</v>
      </c>
      <c r="B253" s="283" t="s">
        <v>850</v>
      </c>
      <c r="C253" s="241"/>
      <c r="D253" s="241"/>
    </row>
    <row r="254" spans="1:4">
      <c r="A254" s="279" t="s">
        <v>851</v>
      </c>
      <c r="B254" s="283" t="s">
        <v>852</v>
      </c>
      <c r="C254" s="241"/>
      <c r="D254" s="241"/>
    </row>
    <row r="255" spans="1:4">
      <c r="A255" s="279" t="s">
        <v>853</v>
      </c>
      <c r="B255" s="283" t="s">
        <v>854</v>
      </c>
      <c r="C255" s="241"/>
      <c r="D255" s="241"/>
    </row>
    <row r="256" spans="1:4">
      <c r="A256" s="279" t="s">
        <v>855</v>
      </c>
      <c r="B256" s="283" t="s">
        <v>856</v>
      </c>
      <c r="C256" s="241"/>
      <c r="D256" s="241"/>
    </row>
    <row r="257" spans="1:4">
      <c r="A257" s="279" t="s">
        <v>857</v>
      </c>
      <c r="B257" s="287" t="s">
        <v>858</v>
      </c>
      <c r="C257" s="241"/>
      <c r="D257" s="241"/>
    </row>
    <row r="258" spans="1:4">
      <c r="A258" s="279" t="s">
        <v>859</v>
      </c>
      <c r="B258" s="287" t="s">
        <v>860</v>
      </c>
      <c r="C258" s="241"/>
      <c r="D258" s="241"/>
    </row>
    <row r="259" spans="1:4">
      <c r="A259" s="279" t="s">
        <v>861</v>
      </c>
      <c r="B259" s="287" t="s">
        <v>862</v>
      </c>
      <c r="C259" s="241"/>
      <c r="D259" s="241"/>
    </row>
    <row r="260" spans="1:4">
      <c r="A260" s="279" t="s">
        <v>863</v>
      </c>
      <c r="B260" s="287" t="s">
        <v>864</v>
      </c>
      <c r="C260" s="241"/>
      <c r="D260" s="241"/>
    </row>
    <row r="261" spans="1:4">
      <c r="A261" s="279" t="s">
        <v>865</v>
      </c>
      <c r="B261" s="283" t="s">
        <v>866</v>
      </c>
      <c r="C261" s="241"/>
      <c r="D261" s="241"/>
    </row>
    <row r="262" spans="1:4">
      <c r="A262" s="279" t="s">
        <v>867</v>
      </c>
      <c r="B262" s="283" t="s">
        <v>868</v>
      </c>
      <c r="C262" s="241"/>
      <c r="D262" s="241"/>
    </row>
    <row r="263" spans="1:4">
      <c r="A263" s="279" t="s">
        <v>869</v>
      </c>
      <c r="B263" s="287" t="s">
        <v>870</v>
      </c>
      <c r="C263" s="241"/>
      <c r="D263" s="241"/>
    </row>
    <row r="264" spans="1:4">
      <c r="A264" s="279" t="s">
        <v>871</v>
      </c>
      <c r="B264" s="287" t="s">
        <v>872</v>
      </c>
      <c r="C264" s="241"/>
      <c r="D264" s="241"/>
    </row>
    <row r="265" spans="1:4">
      <c r="A265" s="279" t="s">
        <v>873</v>
      </c>
      <c r="B265" s="287" t="s">
        <v>874</v>
      </c>
      <c r="C265" s="241"/>
      <c r="D265" s="241"/>
    </row>
    <row r="266" spans="1:4">
      <c r="A266" s="279" t="s">
        <v>875</v>
      </c>
      <c r="B266" s="287" t="s">
        <v>876</v>
      </c>
      <c r="C266" s="241"/>
      <c r="D266" s="241"/>
    </row>
    <row r="267" spans="1:4" ht="18.75">
      <c r="A267" s="278">
        <v>6</v>
      </c>
      <c r="B267" s="285" t="s">
        <v>877</v>
      </c>
      <c r="C267" s="277"/>
      <c r="D267" s="277"/>
    </row>
    <row r="268" spans="1:4">
      <c r="A268" s="279" t="s">
        <v>878</v>
      </c>
      <c r="B268" s="287" t="s">
        <v>879</v>
      </c>
      <c r="C268" s="241"/>
      <c r="D268" s="241"/>
    </row>
    <row r="269" spans="1:4">
      <c r="A269" s="279" t="s">
        <v>880</v>
      </c>
      <c r="B269" s="287" t="s">
        <v>881</v>
      </c>
      <c r="C269" s="241"/>
      <c r="D269" s="241"/>
    </row>
    <row r="270" spans="1:4">
      <c r="A270" s="279" t="s">
        <v>882</v>
      </c>
      <c r="B270" s="283" t="s">
        <v>883</v>
      </c>
      <c r="C270" s="241"/>
      <c r="D270" s="241"/>
    </row>
    <row r="271" spans="1:4">
      <c r="A271" s="279" t="s">
        <v>884</v>
      </c>
      <c r="B271" s="283" t="s">
        <v>885</v>
      </c>
      <c r="C271" s="241"/>
      <c r="D271" s="241"/>
    </row>
    <row r="272" spans="1:4">
      <c r="A272" s="279" t="s">
        <v>886</v>
      </c>
      <c r="B272" s="283" t="s">
        <v>887</v>
      </c>
      <c r="C272" s="241"/>
      <c r="D272" s="241"/>
    </row>
    <row r="273" spans="1:4" ht="25.5">
      <c r="A273" s="279" t="s">
        <v>888</v>
      </c>
      <c r="B273" s="283" t="s">
        <v>889</v>
      </c>
      <c r="C273" s="241"/>
      <c r="D273" s="241"/>
    </row>
    <row r="274" spans="1:4" ht="25.5">
      <c r="A274" s="279" t="s">
        <v>890</v>
      </c>
      <c r="B274" s="283" t="s">
        <v>891</v>
      </c>
      <c r="C274" s="241"/>
      <c r="D274" s="241"/>
    </row>
    <row r="275" spans="1:4">
      <c r="A275" s="279" t="s">
        <v>892</v>
      </c>
      <c r="B275" s="283" t="s">
        <v>893</v>
      </c>
      <c r="C275" s="241"/>
      <c r="D275" s="241"/>
    </row>
    <row r="276" spans="1:4">
      <c r="A276" s="279" t="s">
        <v>894</v>
      </c>
      <c r="B276" s="287" t="s">
        <v>895</v>
      </c>
      <c r="C276" s="241"/>
      <c r="D276" s="241"/>
    </row>
    <row r="277" spans="1:4">
      <c r="A277" s="279" t="s">
        <v>896</v>
      </c>
      <c r="B277" s="287" t="s">
        <v>897</v>
      </c>
      <c r="C277" s="241"/>
      <c r="D277" s="241"/>
    </row>
    <row r="278" spans="1:4">
      <c r="A278" s="279" t="s">
        <v>898</v>
      </c>
      <c r="B278" s="287" t="s">
        <v>899</v>
      </c>
      <c r="C278" s="241"/>
      <c r="D278" s="241"/>
    </row>
    <row r="279" spans="1:4">
      <c r="A279" s="279" t="s">
        <v>900</v>
      </c>
      <c r="B279" s="287" t="s">
        <v>901</v>
      </c>
      <c r="C279" s="241"/>
      <c r="D279" s="241"/>
    </row>
    <row r="280" spans="1:4">
      <c r="A280" s="279" t="s">
        <v>902</v>
      </c>
      <c r="B280" s="287" t="s">
        <v>903</v>
      </c>
      <c r="C280" s="241"/>
      <c r="D280" s="241"/>
    </row>
    <row r="281" spans="1:4">
      <c r="A281" s="279" t="s">
        <v>904</v>
      </c>
      <c r="B281" s="287" t="s">
        <v>905</v>
      </c>
      <c r="C281" s="241"/>
      <c r="D281" s="241"/>
    </row>
    <row r="282" spans="1:4">
      <c r="A282" s="279" t="s">
        <v>906</v>
      </c>
      <c r="B282" s="287" t="s">
        <v>907</v>
      </c>
      <c r="C282" s="241"/>
      <c r="D282" s="241"/>
    </row>
    <row r="283" spans="1:4">
      <c r="A283" s="279" t="s">
        <v>908</v>
      </c>
      <c r="B283" s="283" t="s">
        <v>909</v>
      </c>
      <c r="C283" s="241"/>
      <c r="D283" s="241"/>
    </row>
    <row r="284" spans="1:4">
      <c r="A284" s="284" t="s">
        <v>910</v>
      </c>
      <c r="B284" s="286" t="s">
        <v>911</v>
      </c>
      <c r="C284" s="241"/>
      <c r="D284" s="241"/>
    </row>
    <row r="285" spans="1:4">
      <c r="A285" s="284" t="s">
        <v>912</v>
      </c>
      <c r="B285" s="286" t="s">
        <v>913</v>
      </c>
      <c r="C285" s="241"/>
      <c r="D285" s="241"/>
    </row>
    <row r="286" spans="1:4">
      <c r="A286" s="279" t="s">
        <v>914</v>
      </c>
      <c r="B286" s="286" t="s">
        <v>915</v>
      </c>
      <c r="C286" s="241"/>
      <c r="D286" s="241"/>
    </row>
    <row r="287" spans="1:4">
      <c r="A287" s="279" t="s">
        <v>916</v>
      </c>
      <c r="B287" s="283" t="s">
        <v>917</v>
      </c>
      <c r="C287" s="241"/>
      <c r="D287" s="241"/>
    </row>
    <row r="288" spans="1:4">
      <c r="A288" s="279" t="s">
        <v>918</v>
      </c>
      <c r="B288" s="283" t="s">
        <v>919</v>
      </c>
      <c r="C288" s="241"/>
      <c r="D288" s="241"/>
    </row>
    <row r="289" spans="1:4">
      <c r="A289" s="279" t="s">
        <v>920</v>
      </c>
      <c r="B289" s="283" t="s">
        <v>921</v>
      </c>
      <c r="C289" s="241"/>
      <c r="D289" s="241"/>
    </row>
    <row r="290" spans="1:4">
      <c r="A290" s="279" t="s">
        <v>922</v>
      </c>
      <c r="B290" s="283" t="s">
        <v>923</v>
      </c>
      <c r="C290" s="241"/>
      <c r="D290" s="241"/>
    </row>
    <row r="291" spans="1:4">
      <c r="A291" s="279" t="s">
        <v>924</v>
      </c>
      <c r="B291" s="283" t="s">
        <v>925</v>
      </c>
      <c r="C291" s="241"/>
      <c r="D291" s="241"/>
    </row>
    <row r="292" spans="1:4">
      <c r="A292" s="279" t="s">
        <v>926</v>
      </c>
      <c r="B292" s="283" t="s">
        <v>927</v>
      </c>
      <c r="C292" s="241"/>
      <c r="D292" s="241"/>
    </row>
    <row r="293" spans="1:4">
      <c r="A293" s="279" t="s">
        <v>928</v>
      </c>
      <c r="B293" s="283" t="s">
        <v>929</v>
      </c>
      <c r="C293" s="241"/>
      <c r="D293" s="241"/>
    </row>
    <row r="294" spans="1:4">
      <c r="A294" s="279" t="s">
        <v>930</v>
      </c>
      <c r="B294" s="283" t="s">
        <v>931</v>
      </c>
      <c r="C294" s="241"/>
      <c r="D294" s="241"/>
    </row>
    <row r="295" spans="1:4">
      <c r="A295" s="279" t="s">
        <v>932</v>
      </c>
      <c r="B295" s="283" t="s">
        <v>933</v>
      </c>
      <c r="C295" s="241"/>
      <c r="D295" s="241"/>
    </row>
    <row r="296" spans="1:4">
      <c r="A296" s="279" t="s">
        <v>934</v>
      </c>
      <c r="B296" s="283" t="s">
        <v>935</v>
      </c>
      <c r="C296" s="241"/>
      <c r="D296" s="241"/>
    </row>
    <row r="297" spans="1:4">
      <c r="A297" s="279" t="s">
        <v>936</v>
      </c>
      <c r="B297" s="283" t="s">
        <v>937</v>
      </c>
      <c r="C297" s="241"/>
      <c r="D297" s="241"/>
    </row>
    <row r="298" spans="1:4">
      <c r="A298" s="279" t="s">
        <v>938</v>
      </c>
      <c r="B298" s="283" t="s">
        <v>939</v>
      </c>
      <c r="C298" s="241"/>
      <c r="D298" s="241"/>
    </row>
    <row r="299" spans="1:4">
      <c r="A299" s="279" t="s">
        <v>940</v>
      </c>
      <c r="B299" s="283" t="s">
        <v>941</v>
      </c>
      <c r="C299" s="241"/>
      <c r="D299" s="241"/>
    </row>
    <row r="300" spans="1:4">
      <c r="A300" s="279" t="s">
        <v>942</v>
      </c>
      <c r="B300" s="283" t="s">
        <v>943</v>
      </c>
      <c r="C300" s="241"/>
      <c r="D300" s="241"/>
    </row>
    <row r="301" spans="1:4">
      <c r="A301" s="279" t="s">
        <v>944</v>
      </c>
      <c r="B301" s="283" t="s">
        <v>945</v>
      </c>
      <c r="C301" s="241"/>
      <c r="D301" s="241"/>
    </row>
    <row r="302" spans="1:4">
      <c r="A302" s="279" t="s">
        <v>946</v>
      </c>
      <c r="B302" s="283" t="s">
        <v>947</v>
      </c>
      <c r="C302" s="241"/>
      <c r="D302" s="241"/>
    </row>
    <row r="303" spans="1:4">
      <c r="A303" s="279" t="s">
        <v>948</v>
      </c>
      <c r="B303" s="283" t="s">
        <v>949</v>
      </c>
      <c r="C303" s="241"/>
      <c r="D303" s="241"/>
    </row>
    <row r="304" spans="1:4">
      <c r="A304" s="279" t="s">
        <v>950</v>
      </c>
      <c r="B304" s="283" t="s">
        <v>951</v>
      </c>
      <c r="C304" s="241"/>
      <c r="D304" s="241"/>
    </row>
    <row r="305" spans="1:4">
      <c r="A305" s="279" t="s">
        <v>952</v>
      </c>
      <c r="B305" s="283" t="s">
        <v>953</v>
      </c>
      <c r="C305" s="241"/>
      <c r="D305" s="241"/>
    </row>
    <row r="306" spans="1:4">
      <c r="A306" s="279" t="s">
        <v>954</v>
      </c>
      <c r="B306" s="283" t="s">
        <v>955</v>
      </c>
      <c r="C306" s="241"/>
      <c r="D306" s="241"/>
    </row>
    <row r="307" spans="1:4">
      <c r="A307" s="279" t="s">
        <v>956</v>
      </c>
      <c r="B307" s="287" t="s">
        <v>957</v>
      </c>
      <c r="C307" s="241"/>
      <c r="D307" s="241"/>
    </row>
    <row r="308" spans="1:4">
      <c r="A308" s="279" t="s">
        <v>958</v>
      </c>
      <c r="B308" s="287" t="s">
        <v>959</v>
      </c>
      <c r="C308" s="241"/>
      <c r="D308" s="241"/>
    </row>
    <row r="309" spans="1:4">
      <c r="A309" s="279" t="s">
        <v>960</v>
      </c>
      <c r="B309" s="287" t="s">
        <v>961</v>
      </c>
      <c r="C309" s="241"/>
      <c r="D309" s="241"/>
    </row>
    <row r="310" spans="1:4" ht="25.5">
      <c r="A310" s="279" t="s">
        <v>962</v>
      </c>
      <c r="B310" s="287" t="s">
        <v>963</v>
      </c>
      <c r="C310" s="241"/>
      <c r="D310" s="241"/>
    </row>
    <row r="311" spans="1:4" ht="25.5">
      <c r="A311" s="279" t="s">
        <v>964</v>
      </c>
      <c r="B311" s="287" t="s">
        <v>965</v>
      </c>
      <c r="C311" s="241"/>
      <c r="D311" s="241"/>
    </row>
    <row r="312" spans="1:4">
      <c r="A312" s="279" t="s">
        <v>966</v>
      </c>
      <c r="B312" s="287" t="s">
        <v>967</v>
      </c>
      <c r="C312" s="241"/>
      <c r="D312" s="241"/>
    </row>
    <row r="313" spans="1:4">
      <c r="A313" s="279" t="s">
        <v>968</v>
      </c>
      <c r="B313" s="287" t="s">
        <v>969</v>
      </c>
      <c r="C313" s="241"/>
      <c r="D313" s="241"/>
    </row>
    <row r="314" spans="1:4" ht="18.75">
      <c r="A314" s="278">
        <v>7</v>
      </c>
      <c r="B314" s="285" t="s">
        <v>970</v>
      </c>
      <c r="C314" s="277"/>
      <c r="D314" s="277"/>
    </row>
    <row r="315" spans="1:4">
      <c r="A315" s="279" t="s">
        <v>971</v>
      </c>
      <c r="B315" s="287" t="s">
        <v>972</v>
      </c>
      <c r="C315" s="241"/>
      <c r="D315" s="241"/>
    </row>
    <row r="316" spans="1:4">
      <c r="A316" s="279" t="s">
        <v>973</v>
      </c>
      <c r="B316" s="287" t="s">
        <v>974</v>
      </c>
      <c r="C316" s="241"/>
      <c r="D316" s="241"/>
    </row>
    <row r="317" spans="1:4">
      <c r="A317" s="279" t="s">
        <v>975</v>
      </c>
      <c r="B317" s="287" t="s">
        <v>976</v>
      </c>
      <c r="C317" s="241"/>
      <c r="D317" s="241"/>
    </row>
    <row r="318" spans="1:4">
      <c r="A318" s="279" t="s">
        <v>977</v>
      </c>
      <c r="B318" s="287" t="s">
        <v>978</v>
      </c>
      <c r="C318" s="241"/>
      <c r="D318" s="241"/>
    </row>
    <row r="319" spans="1:4">
      <c r="A319" s="279" t="s">
        <v>979</v>
      </c>
      <c r="B319" s="287" t="s">
        <v>980</v>
      </c>
      <c r="C319" s="241"/>
      <c r="D319" s="241"/>
    </row>
    <row r="320" spans="1:4">
      <c r="A320" s="279" t="s">
        <v>981</v>
      </c>
      <c r="B320" s="287" t="s">
        <v>982</v>
      </c>
      <c r="C320" s="241"/>
      <c r="D320" s="241"/>
    </row>
    <row r="321" spans="1:4">
      <c r="A321" s="279" t="s">
        <v>983</v>
      </c>
      <c r="B321" s="287" t="s">
        <v>984</v>
      </c>
      <c r="C321" s="241"/>
      <c r="D321" s="241"/>
    </row>
    <row r="322" spans="1:4">
      <c r="A322" s="279" t="s">
        <v>985</v>
      </c>
      <c r="B322" s="286" t="s">
        <v>986</v>
      </c>
      <c r="C322" s="241"/>
      <c r="D322" s="241"/>
    </row>
    <row r="323" spans="1:4">
      <c r="A323" s="279" t="s">
        <v>987</v>
      </c>
      <c r="B323" s="286" t="s">
        <v>988</v>
      </c>
      <c r="C323" s="241"/>
      <c r="D323" s="241"/>
    </row>
    <row r="324" spans="1:4" ht="25.5">
      <c r="A324" s="279" t="s">
        <v>989</v>
      </c>
      <c r="B324" s="287" t="s">
        <v>990</v>
      </c>
      <c r="C324" s="241"/>
      <c r="D324" s="241"/>
    </row>
    <row r="325" spans="1:4" ht="25.5">
      <c r="A325" s="279" t="s">
        <v>991</v>
      </c>
      <c r="B325" s="287" t="s">
        <v>992</v>
      </c>
      <c r="C325" s="241"/>
      <c r="D325" s="241"/>
    </row>
    <row r="326" spans="1:4" ht="25.5">
      <c r="A326" s="279" t="s">
        <v>993</v>
      </c>
      <c r="B326" s="287" t="s">
        <v>994</v>
      </c>
      <c r="C326" s="241"/>
      <c r="D326" s="241"/>
    </row>
    <row r="327" spans="1:4" ht="25.5">
      <c r="A327" s="279" t="s">
        <v>995</v>
      </c>
      <c r="B327" s="287" t="s">
        <v>996</v>
      </c>
      <c r="C327" s="241"/>
      <c r="D327" s="241"/>
    </row>
    <row r="328" spans="1:4">
      <c r="A328" s="279" t="s">
        <v>997</v>
      </c>
      <c r="B328" s="286" t="s">
        <v>998</v>
      </c>
      <c r="C328" s="241"/>
      <c r="D328" s="241"/>
    </row>
    <row r="329" spans="1:4">
      <c r="A329" s="279" t="s">
        <v>999</v>
      </c>
      <c r="B329" s="286" t="s">
        <v>1000</v>
      </c>
      <c r="C329" s="241"/>
      <c r="D329" s="241"/>
    </row>
    <row r="330" spans="1:4">
      <c r="A330" s="279" t="s">
        <v>1001</v>
      </c>
      <c r="B330" s="287" t="s">
        <v>1002</v>
      </c>
      <c r="C330" s="241"/>
      <c r="D330" s="241"/>
    </row>
    <row r="331" spans="1:4">
      <c r="A331" s="279" t="s">
        <v>1003</v>
      </c>
      <c r="B331" s="287" t="s">
        <v>1004</v>
      </c>
      <c r="C331" s="241"/>
      <c r="D331" s="241"/>
    </row>
    <row r="332" spans="1:4">
      <c r="A332" s="279" t="s">
        <v>1005</v>
      </c>
      <c r="B332" s="283" t="s">
        <v>1006</v>
      </c>
      <c r="C332" s="241"/>
      <c r="D332" s="241"/>
    </row>
    <row r="333" spans="1:4">
      <c r="A333" s="279" t="s">
        <v>1007</v>
      </c>
      <c r="B333" s="283" t="s">
        <v>1008</v>
      </c>
      <c r="C333" s="241"/>
      <c r="D333" s="241"/>
    </row>
    <row r="334" spans="1:4">
      <c r="A334" s="279" t="s">
        <v>1009</v>
      </c>
      <c r="B334" s="283" t="s">
        <v>1010</v>
      </c>
      <c r="C334" s="241"/>
      <c r="D334" s="241"/>
    </row>
    <row r="335" spans="1:4" ht="25.5">
      <c r="A335" s="279" t="s">
        <v>1011</v>
      </c>
      <c r="B335" s="283" t="s">
        <v>1012</v>
      </c>
      <c r="C335" s="241"/>
      <c r="D335" s="241"/>
    </row>
    <row r="336" spans="1:4" ht="25.5">
      <c r="A336" s="279" t="s">
        <v>1013</v>
      </c>
      <c r="B336" s="283" t="s">
        <v>1014</v>
      </c>
      <c r="C336" s="241"/>
      <c r="D336" s="241"/>
    </row>
    <row r="337" spans="1:4">
      <c r="A337" s="279" t="s">
        <v>1015</v>
      </c>
      <c r="B337" s="283" t="s">
        <v>1016</v>
      </c>
      <c r="C337" s="241"/>
      <c r="D337" s="241"/>
    </row>
    <row r="338" spans="1:4">
      <c r="A338" s="279" t="s">
        <v>1017</v>
      </c>
      <c r="B338" s="283" t="s">
        <v>1018</v>
      </c>
      <c r="C338" s="241"/>
      <c r="D338" s="241"/>
    </row>
    <row r="339" spans="1:4" ht="25.5">
      <c r="A339" s="279" t="s">
        <v>1019</v>
      </c>
      <c r="B339" s="283" t="s">
        <v>1020</v>
      </c>
      <c r="C339" s="241"/>
      <c r="D339" s="241"/>
    </row>
    <row r="340" spans="1:4" ht="25.5">
      <c r="A340" s="279" t="s">
        <v>1021</v>
      </c>
      <c r="B340" s="283" t="s">
        <v>1022</v>
      </c>
      <c r="C340" s="241"/>
      <c r="D340" s="241"/>
    </row>
    <row r="341" spans="1:4">
      <c r="A341" s="279" t="s">
        <v>1023</v>
      </c>
      <c r="B341" s="283" t="s">
        <v>1024</v>
      </c>
      <c r="C341" s="241"/>
      <c r="D341" s="241"/>
    </row>
    <row r="342" spans="1:4">
      <c r="A342" s="279" t="s">
        <v>1025</v>
      </c>
      <c r="B342" s="283" t="s">
        <v>1026</v>
      </c>
      <c r="C342" s="241"/>
      <c r="D342" s="241"/>
    </row>
    <row r="343" spans="1:4" ht="37.5">
      <c r="A343" s="278">
        <v>8</v>
      </c>
      <c r="B343" s="285" t="s">
        <v>1027</v>
      </c>
      <c r="C343" s="277"/>
      <c r="D343" s="277"/>
    </row>
    <row r="344" spans="1:4" ht="25.5">
      <c r="A344" s="288" t="s">
        <v>1028</v>
      </c>
      <c r="B344" s="286" t="s">
        <v>1029</v>
      </c>
      <c r="C344" s="241"/>
      <c r="D344" s="241"/>
    </row>
    <row r="345" spans="1:4" ht="25.5">
      <c r="A345" s="288" t="s">
        <v>1030</v>
      </c>
      <c r="B345" s="286" t="s">
        <v>1031</v>
      </c>
      <c r="C345" s="241"/>
      <c r="D345" s="241"/>
    </row>
    <row r="346" spans="1:4">
      <c r="A346" s="279" t="s">
        <v>1032</v>
      </c>
      <c r="B346" s="283" t="s">
        <v>1033</v>
      </c>
      <c r="C346" s="241"/>
      <c r="D346" s="241"/>
    </row>
    <row r="347" spans="1:4">
      <c r="A347" s="279" t="s">
        <v>1034</v>
      </c>
      <c r="B347" s="283" t="s">
        <v>1035</v>
      </c>
      <c r="C347" s="241"/>
      <c r="D347" s="241"/>
    </row>
    <row r="348" spans="1:4">
      <c r="A348" s="284" t="s">
        <v>1036</v>
      </c>
      <c r="B348" s="286" t="s">
        <v>1037</v>
      </c>
      <c r="C348" s="241"/>
      <c r="D348" s="241"/>
    </row>
    <row r="349" spans="1:4">
      <c r="A349" s="284" t="s">
        <v>1038</v>
      </c>
      <c r="B349" s="286" t="s">
        <v>1039</v>
      </c>
      <c r="C349" s="241"/>
      <c r="D349" s="241"/>
    </row>
    <row r="350" spans="1:4">
      <c r="A350" s="284" t="s">
        <v>1040</v>
      </c>
      <c r="B350" s="286" t="s">
        <v>1041</v>
      </c>
      <c r="C350" s="241"/>
      <c r="D350" s="241"/>
    </row>
    <row r="351" spans="1:4">
      <c r="A351" s="284" t="s">
        <v>1042</v>
      </c>
      <c r="B351" s="286" t="s">
        <v>1043</v>
      </c>
      <c r="C351" s="241"/>
      <c r="D351" s="241"/>
    </row>
    <row r="352" spans="1:4">
      <c r="A352" s="284" t="s">
        <v>1044</v>
      </c>
      <c r="B352" s="286" t="s">
        <v>1045</v>
      </c>
      <c r="C352" s="241"/>
      <c r="D352" s="241"/>
    </row>
    <row r="353" spans="1:4">
      <c r="A353" s="279" t="s">
        <v>1046</v>
      </c>
      <c r="B353" s="287" t="s">
        <v>1047</v>
      </c>
      <c r="C353" s="241"/>
      <c r="D353" s="241"/>
    </row>
    <row r="354" spans="1:4">
      <c r="A354" s="279" t="s">
        <v>1048</v>
      </c>
      <c r="B354" s="287" t="s">
        <v>1049</v>
      </c>
      <c r="C354" s="241"/>
      <c r="D354" s="241"/>
    </row>
    <row r="355" spans="1:4">
      <c r="A355" s="279" t="s">
        <v>1050</v>
      </c>
      <c r="B355" s="283" t="s">
        <v>1051</v>
      </c>
      <c r="C355" s="241"/>
      <c r="D355" s="241"/>
    </row>
    <row r="356" spans="1:4">
      <c r="A356" s="279" t="s">
        <v>1052</v>
      </c>
      <c r="B356" s="283" t="s">
        <v>1053</v>
      </c>
      <c r="C356" s="241"/>
      <c r="D356" s="241"/>
    </row>
    <row r="357" spans="1:4">
      <c r="A357" s="279" t="s">
        <v>1054</v>
      </c>
      <c r="B357" s="283" t="s">
        <v>1055</v>
      </c>
      <c r="C357" s="241"/>
      <c r="D357" s="241"/>
    </row>
    <row r="358" spans="1:4">
      <c r="A358" s="279" t="s">
        <v>1056</v>
      </c>
      <c r="B358" s="283" t="s">
        <v>1057</v>
      </c>
      <c r="C358" s="241"/>
      <c r="D358" s="241"/>
    </row>
    <row r="359" spans="1:4">
      <c r="A359" s="279" t="s">
        <v>1058</v>
      </c>
      <c r="B359" s="283" t="s">
        <v>1059</v>
      </c>
      <c r="C359" s="241"/>
      <c r="D359" s="241"/>
    </row>
    <row r="360" spans="1:4">
      <c r="A360" s="279" t="s">
        <v>1060</v>
      </c>
      <c r="B360" s="283" t="s">
        <v>1059</v>
      </c>
      <c r="C360" s="241"/>
      <c r="D360" s="241"/>
    </row>
    <row r="361" spans="1:4">
      <c r="A361" s="279" t="s">
        <v>1061</v>
      </c>
      <c r="B361" s="287" t="s">
        <v>1062</v>
      </c>
      <c r="C361" s="241"/>
      <c r="D361" s="241"/>
    </row>
    <row r="362" spans="1:4">
      <c r="A362" s="279" t="s">
        <v>1063</v>
      </c>
      <c r="B362" s="287" t="s">
        <v>1064</v>
      </c>
      <c r="C362" s="241"/>
      <c r="D362" s="241"/>
    </row>
    <row r="363" spans="1:4">
      <c r="A363" s="279" t="s">
        <v>1065</v>
      </c>
      <c r="B363" s="283" t="s">
        <v>1066</v>
      </c>
      <c r="C363" s="241"/>
      <c r="D363" s="241"/>
    </row>
    <row r="364" spans="1:4" ht="25.5">
      <c r="A364" s="279" t="s">
        <v>1067</v>
      </c>
      <c r="B364" s="283" t="s">
        <v>1068</v>
      </c>
      <c r="C364" s="241"/>
      <c r="D364" s="241"/>
    </row>
    <row r="365" spans="1:4" ht="25.5">
      <c r="A365" s="279" t="s">
        <v>1069</v>
      </c>
      <c r="B365" s="283" t="s">
        <v>1070</v>
      </c>
      <c r="C365" s="241"/>
      <c r="D365" s="241"/>
    </row>
    <row r="366" spans="1:4" ht="25.5">
      <c r="A366" s="279" t="s">
        <v>1071</v>
      </c>
      <c r="B366" s="283" t="s">
        <v>1072</v>
      </c>
      <c r="C366" s="241"/>
      <c r="D366" s="241"/>
    </row>
    <row r="367" spans="1:4">
      <c r="A367" s="279" t="s">
        <v>1073</v>
      </c>
      <c r="B367" s="283" t="s">
        <v>1074</v>
      </c>
      <c r="C367" s="241"/>
      <c r="D367" s="241"/>
    </row>
    <row r="368" spans="1:4">
      <c r="A368" s="279" t="s">
        <v>1075</v>
      </c>
      <c r="B368" s="283" t="s">
        <v>1076</v>
      </c>
      <c r="C368" s="241"/>
      <c r="D368" s="241"/>
    </row>
    <row r="369" spans="1:4">
      <c r="A369" s="279" t="s">
        <v>1077</v>
      </c>
      <c r="B369" s="283" t="s">
        <v>1078</v>
      </c>
      <c r="C369" s="241"/>
      <c r="D369" s="241"/>
    </row>
    <row r="370" spans="1:4">
      <c r="A370" s="279" t="s">
        <v>1079</v>
      </c>
      <c r="B370" s="283" t="s">
        <v>1080</v>
      </c>
      <c r="C370" s="241"/>
      <c r="D370" s="241"/>
    </row>
    <row r="371" spans="1:4">
      <c r="A371" s="279" t="s">
        <v>1081</v>
      </c>
      <c r="B371" s="286" t="s">
        <v>1082</v>
      </c>
      <c r="C371" s="241"/>
      <c r="D371" s="241"/>
    </row>
    <row r="372" spans="1:4">
      <c r="A372" s="279" t="s">
        <v>1083</v>
      </c>
      <c r="B372" s="286" t="s">
        <v>1084</v>
      </c>
      <c r="C372" s="241"/>
      <c r="D372" s="241"/>
    </row>
    <row r="373" spans="1:4">
      <c r="A373" s="279" t="s">
        <v>1085</v>
      </c>
      <c r="B373" s="283" t="s">
        <v>1086</v>
      </c>
      <c r="C373" s="241"/>
      <c r="D373" s="241"/>
    </row>
    <row r="374" spans="1:4">
      <c r="A374" s="279" t="s">
        <v>1087</v>
      </c>
      <c r="B374" s="286" t="s">
        <v>1088</v>
      </c>
      <c r="C374" s="241"/>
      <c r="D374" s="241"/>
    </row>
    <row r="375" spans="1:4">
      <c r="A375" s="279" t="s">
        <v>1089</v>
      </c>
      <c r="B375" s="286" t="s">
        <v>1090</v>
      </c>
      <c r="C375" s="241"/>
      <c r="D375" s="241"/>
    </row>
    <row r="376" spans="1:4">
      <c r="A376" s="279" t="s">
        <v>1091</v>
      </c>
      <c r="B376" s="283" t="s">
        <v>1092</v>
      </c>
      <c r="C376" s="241"/>
      <c r="D376" s="241"/>
    </row>
    <row r="377" spans="1:4">
      <c r="A377" s="279" t="s">
        <v>1093</v>
      </c>
      <c r="B377" s="283" t="s">
        <v>1094</v>
      </c>
      <c r="C377" s="241"/>
      <c r="D377" s="241"/>
    </row>
    <row r="378" spans="1:4">
      <c r="A378" s="279" t="s">
        <v>1095</v>
      </c>
      <c r="B378" s="283" t="s">
        <v>1096</v>
      </c>
      <c r="C378" s="241"/>
      <c r="D378" s="241"/>
    </row>
    <row r="379" spans="1:4">
      <c r="A379" s="279" t="s">
        <v>1097</v>
      </c>
      <c r="B379" s="286" t="s">
        <v>1098</v>
      </c>
      <c r="C379" s="241"/>
      <c r="D379" s="241"/>
    </row>
    <row r="380" spans="1:4">
      <c r="A380" s="279" t="s">
        <v>1099</v>
      </c>
      <c r="B380" s="286" t="s">
        <v>1100</v>
      </c>
      <c r="C380" s="241"/>
      <c r="D380" s="241"/>
    </row>
    <row r="381" spans="1:4">
      <c r="A381" s="279" t="s">
        <v>1101</v>
      </c>
      <c r="B381" s="286" t="s">
        <v>1102</v>
      </c>
      <c r="C381" s="241"/>
      <c r="D381" s="241"/>
    </row>
    <row r="382" spans="1:4">
      <c r="A382" s="279" t="s">
        <v>1103</v>
      </c>
      <c r="B382" s="283" t="s">
        <v>1104</v>
      </c>
      <c r="C382" s="241"/>
      <c r="D382" s="241"/>
    </row>
    <row r="383" spans="1:4">
      <c r="A383" s="279" t="s">
        <v>1105</v>
      </c>
      <c r="B383" s="283" t="s">
        <v>1106</v>
      </c>
      <c r="C383" s="241"/>
      <c r="D383" s="241"/>
    </row>
    <row r="384" spans="1:4">
      <c r="A384" s="279" t="s">
        <v>1107</v>
      </c>
      <c r="B384" s="283" t="s">
        <v>1108</v>
      </c>
      <c r="C384" s="241"/>
      <c r="D384" s="241"/>
    </row>
    <row r="385" spans="1:4">
      <c r="A385" s="279" t="s">
        <v>1109</v>
      </c>
      <c r="B385" s="283" t="s">
        <v>1110</v>
      </c>
      <c r="C385" s="241"/>
      <c r="D385" s="241"/>
    </row>
    <row r="386" spans="1:4">
      <c r="A386" s="279" t="s">
        <v>1111</v>
      </c>
      <c r="B386" s="283" t="s">
        <v>1112</v>
      </c>
      <c r="C386" s="241"/>
      <c r="D386" s="241"/>
    </row>
    <row r="387" spans="1:4">
      <c r="A387" s="279" t="s">
        <v>1113</v>
      </c>
      <c r="B387" s="283" t="s">
        <v>1114</v>
      </c>
      <c r="C387" s="241"/>
      <c r="D387" s="241"/>
    </row>
    <row r="388" spans="1:4">
      <c r="A388" s="279" t="s">
        <v>1115</v>
      </c>
      <c r="B388" s="283" t="s">
        <v>1116</v>
      </c>
      <c r="C388" s="241"/>
      <c r="D388" s="241"/>
    </row>
    <row r="389" spans="1:4">
      <c r="A389" s="279" t="s">
        <v>1117</v>
      </c>
      <c r="B389" s="283" t="s">
        <v>1118</v>
      </c>
      <c r="C389" s="241"/>
      <c r="D389" s="241"/>
    </row>
    <row r="390" spans="1:4">
      <c r="A390" s="279" t="s">
        <v>1119</v>
      </c>
      <c r="B390" s="283" t="s">
        <v>1120</v>
      </c>
      <c r="C390" s="241"/>
      <c r="D390" s="241"/>
    </row>
    <row r="391" spans="1:4">
      <c r="A391" s="279" t="s">
        <v>1121</v>
      </c>
      <c r="B391" s="283" t="s">
        <v>1122</v>
      </c>
      <c r="C391" s="241"/>
      <c r="D391" s="241"/>
    </row>
    <row r="392" spans="1:4">
      <c r="A392" s="279" t="s">
        <v>1123</v>
      </c>
      <c r="B392" s="283" t="s">
        <v>1124</v>
      </c>
      <c r="C392" s="241"/>
      <c r="D392" s="241"/>
    </row>
    <row r="393" spans="1:4">
      <c r="A393" s="279" t="s">
        <v>1125</v>
      </c>
      <c r="B393" s="283" t="s">
        <v>1126</v>
      </c>
      <c r="C393" s="241"/>
      <c r="D393" s="241"/>
    </row>
    <row r="394" spans="1:4">
      <c r="A394" s="279" t="s">
        <v>1127</v>
      </c>
      <c r="B394" s="286" t="s">
        <v>1128</v>
      </c>
      <c r="C394" s="241"/>
      <c r="D394" s="241"/>
    </row>
    <row r="395" spans="1:4">
      <c r="A395" s="279" t="s">
        <v>1129</v>
      </c>
      <c r="B395" s="286" t="s">
        <v>1130</v>
      </c>
      <c r="C395" s="241"/>
      <c r="D395" s="241"/>
    </row>
    <row r="396" spans="1:4">
      <c r="A396" s="279" t="s">
        <v>1131</v>
      </c>
      <c r="B396" s="286" t="s">
        <v>1132</v>
      </c>
      <c r="C396" s="241"/>
      <c r="D396" s="241"/>
    </row>
    <row r="397" spans="1:4">
      <c r="A397" s="279" t="s">
        <v>1133</v>
      </c>
      <c r="B397" s="286" t="s">
        <v>1134</v>
      </c>
      <c r="C397" s="241"/>
      <c r="D397" s="241"/>
    </row>
    <row r="398" spans="1:4">
      <c r="A398" s="279" t="s">
        <v>1135</v>
      </c>
      <c r="B398" s="283" t="s">
        <v>1136</v>
      </c>
      <c r="C398" s="241"/>
      <c r="D398" s="241"/>
    </row>
    <row r="399" spans="1:4">
      <c r="A399" s="279" t="s">
        <v>1137</v>
      </c>
      <c r="B399" s="283" t="s">
        <v>1138</v>
      </c>
      <c r="C399" s="241"/>
      <c r="D399" s="241"/>
    </row>
    <row r="400" spans="1:4">
      <c r="A400" s="279" t="s">
        <v>1139</v>
      </c>
      <c r="B400" s="283" t="s">
        <v>1140</v>
      </c>
      <c r="C400" s="241"/>
      <c r="D400" s="241"/>
    </row>
    <row r="401" spans="1:4">
      <c r="A401" s="279" t="s">
        <v>1141</v>
      </c>
      <c r="B401" s="283" t="s">
        <v>1142</v>
      </c>
      <c r="C401" s="241"/>
      <c r="D401" s="241"/>
    </row>
    <row r="402" spans="1:4">
      <c r="A402" s="279" t="s">
        <v>1143</v>
      </c>
      <c r="B402" s="283" t="s">
        <v>1144</v>
      </c>
      <c r="C402" s="241"/>
      <c r="D402" s="241"/>
    </row>
    <row r="403" spans="1:4">
      <c r="A403" s="279" t="s">
        <v>1145</v>
      </c>
      <c r="B403" s="283" t="s">
        <v>1146</v>
      </c>
      <c r="C403" s="241"/>
      <c r="D403" s="241"/>
    </row>
    <row r="404" spans="1:4">
      <c r="A404" s="279" t="s">
        <v>1147</v>
      </c>
      <c r="B404" s="283" t="s">
        <v>1148</v>
      </c>
      <c r="C404" s="241"/>
      <c r="D404" s="241"/>
    </row>
    <row r="405" spans="1:4">
      <c r="A405" s="279" t="s">
        <v>1149</v>
      </c>
      <c r="B405" s="283" t="s">
        <v>1150</v>
      </c>
      <c r="C405" s="241"/>
      <c r="D405" s="241"/>
    </row>
    <row r="406" spans="1:4">
      <c r="A406" s="279" t="s">
        <v>1151</v>
      </c>
      <c r="B406" s="283" t="s">
        <v>1152</v>
      </c>
      <c r="C406" s="241"/>
      <c r="D406" s="241"/>
    </row>
    <row r="407" spans="1:4">
      <c r="A407" s="279" t="s">
        <v>1153</v>
      </c>
      <c r="B407" s="283" t="s">
        <v>1154</v>
      </c>
      <c r="C407" s="241"/>
      <c r="D407" s="241"/>
    </row>
    <row r="408" spans="1:4">
      <c r="A408" s="279" t="s">
        <v>1155</v>
      </c>
      <c r="B408" s="283" t="s">
        <v>1156</v>
      </c>
      <c r="C408" s="241"/>
      <c r="D408" s="241"/>
    </row>
    <row r="409" spans="1:4">
      <c r="A409" s="279" t="s">
        <v>1157</v>
      </c>
      <c r="B409" s="283" t="s">
        <v>1158</v>
      </c>
      <c r="C409" s="241"/>
      <c r="D409" s="241"/>
    </row>
    <row r="410" spans="1:4">
      <c r="A410" s="279" t="s">
        <v>1159</v>
      </c>
      <c r="B410" s="283" t="s">
        <v>1160</v>
      </c>
      <c r="C410" s="241"/>
      <c r="D410" s="241"/>
    </row>
    <row r="411" spans="1:4">
      <c r="A411" s="279" t="s">
        <v>1161</v>
      </c>
      <c r="B411" s="280" t="s">
        <v>1162</v>
      </c>
      <c r="C411" s="241"/>
      <c r="D411" s="241"/>
    </row>
    <row r="412" spans="1:4">
      <c r="A412" s="279" t="s">
        <v>1163</v>
      </c>
      <c r="B412" s="280" t="s">
        <v>1164</v>
      </c>
      <c r="C412" s="241"/>
      <c r="D412" s="241"/>
    </row>
    <row r="413" spans="1:4">
      <c r="A413" s="279" t="s">
        <v>1165</v>
      </c>
      <c r="B413" s="280" t="s">
        <v>1166</v>
      </c>
      <c r="C413" s="241"/>
      <c r="D413" s="241"/>
    </row>
    <row r="414" spans="1:4">
      <c r="A414" s="279" t="s">
        <v>1167</v>
      </c>
      <c r="B414" s="280" t="s">
        <v>1168</v>
      </c>
      <c r="C414" s="241"/>
      <c r="D414" s="241"/>
    </row>
    <row r="415" spans="1:4">
      <c r="A415" s="279" t="s">
        <v>1169</v>
      </c>
      <c r="B415" s="280" t="s">
        <v>1170</v>
      </c>
      <c r="C415" s="241"/>
      <c r="D415" s="241"/>
    </row>
    <row r="416" spans="1:4">
      <c r="A416" s="279" t="s">
        <v>1171</v>
      </c>
      <c r="B416" s="280" t="s">
        <v>1172</v>
      </c>
      <c r="C416" s="241"/>
      <c r="D416" s="241"/>
    </row>
    <row r="417" spans="1:4">
      <c r="A417" s="279" t="s">
        <v>1173</v>
      </c>
      <c r="B417" s="289" t="s">
        <v>1174</v>
      </c>
      <c r="C417" s="241"/>
      <c r="D417" s="241"/>
    </row>
    <row r="418" spans="1:4">
      <c r="A418" s="279" t="s">
        <v>1175</v>
      </c>
      <c r="B418" s="280" t="s">
        <v>1176</v>
      </c>
      <c r="C418" s="241"/>
      <c r="D418" s="241"/>
    </row>
    <row r="419" spans="1:4">
      <c r="A419" s="279" t="s">
        <v>1177</v>
      </c>
      <c r="B419" s="280" t="s">
        <v>1178</v>
      </c>
      <c r="C419" s="241"/>
      <c r="D419" s="241"/>
    </row>
    <row r="420" spans="1:4">
      <c r="A420" s="279" t="s">
        <v>1179</v>
      </c>
      <c r="B420" s="280" t="s">
        <v>1180</v>
      </c>
      <c r="C420" s="241"/>
      <c r="D420" s="241"/>
    </row>
    <row r="421" spans="1:4">
      <c r="A421" s="279" t="s">
        <v>1181</v>
      </c>
      <c r="B421" s="280" t="s">
        <v>1182</v>
      </c>
      <c r="C421" s="241"/>
      <c r="D421" s="241"/>
    </row>
    <row r="422" spans="1:4">
      <c r="A422" s="279" t="s">
        <v>1183</v>
      </c>
      <c r="B422" s="280" t="s">
        <v>1184</v>
      </c>
      <c r="C422" s="241"/>
      <c r="D422" s="241"/>
    </row>
    <row r="423" spans="1:4">
      <c r="A423" s="279" t="s">
        <v>1185</v>
      </c>
      <c r="B423" s="280" t="s">
        <v>1186</v>
      </c>
      <c r="C423" s="241"/>
      <c r="D423" s="241"/>
    </row>
    <row r="424" spans="1:4">
      <c r="A424" s="279" t="s">
        <v>1187</v>
      </c>
      <c r="B424" s="280" t="s">
        <v>1188</v>
      </c>
      <c r="C424" s="241"/>
      <c r="D424" s="241"/>
    </row>
    <row r="425" spans="1:4">
      <c r="A425" s="279" t="s">
        <v>1189</v>
      </c>
      <c r="B425" s="280" t="s">
        <v>1190</v>
      </c>
      <c r="C425" s="241"/>
      <c r="D425" s="241"/>
    </row>
    <row r="426" spans="1:4">
      <c r="A426" s="279" t="s">
        <v>1191</v>
      </c>
      <c r="B426" s="280" t="s">
        <v>1192</v>
      </c>
      <c r="C426" s="241"/>
      <c r="D426" s="241"/>
    </row>
    <row r="427" spans="1:4">
      <c r="A427" s="279" t="s">
        <v>1193</v>
      </c>
      <c r="B427" s="280" t="s">
        <v>1194</v>
      </c>
      <c r="C427" s="241"/>
      <c r="D427" s="241"/>
    </row>
    <row r="428" spans="1:4" ht="18.75">
      <c r="A428" s="278">
        <v>9</v>
      </c>
      <c r="B428" s="285" t="s">
        <v>1195</v>
      </c>
      <c r="C428" s="277"/>
      <c r="D428" s="277"/>
    </row>
    <row r="429" spans="1:4">
      <c r="A429" s="279" t="s">
        <v>1196</v>
      </c>
      <c r="B429" s="289" t="s">
        <v>1197</v>
      </c>
      <c r="C429" s="241"/>
      <c r="D429" s="241"/>
    </row>
    <row r="430" spans="1:4">
      <c r="A430" s="279" t="s">
        <v>1198</v>
      </c>
      <c r="B430" s="289" t="s">
        <v>1199</v>
      </c>
      <c r="C430" s="241"/>
      <c r="D430" s="241"/>
    </row>
    <row r="431" spans="1:4">
      <c r="A431" s="279" t="s">
        <v>1200</v>
      </c>
      <c r="B431" s="289" t="s">
        <v>1201</v>
      </c>
      <c r="C431" s="241"/>
      <c r="D431" s="241"/>
    </row>
    <row r="432" spans="1:4">
      <c r="A432" s="279" t="s">
        <v>1202</v>
      </c>
      <c r="B432" s="281" t="s">
        <v>1203</v>
      </c>
      <c r="C432" s="241"/>
      <c r="D432" s="241"/>
    </row>
    <row r="433" spans="1:4">
      <c r="A433" s="279" t="s">
        <v>1204</v>
      </c>
      <c r="B433" s="280" t="s">
        <v>1205</v>
      </c>
      <c r="C433" s="241"/>
      <c r="D433" s="241"/>
    </row>
    <row r="434" spans="1:4">
      <c r="A434" s="279" t="s">
        <v>1206</v>
      </c>
      <c r="B434" s="280" t="s">
        <v>1207</v>
      </c>
      <c r="C434" s="241"/>
      <c r="D434" s="241"/>
    </row>
    <row r="435" spans="1:4">
      <c r="A435" s="279" t="s">
        <v>1208</v>
      </c>
      <c r="B435" s="280" t="s">
        <v>1209</v>
      </c>
      <c r="C435" s="241"/>
      <c r="D435" s="241"/>
    </row>
    <row r="436" spans="1:4">
      <c r="A436" s="279" t="s">
        <v>1210</v>
      </c>
      <c r="B436" s="280" t="s">
        <v>1211</v>
      </c>
      <c r="C436" s="241"/>
      <c r="D436" s="241"/>
    </row>
    <row r="437" spans="1:4">
      <c r="A437" s="279" t="s">
        <v>1212</v>
      </c>
      <c r="B437" s="280" t="s">
        <v>1213</v>
      </c>
      <c r="C437" s="241"/>
      <c r="D437" s="241"/>
    </row>
    <row r="438" spans="1:4">
      <c r="A438" s="279" t="s">
        <v>1214</v>
      </c>
      <c r="B438" s="280" t="s">
        <v>1215</v>
      </c>
      <c r="C438" s="241"/>
      <c r="D438" s="241"/>
    </row>
    <row r="439" spans="1:4" ht="25.5">
      <c r="A439" s="279" t="s">
        <v>1216</v>
      </c>
      <c r="B439" s="280" t="s">
        <v>1217</v>
      </c>
      <c r="C439" s="241"/>
      <c r="D439" s="241"/>
    </row>
    <row r="440" spans="1:4">
      <c r="A440" s="279" t="s">
        <v>1218</v>
      </c>
      <c r="B440" s="280" t="s">
        <v>1219</v>
      </c>
      <c r="C440" s="241"/>
      <c r="D440" s="241"/>
    </row>
    <row r="441" spans="1:4" ht="25.5">
      <c r="A441" s="279" t="s">
        <v>1220</v>
      </c>
      <c r="B441" s="280" t="s">
        <v>1221</v>
      </c>
      <c r="C441" s="241"/>
      <c r="D441" s="241"/>
    </row>
    <row r="442" spans="1:4" ht="25.5">
      <c r="A442" s="279" t="s">
        <v>1222</v>
      </c>
      <c r="B442" s="280" t="s">
        <v>1223</v>
      </c>
      <c r="C442" s="241"/>
      <c r="D442" s="241"/>
    </row>
    <row r="443" spans="1:4">
      <c r="A443" s="279" t="s">
        <v>1224</v>
      </c>
      <c r="B443" s="280" t="s">
        <v>1225</v>
      </c>
      <c r="C443" s="241"/>
      <c r="D443" s="241"/>
    </row>
    <row r="444" spans="1:4">
      <c r="A444" s="279" t="s">
        <v>1226</v>
      </c>
      <c r="B444" s="280" t="s">
        <v>1227</v>
      </c>
      <c r="C444" s="241"/>
      <c r="D444" s="241"/>
    </row>
    <row r="445" spans="1:4">
      <c r="A445" s="279" t="s">
        <v>1228</v>
      </c>
      <c r="B445" s="280" t="s">
        <v>1229</v>
      </c>
      <c r="C445" s="241"/>
      <c r="D445" s="241"/>
    </row>
    <row r="446" spans="1:4">
      <c r="A446" s="279" t="s">
        <v>1230</v>
      </c>
      <c r="B446" s="280" t="s">
        <v>1231</v>
      </c>
      <c r="C446" s="241"/>
      <c r="D446" s="241"/>
    </row>
    <row r="447" spans="1:4">
      <c r="A447" s="279" t="s">
        <v>1232</v>
      </c>
      <c r="B447" s="280" t="s">
        <v>1233</v>
      </c>
      <c r="C447" s="241"/>
      <c r="D447" s="241"/>
    </row>
    <row r="448" spans="1:4">
      <c r="A448" s="279" t="s">
        <v>1234</v>
      </c>
      <c r="B448" s="280" t="s">
        <v>1235</v>
      </c>
      <c r="C448" s="241"/>
      <c r="D448" s="241"/>
    </row>
    <row r="449" spans="1:4">
      <c r="A449" s="279" t="s">
        <v>1236</v>
      </c>
      <c r="B449" s="289" t="s">
        <v>1237</v>
      </c>
      <c r="C449" s="241"/>
      <c r="D449" s="241"/>
    </row>
    <row r="450" spans="1:4">
      <c r="A450" s="279" t="s">
        <v>1238</v>
      </c>
      <c r="B450" s="289" t="s">
        <v>1239</v>
      </c>
      <c r="C450" s="241"/>
      <c r="D450" s="241"/>
    </row>
    <row r="451" spans="1:4">
      <c r="A451" s="279" t="s">
        <v>1240</v>
      </c>
      <c r="B451" s="280" t="s">
        <v>1241</v>
      </c>
      <c r="C451" s="241"/>
      <c r="D451" s="241"/>
    </row>
    <row r="452" spans="1:4">
      <c r="A452" s="279" t="s">
        <v>1242</v>
      </c>
      <c r="B452" s="280" t="s">
        <v>1243</v>
      </c>
      <c r="C452" s="241"/>
      <c r="D452" s="241"/>
    </row>
    <row r="453" spans="1:4">
      <c r="A453" s="279" t="s">
        <v>1244</v>
      </c>
      <c r="B453" s="280" t="s">
        <v>1245</v>
      </c>
      <c r="C453" s="241"/>
      <c r="D453" s="241"/>
    </row>
    <row r="454" spans="1:4">
      <c r="A454" s="279" t="s">
        <v>1246</v>
      </c>
      <c r="B454" s="280" t="s">
        <v>1247</v>
      </c>
      <c r="C454" s="241"/>
      <c r="D454" s="241"/>
    </row>
    <row r="455" spans="1:4">
      <c r="A455" s="279" t="s">
        <v>1248</v>
      </c>
      <c r="B455" s="280" t="s">
        <v>1249</v>
      </c>
      <c r="C455" s="241"/>
      <c r="D455" s="241"/>
    </row>
    <row r="456" spans="1:4">
      <c r="A456" s="279" t="s">
        <v>1250</v>
      </c>
      <c r="B456" s="280" t="s">
        <v>1251</v>
      </c>
      <c r="C456" s="241"/>
      <c r="D456" s="241"/>
    </row>
    <row r="457" spans="1:4">
      <c r="A457" s="279" t="s">
        <v>1252</v>
      </c>
      <c r="B457" s="280" t="s">
        <v>1253</v>
      </c>
      <c r="C457" s="241"/>
      <c r="D457" s="241"/>
    </row>
    <row r="458" spans="1:4">
      <c r="A458" s="279" t="s">
        <v>1254</v>
      </c>
      <c r="B458" s="280" t="s">
        <v>1255</v>
      </c>
      <c r="C458" s="241"/>
      <c r="D458" s="241"/>
    </row>
    <row r="459" spans="1:4">
      <c r="A459" s="279" t="s">
        <v>1256</v>
      </c>
      <c r="B459" s="280" t="s">
        <v>1257</v>
      </c>
      <c r="C459" s="241"/>
      <c r="D459" s="241"/>
    </row>
    <row r="460" spans="1:4">
      <c r="A460" s="279" t="s">
        <v>1258</v>
      </c>
      <c r="B460" s="280" t="s">
        <v>1259</v>
      </c>
      <c r="C460" s="241"/>
      <c r="D460" s="241"/>
    </row>
    <row r="461" spans="1:4">
      <c r="A461" s="279" t="s">
        <v>1260</v>
      </c>
      <c r="B461" s="280" t="s">
        <v>1261</v>
      </c>
      <c r="C461" s="241"/>
      <c r="D461" s="241"/>
    </row>
    <row r="462" spans="1:4">
      <c r="A462" s="279" t="s">
        <v>1262</v>
      </c>
      <c r="B462" s="280" t="s">
        <v>1263</v>
      </c>
      <c r="C462" s="241"/>
      <c r="D462" s="241"/>
    </row>
    <row r="463" spans="1:4" ht="37.5">
      <c r="A463" s="278">
        <v>10</v>
      </c>
      <c r="B463" s="285" t="s">
        <v>1264</v>
      </c>
      <c r="C463" s="277"/>
      <c r="D463" s="277"/>
    </row>
    <row r="464" spans="1:4">
      <c r="A464" s="279" t="s">
        <v>1265</v>
      </c>
      <c r="B464" s="280" t="s">
        <v>1266</v>
      </c>
      <c r="C464" s="241"/>
      <c r="D464" s="241"/>
    </row>
    <row r="465" spans="1:4">
      <c r="A465" s="279" t="s">
        <v>1267</v>
      </c>
      <c r="B465" s="280" t="s">
        <v>1268</v>
      </c>
      <c r="C465" s="241"/>
      <c r="D465" s="241"/>
    </row>
    <row r="466" spans="1:4">
      <c r="A466" s="279" t="s">
        <v>1269</v>
      </c>
      <c r="B466" s="289" t="s">
        <v>1270</v>
      </c>
      <c r="C466" s="241"/>
      <c r="D466" s="241"/>
    </row>
    <row r="467" spans="1:4">
      <c r="A467" s="279" t="s">
        <v>1271</v>
      </c>
      <c r="B467" s="289" t="s">
        <v>1272</v>
      </c>
      <c r="C467" s="241"/>
      <c r="D467" s="241"/>
    </row>
    <row r="468" spans="1:4">
      <c r="A468" s="279" t="s">
        <v>1273</v>
      </c>
      <c r="B468" s="280" t="s">
        <v>1274</v>
      </c>
      <c r="C468" s="241"/>
      <c r="D468" s="241"/>
    </row>
    <row r="469" spans="1:4">
      <c r="A469" s="279" t="s">
        <v>1275</v>
      </c>
      <c r="B469" s="289" t="s">
        <v>1276</v>
      </c>
      <c r="C469" s="241"/>
      <c r="D469" s="241"/>
    </row>
    <row r="470" spans="1:4">
      <c r="A470" s="279" t="s">
        <v>1277</v>
      </c>
      <c r="B470" s="289" t="s">
        <v>1278</v>
      </c>
      <c r="C470" s="241"/>
      <c r="D470" s="241"/>
    </row>
    <row r="471" spans="1:4">
      <c r="A471" s="279" t="s">
        <v>1279</v>
      </c>
      <c r="B471" s="289" t="s">
        <v>1280</v>
      </c>
      <c r="C471" s="241"/>
      <c r="D471" s="241"/>
    </row>
    <row r="472" spans="1:4">
      <c r="A472" s="279" t="s">
        <v>1281</v>
      </c>
      <c r="B472" s="289" t="s">
        <v>1282</v>
      </c>
      <c r="C472" s="241"/>
      <c r="D472" s="241"/>
    </row>
    <row r="473" spans="1:4">
      <c r="A473" s="279" t="s">
        <v>1283</v>
      </c>
      <c r="B473" s="289" t="s">
        <v>1284</v>
      </c>
      <c r="C473" s="241"/>
      <c r="D473" s="241"/>
    </row>
    <row r="474" spans="1:4">
      <c r="A474" s="279" t="s">
        <v>1285</v>
      </c>
      <c r="B474" s="289" t="s">
        <v>1286</v>
      </c>
      <c r="C474" s="241"/>
      <c r="D474" s="241"/>
    </row>
    <row r="475" spans="1:4">
      <c r="A475" s="279" t="s">
        <v>1287</v>
      </c>
      <c r="B475" s="280" t="s">
        <v>1288</v>
      </c>
      <c r="C475" s="241"/>
      <c r="D475" s="241"/>
    </row>
    <row r="476" spans="1:4">
      <c r="A476" s="279" t="s">
        <v>1289</v>
      </c>
      <c r="B476" s="280" t="s">
        <v>1290</v>
      </c>
      <c r="C476" s="241"/>
      <c r="D476" s="241"/>
    </row>
    <row r="477" spans="1:4" ht="25.5">
      <c r="A477" s="279" t="s">
        <v>1291</v>
      </c>
      <c r="B477" s="289" t="s">
        <v>1292</v>
      </c>
      <c r="C477" s="241"/>
      <c r="D477" s="241"/>
    </row>
    <row r="478" spans="1:4" ht="25.5">
      <c r="A478" s="279" t="s">
        <v>1293</v>
      </c>
      <c r="B478" s="289" t="s">
        <v>1294</v>
      </c>
      <c r="C478" s="241"/>
      <c r="D478" s="241"/>
    </row>
    <row r="479" spans="1:4">
      <c r="A479" s="279" t="s">
        <v>1295</v>
      </c>
      <c r="B479" s="289" t="s">
        <v>1296</v>
      </c>
      <c r="C479" s="241"/>
      <c r="D479" s="241"/>
    </row>
    <row r="480" spans="1:4">
      <c r="A480" s="279" t="s">
        <v>1297</v>
      </c>
      <c r="B480" s="289" t="s">
        <v>1298</v>
      </c>
      <c r="C480" s="241"/>
      <c r="D480" s="241"/>
    </row>
    <row r="481" spans="1:4">
      <c r="A481" s="279" t="s">
        <v>1299</v>
      </c>
      <c r="B481" s="289" t="s">
        <v>1300</v>
      </c>
      <c r="C481" s="241"/>
      <c r="D481" s="241"/>
    </row>
    <row r="482" spans="1:4">
      <c r="A482" s="279" t="s">
        <v>1301</v>
      </c>
      <c r="B482" s="289" t="s">
        <v>1302</v>
      </c>
      <c r="C482" s="241"/>
      <c r="D482" s="241"/>
    </row>
    <row r="483" spans="1:4">
      <c r="A483" s="279" t="s">
        <v>1303</v>
      </c>
      <c r="B483" s="280" t="s">
        <v>1304</v>
      </c>
      <c r="C483" s="241"/>
      <c r="D483" s="241"/>
    </row>
    <row r="484" spans="1:4">
      <c r="A484" s="279" t="s">
        <v>1305</v>
      </c>
      <c r="B484" s="280" t="s">
        <v>1306</v>
      </c>
      <c r="C484" s="241"/>
      <c r="D484" s="241"/>
    </row>
    <row r="485" spans="1:4">
      <c r="A485" s="279" t="s">
        <v>1307</v>
      </c>
      <c r="B485" s="280" t="s">
        <v>1308</v>
      </c>
      <c r="C485" s="241"/>
      <c r="D485" s="241"/>
    </row>
    <row r="486" spans="1:4">
      <c r="A486" s="279" t="s">
        <v>1309</v>
      </c>
      <c r="B486" s="280" t="s">
        <v>1310</v>
      </c>
      <c r="C486" s="241"/>
      <c r="D486" s="241"/>
    </row>
    <row r="487" spans="1:4">
      <c r="A487" s="279" t="s">
        <v>1311</v>
      </c>
      <c r="B487" s="280" t="s">
        <v>1312</v>
      </c>
      <c r="C487" s="241"/>
      <c r="D487" s="241"/>
    </row>
    <row r="488" spans="1:4">
      <c r="A488" s="279" t="s">
        <v>1313</v>
      </c>
      <c r="B488" s="289" t="s">
        <v>1314</v>
      </c>
      <c r="C488" s="241"/>
      <c r="D488" s="241"/>
    </row>
    <row r="489" spans="1:4">
      <c r="A489" s="279" t="s">
        <v>1315</v>
      </c>
      <c r="B489" s="289" t="s">
        <v>1316</v>
      </c>
      <c r="C489" s="241"/>
      <c r="D489" s="241"/>
    </row>
    <row r="490" spans="1:4">
      <c r="A490" s="279" t="s">
        <v>1317</v>
      </c>
      <c r="B490" s="280" t="s">
        <v>1318</v>
      </c>
      <c r="C490" s="241"/>
      <c r="D490" s="241"/>
    </row>
    <row r="491" spans="1:4">
      <c r="A491" s="279" t="s">
        <v>1319</v>
      </c>
      <c r="B491" s="280" t="s">
        <v>1320</v>
      </c>
      <c r="C491" s="241"/>
      <c r="D491" s="241"/>
    </row>
    <row r="492" spans="1:4" ht="18.75">
      <c r="A492" s="278">
        <v>11</v>
      </c>
      <c r="B492" s="285" t="s">
        <v>1321</v>
      </c>
      <c r="C492" s="277"/>
      <c r="D492" s="277"/>
    </row>
    <row r="493" spans="1:4">
      <c r="A493" s="279" t="s">
        <v>1322</v>
      </c>
      <c r="B493" s="280" t="s">
        <v>1323</v>
      </c>
      <c r="C493" s="241"/>
      <c r="D493" s="241"/>
    </row>
    <row r="494" spans="1:4">
      <c r="A494" s="279" t="s">
        <v>1324</v>
      </c>
      <c r="B494" s="280" t="s">
        <v>1325</v>
      </c>
      <c r="C494" s="241"/>
      <c r="D494" s="241"/>
    </row>
    <row r="495" spans="1:4">
      <c r="A495" s="279" t="s">
        <v>1326</v>
      </c>
      <c r="B495" s="280" t="s">
        <v>1327</v>
      </c>
      <c r="C495" s="241"/>
      <c r="D495" s="241"/>
    </row>
    <row r="496" spans="1:4">
      <c r="A496" s="279" t="s">
        <v>1328</v>
      </c>
      <c r="B496" s="280" t="s">
        <v>1329</v>
      </c>
      <c r="C496" s="241"/>
      <c r="D496" s="241"/>
    </row>
    <row r="497" spans="1:4" ht="25.5">
      <c r="A497" s="279" t="s">
        <v>1330</v>
      </c>
      <c r="B497" s="280" t="s">
        <v>1331</v>
      </c>
      <c r="C497" s="241"/>
      <c r="D497" s="241"/>
    </row>
    <row r="498" spans="1:4" ht="25.5">
      <c r="A498" s="279" t="s">
        <v>1332</v>
      </c>
      <c r="B498" s="280" t="s">
        <v>1333</v>
      </c>
      <c r="C498" s="241"/>
      <c r="D498" s="241"/>
    </row>
    <row r="499" spans="1:4" ht="25.5">
      <c r="A499" s="279" t="s">
        <v>1334</v>
      </c>
      <c r="B499" s="280" t="s">
        <v>1335</v>
      </c>
      <c r="C499" s="241"/>
      <c r="D499" s="241"/>
    </row>
    <row r="500" spans="1:4">
      <c r="A500" s="279" t="s">
        <v>1336</v>
      </c>
      <c r="B500" s="280" t="s">
        <v>1337</v>
      </c>
      <c r="C500" s="241"/>
      <c r="D500" s="241"/>
    </row>
    <row r="501" spans="1:4">
      <c r="A501" s="279" t="s">
        <v>1338</v>
      </c>
      <c r="B501" s="280" t="s">
        <v>1339</v>
      </c>
      <c r="C501" s="241"/>
      <c r="D501" s="241"/>
    </row>
    <row r="502" spans="1:4">
      <c r="A502" s="279" t="s">
        <v>1340</v>
      </c>
      <c r="B502" s="280" t="s">
        <v>1341</v>
      </c>
      <c r="C502" s="241"/>
      <c r="D502" s="241"/>
    </row>
    <row r="503" spans="1:4">
      <c r="A503" s="279" t="s">
        <v>1342</v>
      </c>
      <c r="B503" s="280" t="s">
        <v>1343</v>
      </c>
      <c r="C503" s="241"/>
      <c r="D503" s="241"/>
    </row>
    <row r="504" spans="1:4">
      <c r="A504" s="279" t="s">
        <v>1344</v>
      </c>
      <c r="B504" s="280" t="s">
        <v>1345</v>
      </c>
      <c r="C504" s="241"/>
      <c r="D504" s="241"/>
    </row>
    <row r="505" spans="1:4">
      <c r="A505" s="279" t="s">
        <v>1346</v>
      </c>
      <c r="B505" s="280" t="s">
        <v>1347</v>
      </c>
      <c r="C505" s="241"/>
      <c r="D505" s="241"/>
    </row>
    <row r="506" spans="1:4">
      <c r="A506" s="279" t="s">
        <v>1348</v>
      </c>
      <c r="B506" s="280" t="s">
        <v>1349</v>
      </c>
      <c r="C506" s="241"/>
      <c r="D506" s="241"/>
    </row>
    <row r="507" spans="1:4">
      <c r="A507" s="279" t="s">
        <v>1350</v>
      </c>
      <c r="B507" s="280" t="s">
        <v>1351</v>
      </c>
      <c r="C507" s="241"/>
      <c r="D507" s="241"/>
    </row>
    <row r="508" spans="1:4">
      <c r="A508" s="279" t="s">
        <v>1352</v>
      </c>
      <c r="B508" s="280" t="s">
        <v>1353</v>
      </c>
      <c r="C508" s="241"/>
      <c r="D508" s="241"/>
    </row>
    <row r="509" spans="1:4">
      <c r="A509" s="279" t="s">
        <v>1354</v>
      </c>
      <c r="B509" s="280" t="s">
        <v>1355</v>
      </c>
      <c r="C509" s="241"/>
      <c r="D509" s="241"/>
    </row>
    <row r="510" spans="1:4">
      <c r="A510" s="279" t="s">
        <v>1356</v>
      </c>
      <c r="B510" s="280" t="s">
        <v>1357</v>
      </c>
      <c r="C510" s="241"/>
      <c r="D510" s="241"/>
    </row>
    <row r="511" spans="1:4">
      <c r="A511" s="279" t="s">
        <v>1358</v>
      </c>
      <c r="B511" s="280" t="s">
        <v>1359</v>
      </c>
      <c r="C511" s="241"/>
      <c r="D511" s="241"/>
    </row>
    <row r="512" spans="1:4">
      <c r="A512" s="279" t="s">
        <v>1360</v>
      </c>
      <c r="B512" s="280" t="s">
        <v>1361</v>
      </c>
      <c r="C512" s="241"/>
      <c r="D512" s="241"/>
    </row>
    <row r="513" spans="1:4">
      <c r="A513" s="279" t="s">
        <v>1362</v>
      </c>
      <c r="B513" s="280" t="s">
        <v>1363</v>
      </c>
      <c r="C513" s="241"/>
      <c r="D513" s="241"/>
    </row>
    <row r="514" spans="1:4">
      <c r="A514" s="279" t="s">
        <v>1364</v>
      </c>
      <c r="B514" s="280" t="s">
        <v>1365</v>
      </c>
      <c r="C514" s="241"/>
      <c r="D514" s="241"/>
    </row>
    <row r="515" spans="1:4">
      <c r="A515" s="279" t="s">
        <v>1366</v>
      </c>
      <c r="B515" s="280" t="s">
        <v>1367</v>
      </c>
      <c r="C515" s="241"/>
      <c r="D515" s="241"/>
    </row>
    <row r="516" spans="1:4">
      <c r="A516" s="279" t="s">
        <v>1368</v>
      </c>
      <c r="B516" s="280" t="s">
        <v>1369</v>
      </c>
      <c r="C516" s="241"/>
      <c r="D516" s="241"/>
    </row>
    <row r="517" spans="1:4">
      <c r="A517" s="279" t="s">
        <v>1370</v>
      </c>
      <c r="B517" s="280" t="s">
        <v>1371</v>
      </c>
      <c r="C517" s="241"/>
      <c r="D517" s="241"/>
    </row>
    <row r="518" spans="1:4">
      <c r="A518" s="279" t="s">
        <v>1372</v>
      </c>
      <c r="B518" s="280" t="s">
        <v>1373</v>
      </c>
      <c r="C518" s="241"/>
      <c r="D518" s="241"/>
    </row>
    <row r="519" spans="1:4">
      <c r="A519" s="279" t="s">
        <v>1374</v>
      </c>
      <c r="B519" s="280" t="s">
        <v>1375</v>
      </c>
      <c r="C519" s="241"/>
      <c r="D519" s="241"/>
    </row>
    <row r="520" spans="1:4">
      <c r="A520" s="279" t="s">
        <v>1376</v>
      </c>
      <c r="B520" s="280" t="s">
        <v>1377</v>
      </c>
      <c r="C520" s="241"/>
      <c r="D520" s="241"/>
    </row>
    <row r="521" spans="1:4">
      <c r="A521" s="279" t="s">
        <v>1378</v>
      </c>
      <c r="B521" s="280" t="s">
        <v>1379</v>
      </c>
      <c r="C521" s="241"/>
      <c r="D521" s="241"/>
    </row>
    <row r="522" spans="1:4">
      <c r="A522" s="279" t="s">
        <v>1380</v>
      </c>
      <c r="B522" s="280" t="s">
        <v>1381</v>
      </c>
      <c r="C522" s="241"/>
      <c r="D522" s="241"/>
    </row>
    <row r="523" spans="1:4">
      <c r="A523" s="279" t="s">
        <v>1382</v>
      </c>
      <c r="B523" s="280" t="s">
        <v>1383</v>
      </c>
      <c r="C523" s="241"/>
      <c r="D523" s="241"/>
    </row>
    <row r="524" spans="1:4">
      <c r="A524" s="279" t="s">
        <v>1384</v>
      </c>
      <c r="B524" s="280" t="s">
        <v>1385</v>
      </c>
      <c r="C524" s="241"/>
      <c r="D524" s="241"/>
    </row>
    <row r="525" spans="1:4">
      <c r="A525" s="279" t="s">
        <v>1386</v>
      </c>
      <c r="B525" s="280" t="s">
        <v>1387</v>
      </c>
      <c r="C525" s="241"/>
      <c r="D525" s="241"/>
    </row>
    <row r="526" spans="1:4">
      <c r="A526" s="279" t="s">
        <v>1388</v>
      </c>
      <c r="B526" s="280" t="s">
        <v>1389</v>
      </c>
      <c r="C526" s="241"/>
      <c r="D526" s="241"/>
    </row>
    <row r="527" spans="1:4">
      <c r="A527" s="279" t="s">
        <v>1390</v>
      </c>
      <c r="B527" s="280" t="s">
        <v>1391</v>
      </c>
      <c r="C527" s="241"/>
      <c r="D527" s="241"/>
    </row>
    <row r="528" spans="1:4">
      <c r="A528" s="279" t="s">
        <v>1392</v>
      </c>
      <c r="B528" s="280" t="s">
        <v>1393</v>
      </c>
      <c r="C528" s="241"/>
      <c r="D528" s="241"/>
    </row>
    <row r="529" spans="1:4">
      <c r="A529" s="279" t="s">
        <v>1394</v>
      </c>
      <c r="B529" s="281" t="s">
        <v>1395</v>
      </c>
      <c r="C529" s="241"/>
      <c r="D529" s="241"/>
    </row>
    <row r="530" spans="1:4" ht="18.75">
      <c r="A530" s="278">
        <v>12</v>
      </c>
      <c r="B530" s="285" t="s">
        <v>1396</v>
      </c>
      <c r="C530" s="277"/>
      <c r="D530" s="277"/>
    </row>
    <row r="531" spans="1:4">
      <c r="A531" s="279" t="s">
        <v>1397</v>
      </c>
      <c r="B531" s="289" t="s">
        <v>1398</v>
      </c>
      <c r="C531" s="241"/>
      <c r="D531" s="241"/>
    </row>
    <row r="532" spans="1:4">
      <c r="A532" s="279" t="s">
        <v>1399</v>
      </c>
      <c r="B532" s="289" t="s">
        <v>1400</v>
      </c>
      <c r="C532" s="241"/>
      <c r="D532" s="241"/>
    </row>
    <row r="533" spans="1:4">
      <c r="A533" s="279" t="s">
        <v>1401</v>
      </c>
      <c r="B533" s="280" t="s">
        <v>1402</v>
      </c>
      <c r="C533" s="241"/>
      <c r="D533" s="241"/>
    </row>
    <row r="534" spans="1:4">
      <c r="A534" s="279" t="s">
        <v>1403</v>
      </c>
      <c r="B534" s="280" t="s">
        <v>1404</v>
      </c>
      <c r="C534" s="241"/>
      <c r="D534" s="241"/>
    </row>
    <row r="535" spans="1:4">
      <c r="A535" s="279" t="s">
        <v>1405</v>
      </c>
      <c r="B535" s="280" t="s">
        <v>1406</v>
      </c>
      <c r="C535" s="241"/>
      <c r="D535" s="241"/>
    </row>
    <row r="536" spans="1:4">
      <c r="A536" s="279" t="s">
        <v>1407</v>
      </c>
      <c r="B536" s="281" t="s">
        <v>1408</v>
      </c>
      <c r="C536" s="241"/>
      <c r="D536" s="241"/>
    </row>
    <row r="537" spans="1:4">
      <c r="A537" s="279" t="s">
        <v>1409</v>
      </c>
      <c r="B537" s="280" t="s">
        <v>1410</v>
      </c>
      <c r="C537" s="241"/>
      <c r="D537" s="241"/>
    </row>
    <row r="538" spans="1:4">
      <c r="A538" s="279" t="s">
        <v>1411</v>
      </c>
      <c r="B538" s="280" t="s">
        <v>1412</v>
      </c>
      <c r="C538" s="241"/>
      <c r="D538" s="241"/>
    </row>
    <row r="539" spans="1:4">
      <c r="A539" s="279" t="s">
        <v>1413</v>
      </c>
      <c r="B539" s="280" t="s">
        <v>1414</v>
      </c>
      <c r="C539" s="241"/>
      <c r="D539" s="241"/>
    </row>
    <row r="540" spans="1:4">
      <c r="A540" s="279" t="s">
        <v>1415</v>
      </c>
      <c r="B540" s="280" t="s">
        <v>1416</v>
      </c>
      <c r="C540" s="241"/>
      <c r="D540" s="241"/>
    </row>
    <row r="541" spans="1:4">
      <c r="A541" s="279" t="s">
        <v>1417</v>
      </c>
      <c r="B541" s="280" t="s">
        <v>1418</v>
      </c>
      <c r="C541" s="241"/>
      <c r="D541" s="241"/>
    </row>
    <row r="542" spans="1:4">
      <c r="A542" s="279" t="s">
        <v>1419</v>
      </c>
      <c r="B542" s="280" t="s">
        <v>1420</v>
      </c>
      <c r="C542" s="241"/>
      <c r="D542" s="241"/>
    </row>
    <row r="543" spans="1:4">
      <c r="A543" s="279" t="s">
        <v>1421</v>
      </c>
      <c r="B543" s="289" t="s">
        <v>1422</v>
      </c>
      <c r="C543" s="241"/>
      <c r="D543" s="241"/>
    </row>
    <row r="544" spans="1:4">
      <c r="A544" s="279" t="s">
        <v>1423</v>
      </c>
      <c r="B544" s="281" t="s">
        <v>1424</v>
      </c>
      <c r="C544" s="241"/>
      <c r="D544" s="241"/>
    </row>
    <row r="545" spans="1:4">
      <c r="A545" s="279" t="s">
        <v>1425</v>
      </c>
      <c r="B545" s="280" t="s">
        <v>1426</v>
      </c>
      <c r="C545" s="241"/>
      <c r="D545" s="241"/>
    </row>
    <row r="546" spans="1:4">
      <c r="A546" s="279" t="s">
        <v>1427</v>
      </c>
      <c r="B546" s="280" t="s">
        <v>1428</v>
      </c>
      <c r="C546" s="241"/>
      <c r="D546" s="241"/>
    </row>
    <row r="547" spans="1:4" ht="18.75">
      <c r="A547" s="278">
        <v>13</v>
      </c>
      <c r="B547" s="285" t="s">
        <v>1429</v>
      </c>
      <c r="C547" s="277"/>
      <c r="D547" s="277"/>
    </row>
    <row r="548" spans="1:4">
      <c r="A548" s="279" t="s">
        <v>1430</v>
      </c>
      <c r="B548" s="280" t="s">
        <v>1431</v>
      </c>
      <c r="C548" s="241"/>
      <c r="D548" s="241"/>
    </row>
    <row r="549" spans="1:4">
      <c r="A549" s="279" t="s">
        <v>1432</v>
      </c>
      <c r="B549" s="280" t="s">
        <v>1433</v>
      </c>
      <c r="C549" s="241"/>
      <c r="D549" s="241"/>
    </row>
    <row r="550" spans="1:4">
      <c r="A550" s="279" t="s">
        <v>1434</v>
      </c>
      <c r="B550" s="280" t="s">
        <v>1435</v>
      </c>
      <c r="C550" s="241"/>
      <c r="D550" s="241"/>
    </row>
    <row r="551" spans="1:4" ht="25.5">
      <c r="A551" s="279" t="s">
        <v>1436</v>
      </c>
      <c r="B551" s="280" t="s">
        <v>1437</v>
      </c>
      <c r="C551" s="241"/>
      <c r="D551" s="241"/>
    </row>
    <row r="552" spans="1:4" ht="25.5">
      <c r="A552" s="279" t="s">
        <v>1438</v>
      </c>
      <c r="B552" s="280" t="s">
        <v>1439</v>
      </c>
      <c r="C552" s="241"/>
      <c r="D552" s="241"/>
    </row>
    <row r="553" spans="1:4" ht="25.5">
      <c r="A553" s="279" t="s">
        <v>1440</v>
      </c>
      <c r="B553" s="280" t="s">
        <v>1441</v>
      </c>
      <c r="C553" s="241"/>
      <c r="D553" s="241"/>
    </row>
    <row r="554" spans="1:4" ht="25.5">
      <c r="A554" s="279" t="s">
        <v>1442</v>
      </c>
      <c r="B554" s="280" t="s">
        <v>1443</v>
      </c>
      <c r="C554" s="241"/>
      <c r="D554" s="241"/>
    </row>
    <row r="555" spans="1:4">
      <c r="A555" s="279" t="s">
        <v>1444</v>
      </c>
      <c r="B555" s="280" t="s">
        <v>1445</v>
      </c>
      <c r="C555" s="241"/>
      <c r="D555" s="241"/>
    </row>
    <row r="556" spans="1:4">
      <c r="A556" s="279" t="s">
        <v>1446</v>
      </c>
      <c r="B556" s="280" t="s">
        <v>1447</v>
      </c>
      <c r="C556" s="241"/>
      <c r="D556" s="241"/>
    </row>
    <row r="557" spans="1:4">
      <c r="A557" s="279" t="s">
        <v>1448</v>
      </c>
      <c r="B557" s="280" t="s">
        <v>1449</v>
      </c>
      <c r="C557" s="241"/>
      <c r="D557" s="241"/>
    </row>
    <row r="558" spans="1:4">
      <c r="A558" s="279" t="s">
        <v>1450</v>
      </c>
      <c r="B558" s="280" t="s">
        <v>1451</v>
      </c>
      <c r="C558" s="241"/>
      <c r="D558" s="241"/>
    </row>
    <row r="559" spans="1:4">
      <c r="A559" s="279" t="s">
        <v>1452</v>
      </c>
      <c r="B559" s="280" t="s">
        <v>1453</v>
      </c>
      <c r="C559" s="241"/>
      <c r="D559" s="241"/>
    </row>
    <row r="560" spans="1:4">
      <c r="A560" s="284" t="s">
        <v>1454</v>
      </c>
      <c r="B560" s="289" t="s">
        <v>1455</v>
      </c>
      <c r="C560" s="241"/>
      <c r="D560" s="241"/>
    </row>
    <row r="561" spans="1:4">
      <c r="A561" s="284" t="s">
        <v>1456</v>
      </c>
      <c r="B561" s="289" t="s">
        <v>1457</v>
      </c>
      <c r="C561" s="241"/>
      <c r="D561" s="241"/>
    </row>
    <row r="562" spans="1:4">
      <c r="A562" s="279" t="s">
        <v>1458</v>
      </c>
      <c r="B562" s="280" t="s">
        <v>1459</v>
      </c>
      <c r="C562" s="241"/>
      <c r="D562" s="241"/>
    </row>
    <row r="563" spans="1:4">
      <c r="A563" s="279" t="s">
        <v>1460</v>
      </c>
      <c r="B563" s="280" t="s">
        <v>1461</v>
      </c>
      <c r="C563" s="241"/>
      <c r="D563" s="241"/>
    </row>
    <row r="564" spans="1:4">
      <c r="A564" s="279" t="s">
        <v>1462</v>
      </c>
      <c r="B564" s="280" t="s">
        <v>1463</v>
      </c>
      <c r="C564" s="241"/>
      <c r="D564" s="241"/>
    </row>
    <row r="565" spans="1:4">
      <c r="A565" s="279" t="s">
        <v>1464</v>
      </c>
      <c r="B565" s="289" t="s">
        <v>1465</v>
      </c>
      <c r="C565" s="241"/>
      <c r="D565" s="241"/>
    </row>
    <row r="566" spans="1:4" ht="18.75">
      <c r="A566" s="278">
        <v>14</v>
      </c>
      <c r="B566" s="285" t="s">
        <v>1466</v>
      </c>
      <c r="C566" s="277"/>
      <c r="D566" s="277"/>
    </row>
    <row r="567" spans="1:4">
      <c r="A567" s="279" t="s">
        <v>1467</v>
      </c>
      <c r="B567" s="280" t="s">
        <v>1468</v>
      </c>
      <c r="C567" s="241"/>
      <c r="D567" s="241"/>
    </row>
    <row r="568" spans="1:4">
      <c r="A568" s="279" t="s">
        <v>1469</v>
      </c>
      <c r="B568" s="280" t="s">
        <v>1470</v>
      </c>
      <c r="C568" s="241"/>
      <c r="D568" s="241"/>
    </row>
    <row r="569" spans="1:4">
      <c r="A569" s="279" t="s">
        <v>1471</v>
      </c>
      <c r="B569" s="280" t="s">
        <v>1472</v>
      </c>
      <c r="C569" s="241"/>
      <c r="D569" s="241"/>
    </row>
    <row r="570" spans="1:4">
      <c r="A570" s="279" t="s">
        <v>1473</v>
      </c>
      <c r="B570" s="280" t="s">
        <v>1474</v>
      </c>
      <c r="C570" s="241"/>
      <c r="D570" s="241"/>
    </row>
    <row r="571" spans="1:4">
      <c r="A571" s="279" t="s">
        <v>1475</v>
      </c>
      <c r="B571" s="289" t="s">
        <v>1476</v>
      </c>
      <c r="C571" s="241"/>
      <c r="D571" s="241"/>
    </row>
    <row r="572" spans="1:4">
      <c r="A572" s="279" t="s">
        <v>1477</v>
      </c>
      <c r="B572" s="289" t="s">
        <v>1478</v>
      </c>
      <c r="C572" s="241"/>
      <c r="D572" s="241"/>
    </row>
    <row r="573" spans="1:4" ht="25.5">
      <c r="A573" s="279" t="s">
        <v>1479</v>
      </c>
      <c r="B573" s="289" t="s">
        <v>1480</v>
      </c>
      <c r="C573" s="241"/>
      <c r="D573" s="241"/>
    </row>
    <row r="574" spans="1:4" ht="25.5">
      <c r="A574" s="279" t="s">
        <v>1481</v>
      </c>
      <c r="B574" s="289" t="s">
        <v>1482</v>
      </c>
      <c r="C574" s="241"/>
      <c r="D574" s="241"/>
    </row>
    <row r="575" spans="1:4">
      <c r="A575" s="279" t="s">
        <v>1483</v>
      </c>
      <c r="B575" s="280" t="s">
        <v>1484</v>
      </c>
      <c r="C575" s="241"/>
      <c r="D575" s="241"/>
    </row>
    <row r="576" spans="1:4">
      <c r="A576" s="290" t="s">
        <v>1485</v>
      </c>
      <c r="B576" s="291" t="s">
        <v>1486</v>
      </c>
      <c r="C576" s="241"/>
      <c r="D576" s="241"/>
    </row>
    <row r="577" spans="1:4">
      <c r="A577" s="290" t="s">
        <v>1487</v>
      </c>
      <c r="B577" s="291" t="s">
        <v>1488</v>
      </c>
      <c r="C577" s="241"/>
      <c r="D577" s="241"/>
    </row>
    <row r="578" spans="1:4">
      <c r="A578" s="290" t="s">
        <v>1489</v>
      </c>
      <c r="B578" s="291" t="s">
        <v>1490</v>
      </c>
      <c r="C578" s="241"/>
      <c r="D578" s="241"/>
    </row>
    <row r="579" spans="1:4">
      <c r="A579" s="290" t="s">
        <v>1491</v>
      </c>
      <c r="B579" s="291" t="s">
        <v>1492</v>
      </c>
      <c r="C579" s="241"/>
      <c r="D579" s="241"/>
    </row>
    <row r="580" spans="1:4">
      <c r="A580" s="290" t="s">
        <v>1493</v>
      </c>
      <c r="B580" s="291" t="s">
        <v>1494</v>
      </c>
      <c r="C580" s="241"/>
      <c r="D580" s="241"/>
    </row>
    <row r="581" spans="1:4" ht="18.75">
      <c r="A581" s="278">
        <v>15</v>
      </c>
      <c r="B581" s="285" t="s">
        <v>1495</v>
      </c>
      <c r="C581" s="277"/>
      <c r="D581" s="277"/>
    </row>
    <row r="582" spans="1:4" ht="25.5">
      <c r="A582" s="279" t="s">
        <v>1496</v>
      </c>
      <c r="B582" s="280" t="s">
        <v>1497</v>
      </c>
      <c r="C582" s="241"/>
      <c r="D582" s="241"/>
    </row>
    <row r="583" spans="1:4">
      <c r="A583" s="279" t="s">
        <v>1498</v>
      </c>
      <c r="B583" s="280" t="s">
        <v>1499</v>
      </c>
      <c r="C583" s="241"/>
      <c r="D583" s="241"/>
    </row>
    <row r="584" spans="1:4">
      <c r="A584" s="279" t="s">
        <v>1500</v>
      </c>
      <c r="B584" s="280" t="s">
        <v>1501</v>
      </c>
      <c r="C584" s="241"/>
      <c r="D584" s="241"/>
    </row>
    <row r="585" spans="1:4">
      <c r="A585" s="279" t="s">
        <v>1502</v>
      </c>
      <c r="B585" s="280" t="s">
        <v>1503</v>
      </c>
      <c r="C585" s="241"/>
      <c r="D585" s="241"/>
    </row>
    <row r="586" spans="1:4">
      <c r="A586" s="279" t="s">
        <v>1504</v>
      </c>
      <c r="B586" s="280" t="s">
        <v>1505</v>
      </c>
      <c r="C586" s="241"/>
      <c r="D586" s="241"/>
    </row>
    <row r="587" spans="1:4" ht="25.5">
      <c r="A587" s="279" t="s">
        <v>1506</v>
      </c>
      <c r="B587" s="280" t="s">
        <v>1507</v>
      </c>
      <c r="C587" s="241"/>
      <c r="D587" s="241"/>
    </row>
    <row r="588" spans="1:4" ht="25.5">
      <c r="A588" s="279" t="s">
        <v>1508</v>
      </c>
      <c r="B588" s="280" t="s">
        <v>1509</v>
      </c>
      <c r="C588" s="241"/>
      <c r="D588" s="241"/>
    </row>
    <row r="589" spans="1:4" ht="25.5">
      <c r="A589" s="279" t="s">
        <v>1510</v>
      </c>
      <c r="B589" s="280" t="s">
        <v>1511</v>
      </c>
      <c r="C589" s="241"/>
      <c r="D589" s="241"/>
    </row>
    <row r="590" spans="1:4" ht="25.5">
      <c r="A590" s="279" t="s">
        <v>1512</v>
      </c>
      <c r="B590" s="280" t="s">
        <v>1513</v>
      </c>
      <c r="C590" s="241"/>
      <c r="D590" s="241"/>
    </row>
    <row r="591" spans="1:4">
      <c r="A591" s="279" t="s">
        <v>1514</v>
      </c>
      <c r="B591" s="280" t="s">
        <v>1515</v>
      </c>
      <c r="C591" s="241"/>
      <c r="D591" s="241"/>
    </row>
    <row r="592" spans="1:4">
      <c r="A592" s="279" t="s">
        <v>1516</v>
      </c>
      <c r="B592" s="280" t="s">
        <v>1517</v>
      </c>
      <c r="C592" s="241"/>
      <c r="D592" s="241"/>
    </row>
    <row r="593" spans="1:4">
      <c r="A593" s="279" t="s">
        <v>1518</v>
      </c>
      <c r="B593" s="280" t="s">
        <v>1519</v>
      </c>
      <c r="C593" s="241"/>
      <c r="D593" s="241"/>
    </row>
    <row r="594" spans="1:4">
      <c r="A594" s="279" t="s">
        <v>1520</v>
      </c>
      <c r="B594" s="280" t="s">
        <v>1521</v>
      </c>
      <c r="C594" s="241"/>
      <c r="D594" s="241"/>
    </row>
    <row r="595" spans="1:4" ht="25.5">
      <c r="A595" s="279" t="s">
        <v>1522</v>
      </c>
      <c r="B595" s="280" t="s">
        <v>1523</v>
      </c>
      <c r="C595" s="241"/>
      <c r="D595" s="241"/>
    </row>
    <row r="596" spans="1:4" ht="25.5">
      <c r="A596" s="279" t="s">
        <v>1524</v>
      </c>
      <c r="B596" s="280" t="s">
        <v>1525</v>
      </c>
      <c r="C596" s="241"/>
      <c r="D596" s="241"/>
    </row>
    <row r="597" spans="1:4" ht="25.5">
      <c r="A597" s="279" t="s">
        <v>1526</v>
      </c>
      <c r="B597" s="280" t="s">
        <v>1527</v>
      </c>
      <c r="C597" s="241"/>
      <c r="D597" s="241"/>
    </row>
    <row r="598" spans="1:4" ht="25.5">
      <c r="A598" s="279" t="s">
        <v>1528</v>
      </c>
      <c r="B598" s="280" t="s">
        <v>1529</v>
      </c>
      <c r="C598" s="241"/>
      <c r="D598" s="241"/>
    </row>
    <row r="599" spans="1:4" ht="25.5">
      <c r="A599" s="279" t="s">
        <v>1530</v>
      </c>
      <c r="B599" s="280" t="s">
        <v>1531</v>
      </c>
      <c r="C599" s="241"/>
      <c r="D599" s="241"/>
    </row>
    <row r="600" spans="1:4" ht="25.5">
      <c r="A600" s="279" t="s">
        <v>1532</v>
      </c>
      <c r="B600" s="280" t="s">
        <v>1533</v>
      </c>
      <c r="C600" s="241"/>
      <c r="D600" s="241"/>
    </row>
    <row r="601" spans="1:4" ht="25.5">
      <c r="A601" s="279" t="s">
        <v>1534</v>
      </c>
      <c r="B601" s="280" t="s">
        <v>1535</v>
      </c>
      <c r="C601" s="241"/>
      <c r="D601" s="241"/>
    </row>
    <row r="602" spans="1:4" ht="25.5">
      <c r="A602" s="279" t="s">
        <v>1536</v>
      </c>
      <c r="B602" s="280" t="s">
        <v>1537</v>
      </c>
      <c r="C602" s="241"/>
      <c r="D602" s="241"/>
    </row>
    <row r="603" spans="1:4" ht="25.5">
      <c r="A603" s="279" t="s">
        <v>1538</v>
      </c>
      <c r="B603" s="280" t="s">
        <v>1539</v>
      </c>
      <c r="C603" s="241"/>
      <c r="D603" s="241"/>
    </row>
    <row r="604" spans="1:4" ht="25.5">
      <c r="A604" s="279" t="s">
        <v>1540</v>
      </c>
      <c r="B604" s="280" t="s">
        <v>1541</v>
      </c>
      <c r="C604" s="241"/>
      <c r="D604" s="241"/>
    </row>
    <row r="605" spans="1:4" ht="25.5">
      <c r="A605" s="279" t="s">
        <v>1542</v>
      </c>
      <c r="B605" s="280" t="s">
        <v>1543</v>
      </c>
      <c r="C605" s="241"/>
      <c r="D605" s="241"/>
    </row>
    <row r="606" spans="1:4" ht="25.5">
      <c r="A606" s="279" t="s">
        <v>1544</v>
      </c>
      <c r="B606" s="280" t="s">
        <v>1545</v>
      </c>
      <c r="C606" s="241"/>
      <c r="D606" s="241"/>
    </row>
    <row r="607" spans="1:4" ht="37.5">
      <c r="A607" s="278">
        <v>16</v>
      </c>
      <c r="B607" s="285" t="s">
        <v>1546</v>
      </c>
      <c r="C607" s="277"/>
      <c r="D607" s="277"/>
    </row>
    <row r="608" spans="1:4">
      <c r="A608" s="279" t="s">
        <v>1547</v>
      </c>
      <c r="B608" s="280" t="s">
        <v>1548</v>
      </c>
      <c r="C608" s="241"/>
      <c r="D608" s="241"/>
    </row>
    <row r="609" spans="1:4" ht="25.5">
      <c r="A609" s="279" t="s">
        <v>1549</v>
      </c>
      <c r="B609" s="280" t="s">
        <v>1550</v>
      </c>
      <c r="C609" s="241"/>
      <c r="D609" s="241"/>
    </row>
    <row r="610" spans="1:4" ht="25.5">
      <c r="A610" s="279" t="s">
        <v>1551</v>
      </c>
      <c r="B610" s="280" t="s">
        <v>1552</v>
      </c>
      <c r="C610" s="241"/>
      <c r="D610" s="241"/>
    </row>
    <row r="611" spans="1:4">
      <c r="A611" s="279" t="s">
        <v>1553</v>
      </c>
      <c r="B611" s="280" t="s">
        <v>1554</v>
      </c>
      <c r="C611" s="241"/>
      <c r="D611" s="241"/>
    </row>
    <row r="612" spans="1:4" ht="25.5">
      <c r="A612" s="279" t="s">
        <v>1555</v>
      </c>
      <c r="B612" s="280" t="s">
        <v>1556</v>
      </c>
      <c r="C612" s="241"/>
      <c r="D612" s="241"/>
    </row>
    <row r="613" spans="1:4" ht="25.5">
      <c r="A613" s="279" t="s">
        <v>1557</v>
      </c>
      <c r="B613" s="280" t="s">
        <v>1558</v>
      </c>
      <c r="C613" s="241"/>
      <c r="D613" s="241"/>
    </row>
    <row r="614" spans="1:4">
      <c r="A614" s="279" t="s">
        <v>1559</v>
      </c>
      <c r="B614" s="280" t="s">
        <v>1560</v>
      </c>
      <c r="C614" s="241"/>
      <c r="D614" s="241"/>
    </row>
    <row r="615" spans="1:4">
      <c r="A615" s="279" t="s">
        <v>1561</v>
      </c>
      <c r="B615" s="280" t="s">
        <v>1562</v>
      </c>
      <c r="C615" s="241"/>
      <c r="D615" s="241"/>
    </row>
    <row r="616" spans="1:4">
      <c r="A616" s="279" t="s">
        <v>1563</v>
      </c>
      <c r="B616" s="280" t="s">
        <v>1564</v>
      </c>
      <c r="C616" s="241"/>
      <c r="D616" s="241"/>
    </row>
    <row r="617" spans="1:4" ht="23.25">
      <c r="A617" s="292">
        <v>17</v>
      </c>
      <c r="B617" s="285" t="s">
        <v>1565</v>
      </c>
      <c r="C617" s="277"/>
      <c r="D617" s="277"/>
    </row>
    <row r="618" spans="1:4">
      <c r="A618" s="279" t="s">
        <v>1566</v>
      </c>
      <c r="B618" s="281" t="s">
        <v>1567</v>
      </c>
      <c r="C618" s="241"/>
      <c r="D618" s="241"/>
    </row>
    <row r="619" spans="1:4">
      <c r="A619" s="279" t="s">
        <v>1568</v>
      </c>
      <c r="B619" s="280" t="s">
        <v>1569</v>
      </c>
      <c r="C619" s="241"/>
      <c r="D619" s="241"/>
    </row>
    <row r="620" spans="1:4">
      <c r="A620" s="279" t="s">
        <v>1570</v>
      </c>
      <c r="B620" s="280" t="s">
        <v>1571</v>
      </c>
      <c r="C620" s="241"/>
      <c r="D620" s="241"/>
    </row>
    <row r="621" spans="1:4" ht="25.5">
      <c r="A621" s="279" t="s">
        <v>1572</v>
      </c>
      <c r="B621" s="280" t="s">
        <v>1573</v>
      </c>
      <c r="C621" s="241"/>
      <c r="D621" s="241"/>
    </row>
    <row r="622" spans="1:4">
      <c r="A622" s="279" t="s">
        <v>1574</v>
      </c>
      <c r="B622" s="280" t="s">
        <v>1575</v>
      </c>
      <c r="C622" s="241"/>
      <c r="D622" s="241"/>
    </row>
    <row r="623" spans="1:4">
      <c r="A623" s="279" t="s">
        <v>1576</v>
      </c>
      <c r="B623" s="280" t="s">
        <v>1577</v>
      </c>
      <c r="C623" s="241"/>
      <c r="D623" s="241"/>
    </row>
    <row r="624" spans="1:4">
      <c r="A624" s="279" t="s">
        <v>1578</v>
      </c>
      <c r="B624" s="280" t="s">
        <v>1579</v>
      </c>
      <c r="C624" s="241"/>
      <c r="D624" s="241"/>
    </row>
    <row r="625" spans="1:4" ht="25.5">
      <c r="A625" s="279" t="s">
        <v>1580</v>
      </c>
      <c r="B625" s="280" t="s">
        <v>1581</v>
      </c>
      <c r="C625" s="241"/>
      <c r="D625" s="241"/>
    </row>
    <row r="626" spans="1:4" ht="25.5">
      <c r="A626" s="279" t="s">
        <v>1582</v>
      </c>
      <c r="B626" s="280" t="s">
        <v>1583</v>
      </c>
      <c r="C626" s="241"/>
      <c r="D626" s="241"/>
    </row>
    <row r="627" spans="1:4">
      <c r="A627" s="279" t="s">
        <v>1584</v>
      </c>
      <c r="B627" s="280" t="s">
        <v>1585</v>
      </c>
      <c r="C627" s="241"/>
      <c r="D627" s="241"/>
    </row>
    <row r="628" spans="1:4">
      <c r="A628" s="279" t="s">
        <v>1586</v>
      </c>
      <c r="B628" s="280" t="s">
        <v>1587</v>
      </c>
      <c r="C628" s="241"/>
      <c r="D628" s="241"/>
    </row>
    <row r="629" spans="1:4">
      <c r="A629" s="279" t="s">
        <v>1588</v>
      </c>
      <c r="B629" s="280" t="s">
        <v>1589</v>
      </c>
      <c r="C629" s="241"/>
      <c r="D629" s="241"/>
    </row>
    <row r="630" spans="1:4">
      <c r="A630" s="279" t="s">
        <v>1590</v>
      </c>
      <c r="B630" s="280" t="s">
        <v>1591</v>
      </c>
      <c r="C630" s="241"/>
      <c r="D630" s="241"/>
    </row>
    <row r="631" spans="1:4">
      <c r="A631" s="279" t="s">
        <v>1592</v>
      </c>
      <c r="B631" s="280" t="s">
        <v>1593</v>
      </c>
      <c r="C631" s="241"/>
      <c r="D631" s="241"/>
    </row>
    <row r="632" spans="1:4">
      <c r="A632" s="279" t="s">
        <v>1594</v>
      </c>
      <c r="B632" s="280" t="s">
        <v>1595</v>
      </c>
      <c r="C632" s="241"/>
      <c r="D632" s="241"/>
    </row>
    <row r="633" spans="1:4">
      <c r="A633" s="279" t="s">
        <v>1596</v>
      </c>
      <c r="B633" s="280" t="s">
        <v>1597</v>
      </c>
      <c r="C633" s="241"/>
      <c r="D633" s="241"/>
    </row>
    <row r="634" spans="1:4">
      <c r="A634" s="279" t="s">
        <v>1598</v>
      </c>
      <c r="B634" s="280" t="s">
        <v>1599</v>
      </c>
      <c r="C634" s="241"/>
      <c r="D634" s="241"/>
    </row>
    <row r="635" spans="1:4">
      <c r="A635" s="279" t="s">
        <v>1600</v>
      </c>
      <c r="B635" s="280" t="s">
        <v>1601</v>
      </c>
      <c r="C635" s="241"/>
      <c r="D635" s="241"/>
    </row>
    <row r="636" spans="1:4" ht="18.75">
      <c r="A636" s="278">
        <v>18</v>
      </c>
      <c r="B636" s="285" t="s">
        <v>1602</v>
      </c>
      <c r="C636" s="277"/>
      <c r="D636" s="277"/>
    </row>
    <row r="637" spans="1:4">
      <c r="A637" s="279" t="s">
        <v>1603</v>
      </c>
      <c r="B637" s="280" t="s">
        <v>1604</v>
      </c>
      <c r="C637" s="241"/>
      <c r="D637" s="241"/>
    </row>
    <row r="638" spans="1:4">
      <c r="A638" s="279" t="s">
        <v>1605</v>
      </c>
      <c r="B638" s="280" t="s">
        <v>1606</v>
      </c>
      <c r="C638" s="241"/>
      <c r="D638" s="241"/>
    </row>
    <row r="639" spans="1:4">
      <c r="A639" s="279" t="s">
        <v>1607</v>
      </c>
      <c r="B639" s="280" t="s">
        <v>1608</v>
      </c>
      <c r="C639" s="241"/>
      <c r="D639" s="241"/>
    </row>
    <row r="640" spans="1:4">
      <c r="A640" s="279" t="s">
        <v>1609</v>
      </c>
      <c r="B640" s="280" t="s">
        <v>1610</v>
      </c>
      <c r="C640" s="241"/>
      <c r="D640" s="241"/>
    </row>
    <row r="641" spans="1:4">
      <c r="A641" s="279" t="s">
        <v>1611</v>
      </c>
      <c r="B641" s="280" t="s">
        <v>1612</v>
      </c>
      <c r="C641" s="241"/>
      <c r="D641" s="241"/>
    </row>
    <row r="642" spans="1:4">
      <c r="A642" s="279" t="s">
        <v>1613</v>
      </c>
      <c r="B642" s="280" t="s">
        <v>1614</v>
      </c>
      <c r="C642" s="241"/>
      <c r="D642" s="241"/>
    </row>
    <row r="643" spans="1:4">
      <c r="A643" s="279" t="s">
        <v>1615</v>
      </c>
      <c r="B643" s="280" t="s">
        <v>1616</v>
      </c>
      <c r="C643" s="241"/>
      <c r="D643" s="241"/>
    </row>
    <row r="644" spans="1:4">
      <c r="A644" s="279" t="s">
        <v>1617</v>
      </c>
      <c r="B644" s="280" t="s">
        <v>1618</v>
      </c>
      <c r="C644" s="241"/>
      <c r="D644" s="241"/>
    </row>
    <row r="645" spans="1:4">
      <c r="A645" s="279" t="s">
        <v>1619</v>
      </c>
      <c r="B645" s="280" t="s">
        <v>1620</v>
      </c>
      <c r="C645" s="241"/>
      <c r="D645" s="241"/>
    </row>
    <row r="646" spans="1:4">
      <c r="A646" s="279" t="s">
        <v>1621</v>
      </c>
      <c r="B646" s="280" t="s">
        <v>1622</v>
      </c>
      <c r="C646" s="241"/>
      <c r="D646" s="241"/>
    </row>
    <row r="647" spans="1:4" ht="25.5">
      <c r="A647" s="279" t="s">
        <v>1623</v>
      </c>
      <c r="B647" s="280" t="s">
        <v>1624</v>
      </c>
      <c r="C647" s="241"/>
      <c r="D647" s="241"/>
    </row>
    <row r="648" spans="1:4" ht="25.5">
      <c r="A648" s="279" t="s">
        <v>1625</v>
      </c>
      <c r="B648" s="280" t="s">
        <v>1626</v>
      </c>
      <c r="C648" s="241"/>
      <c r="D648" s="241"/>
    </row>
    <row r="649" spans="1:4">
      <c r="A649" s="279" t="s">
        <v>1627</v>
      </c>
      <c r="B649" s="280" t="s">
        <v>1628</v>
      </c>
      <c r="C649" s="241"/>
      <c r="D649" s="241"/>
    </row>
    <row r="650" spans="1:4">
      <c r="A650" s="279" t="s">
        <v>1629</v>
      </c>
      <c r="B650" s="280" t="s">
        <v>1630</v>
      </c>
      <c r="C650" s="241"/>
      <c r="D650" s="241"/>
    </row>
    <row r="651" spans="1:4">
      <c r="A651" s="279" t="s">
        <v>1631</v>
      </c>
      <c r="B651" s="280" t="s">
        <v>1632</v>
      </c>
      <c r="C651" s="241"/>
      <c r="D651" s="241"/>
    </row>
    <row r="652" spans="1:4">
      <c r="A652" s="279" t="s">
        <v>1633</v>
      </c>
      <c r="B652" s="280" t="s">
        <v>1634</v>
      </c>
      <c r="C652" s="241"/>
      <c r="D652" s="241"/>
    </row>
    <row r="653" spans="1:4">
      <c r="A653" s="279" t="s">
        <v>1635</v>
      </c>
      <c r="B653" s="280" t="s">
        <v>1636</v>
      </c>
      <c r="C653" s="241"/>
      <c r="D653" s="241"/>
    </row>
    <row r="654" spans="1:4">
      <c r="A654" s="279" t="s">
        <v>1637</v>
      </c>
      <c r="B654" s="280" t="s">
        <v>1638</v>
      </c>
      <c r="C654" s="241"/>
      <c r="D654" s="241"/>
    </row>
    <row r="655" spans="1:4" ht="18.75">
      <c r="A655" s="278">
        <v>19</v>
      </c>
      <c r="B655" s="285" t="s">
        <v>1639</v>
      </c>
      <c r="C655" s="277"/>
      <c r="D655" s="277"/>
    </row>
    <row r="656" spans="1:4">
      <c r="A656" s="279" t="s">
        <v>1640</v>
      </c>
      <c r="B656" s="291" t="s">
        <v>1641</v>
      </c>
      <c r="C656" s="241"/>
      <c r="D656" s="241"/>
    </row>
    <row r="657" spans="1:4">
      <c r="A657" s="279" t="s">
        <v>1642</v>
      </c>
      <c r="B657" s="291" t="s">
        <v>1643</v>
      </c>
      <c r="C657" s="241"/>
      <c r="D657" s="241"/>
    </row>
    <row r="658" spans="1:4">
      <c r="A658" s="279" t="s">
        <v>1644</v>
      </c>
      <c r="B658" s="291" t="s">
        <v>1645</v>
      </c>
      <c r="C658" s="241"/>
      <c r="D658" s="241"/>
    </row>
    <row r="659" spans="1:4">
      <c r="A659" s="279" t="s">
        <v>1646</v>
      </c>
      <c r="B659" s="291" t="s">
        <v>1647</v>
      </c>
      <c r="C659" s="241"/>
      <c r="D659" s="241"/>
    </row>
    <row r="660" spans="1:4" ht="25.5">
      <c r="A660" s="279" t="s">
        <v>1648</v>
      </c>
      <c r="B660" s="291" t="s">
        <v>1649</v>
      </c>
      <c r="C660" s="241"/>
      <c r="D660" s="241"/>
    </row>
    <row r="661" spans="1:4">
      <c r="A661" s="279" t="s">
        <v>1650</v>
      </c>
      <c r="B661" s="291" t="s">
        <v>1651</v>
      </c>
      <c r="C661" s="241"/>
      <c r="D661" s="241"/>
    </row>
    <row r="662" spans="1:4">
      <c r="A662" s="279" t="s">
        <v>1652</v>
      </c>
      <c r="B662" s="291" t="s">
        <v>1653</v>
      </c>
      <c r="C662" s="241"/>
      <c r="D662" s="241"/>
    </row>
    <row r="663" spans="1:4">
      <c r="A663" s="279" t="s">
        <v>1654</v>
      </c>
      <c r="B663" s="291" t="s">
        <v>1655</v>
      </c>
      <c r="C663" s="241"/>
      <c r="D663" s="241"/>
    </row>
    <row r="664" spans="1:4">
      <c r="A664" s="279" t="s">
        <v>1656</v>
      </c>
      <c r="B664" s="291" t="s">
        <v>1657</v>
      </c>
      <c r="C664" s="241"/>
      <c r="D664" s="241"/>
    </row>
    <row r="665" spans="1:4">
      <c r="A665" s="279" t="s">
        <v>1658</v>
      </c>
      <c r="B665" s="291" t="s">
        <v>1659</v>
      </c>
      <c r="C665" s="241"/>
      <c r="D665" s="241"/>
    </row>
    <row r="666" spans="1:4">
      <c r="A666" s="279" t="s">
        <v>1660</v>
      </c>
      <c r="B666" s="291" t="s">
        <v>1661</v>
      </c>
      <c r="C666" s="241"/>
      <c r="D666" s="241"/>
    </row>
    <row r="667" spans="1:4" ht="37.5">
      <c r="A667" s="278">
        <v>20</v>
      </c>
      <c r="B667" s="285" t="s">
        <v>1662</v>
      </c>
      <c r="C667" s="277"/>
      <c r="D667" s="277"/>
    </row>
    <row r="668" spans="1:4">
      <c r="A668" s="279" t="s">
        <v>1663</v>
      </c>
      <c r="B668" s="280" t="s">
        <v>1664</v>
      </c>
      <c r="C668" s="241"/>
      <c r="D668" s="241"/>
    </row>
    <row r="669" spans="1:4">
      <c r="A669" s="279" t="s">
        <v>1665</v>
      </c>
      <c r="B669" s="280" t="s">
        <v>1666</v>
      </c>
      <c r="C669" s="241"/>
      <c r="D669" s="241"/>
    </row>
    <row r="670" spans="1:4">
      <c r="A670" s="279" t="s">
        <v>1667</v>
      </c>
      <c r="B670" s="280" t="s">
        <v>1668</v>
      </c>
      <c r="C670" s="241"/>
      <c r="D670" s="241"/>
    </row>
    <row r="671" spans="1:4">
      <c r="A671" s="279" t="s">
        <v>1669</v>
      </c>
      <c r="B671" s="280" t="s">
        <v>1670</v>
      </c>
      <c r="C671" s="241"/>
      <c r="D671" s="241"/>
    </row>
    <row r="672" spans="1:4">
      <c r="A672" s="279" t="s">
        <v>1671</v>
      </c>
      <c r="B672" s="280" t="s">
        <v>1672</v>
      </c>
      <c r="C672" s="241"/>
      <c r="D672" s="241"/>
    </row>
    <row r="673" spans="1:4">
      <c r="A673" s="279" t="s">
        <v>1673</v>
      </c>
      <c r="B673" s="280" t="s">
        <v>1674</v>
      </c>
      <c r="C673" s="241"/>
      <c r="D673" s="241"/>
    </row>
    <row r="674" spans="1:4" ht="18.75">
      <c r="A674" s="278">
        <v>21</v>
      </c>
      <c r="B674" s="285" t="s">
        <v>1675</v>
      </c>
      <c r="C674" s="277"/>
      <c r="D674" s="277"/>
    </row>
    <row r="675" spans="1:4">
      <c r="A675" s="279" t="s">
        <v>1676</v>
      </c>
      <c r="B675" s="280" t="s">
        <v>1677</v>
      </c>
      <c r="C675" s="241"/>
      <c r="D675" s="241"/>
    </row>
    <row r="676" spans="1:4" ht="25.5">
      <c r="A676" s="279" t="s">
        <v>1678</v>
      </c>
      <c r="B676" s="280" t="s">
        <v>1679</v>
      </c>
      <c r="C676" s="241"/>
      <c r="D676" s="241"/>
    </row>
    <row r="677" spans="1:4" ht="25.5">
      <c r="A677" s="279" t="s">
        <v>1680</v>
      </c>
      <c r="B677" s="280" t="s">
        <v>1681</v>
      </c>
      <c r="C677" s="241"/>
      <c r="D677" s="241"/>
    </row>
    <row r="678" spans="1:4">
      <c r="A678" s="279" t="s">
        <v>1682</v>
      </c>
      <c r="B678" s="280" t="s">
        <v>1683</v>
      </c>
      <c r="C678" s="241"/>
      <c r="D678" s="241"/>
    </row>
    <row r="679" spans="1:4">
      <c r="A679" s="279" t="s">
        <v>1684</v>
      </c>
      <c r="B679" s="289" t="s">
        <v>1685</v>
      </c>
      <c r="C679" s="241"/>
      <c r="D679" s="241"/>
    </row>
    <row r="680" spans="1:4">
      <c r="A680" s="279" t="s">
        <v>1686</v>
      </c>
      <c r="B680" s="289" t="s">
        <v>1687</v>
      </c>
      <c r="C680" s="241"/>
      <c r="D680" s="241"/>
    </row>
    <row r="681" spans="1:4">
      <c r="A681" s="279" t="s">
        <v>1688</v>
      </c>
      <c r="B681" s="280" t="s">
        <v>1689</v>
      </c>
      <c r="C681" s="241"/>
      <c r="D681" s="241"/>
    </row>
    <row r="682" spans="1:4">
      <c r="A682" s="279" t="s">
        <v>1690</v>
      </c>
      <c r="B682" s="289" t="s">
        <v>1691</v>
      </c>
      <c r="C682" s="241"/>
      <c r="D682" s="241"/>
    </row>
    <row r="683" spans="1:4">
      <c r="A683" s="279" t="s">
        <v>1692</v>
      </c>
      <c r="B683" s="289" t="s">
        <v>1693</v>
      </c>
      <c r="C683" s="241"/>
      <c r="D683" s="241"/>
    </row>
    <row r="684" spans="1:4" ht="25.5">
      <c r="A684" s="279" t="s">
        <v>1694</v>
      </c>
      <c r="B684" s="289" t="s">
        <v>1695</v>
      </c>
      <c r="C684" s="241"/>
      <c r="D684" s="241"/>
    </row>
    <row r="685" spans="1:4">
      <c r="A685" s="279" t="s">
        <v>1696</v>
      </c>
      <c r="B685" s="281" t="s">
        <v>1697</v>
      </c>
      <c r="C685" s="241"/>
      <c r="D685" s="241"/>
    </row>
    <row r="686" spans="1:4">
      <c r="A686" s="279" t="s">
        <v>1698</v>
      </c>
      <c r="B686" s="280" t="s">
        <v>1699</v>
      </c>
      <c r="C686" s="241"/>
      <c r="D686" s="241"/>
    </row>
    <row r="687" spans="1:4">
      <c r="A687" s="279" t="s">
        <v>1700</v>
      </c>
      <c r="B687" s="280" t="s">
        <v>1701</v>
      </c>
      <c r="C687" s="241"/>
      <c r="D687" s="241"/>
    </row>
    <row r="688" spans="1:4">
      <c r="A688" s="279" t="s">
        <v>1702</v>
      </c>
      <c r="B688" s="289" t="s">
        <v>1703</v>
      </c>
      <c r="C688" s="241"/>
      <c r="D688" s="241"/>
    </row>
    <row r="689" spans="1:4">
      <c r="A689" s="279" t="s">
        <v>1704</v>
      </c>
      <c r="B689" s="289" t="s">
        <v>1705</v>
      </c>
      <c r="C689" s="241"/>
      <c r="D689" s="241"/>
    </row>
    <row r="690" spans="1:4">
      <c r="A690" s="279" t="s">
        <v>1706</v>
      </c>
      <c r="B690" s="280" t="s">
        <v>1707</v>
      </c>
      <c r="C690" s="241"/>
      <c r="D690" s="241"/>
    </row>
    <row r="691" spans="1:4">
      <c r="A691" s="279" t="s">
        <v>1708</v>
      </c>
      <c r="B691" s="280" t="s">
        <v>1709</v>
      </c>
      <c r="C691" s="241"/>
      <c r="D691" s="241"/>
    </row>
    <row r="692" spans="1:4" ht="25.5">
      <c r="A692" s="279" t="s">
        <v>1710</v>
      </c>
      <c r="B692" s="280" t="s">
        <v>1711</v>
      </c>
      <c r="C692" s="241"/>
      <c r="D692" s="241"/>
    </row>
    <row r="693" spans="1:4" ht="25.5">
      <c r="A693" s="279" t="s">
        <v>1712</v>
      </c>
      <c r="B693" s="280" t="s">
        <v>1713</v>
      </c>
      <c r="C693" s="241"/>
      <c r="D693" s="241"/>
    </row>
    <row r="694" spans="1:4">
      <c r="A694" s="279" t="s">
        <v>1714</v>
      </c>
      <c r="B694" s="280" t="s">
        <v>1715</v>
      </c>
      <c r="C694" s="241"/>
      <c r="D694" s="241"/>
    </row>
    <row r="695" spans="1:4">
      <c r="A695" s="279" t="s">
        <v>1716</v>
      </c>
      <c r="B695" s="280" t="s">
        <v>1717</v>
      </c>
      <c r="C695" s="241"/>
      <c r="D695" s="241"/>
    </row>
    <row r="696" spans="1:4">
      <c r="A696" s="279" t="s">
        <v>1718</v>
      </c>
      <c r="B696" s="280" t="s">
        <v>1719</v>
      </c>
      <c r="C696" s="241"/>
      <c r="D696" s="241"/>
    </row>
    <row r="697" spans="1:4">
      <c r="A697" s="279" t="s">
        <v>1720</v>
      </c>
      <c r="B697" s="280" t="s">
        <v>1721</v>
      </c>
      <c r="C697" s="241"/>
      <c r="D697" s="241"/>
    </row>
    <row r="698" spans="1:4">
      <c r="A698" s="279" t="s">
        <v>1722</v>
      </c>
      <c r="B698" s="280" t="s">
        <v>1723</v>
      </c>
      <c r="C698" s="241"/>
      <c r="D698" s="241"/>
    </row>
    <row r="699" spans="1:4">
      <c r="A699" s="279" t="s">
        <v>1724</v>
      </c>
      <c r="B699" s="280" t="s">
        <v>1725</v>
      </c>
      <c r="C699" s="241"/>
      <c r="D699" s="241"/>
    </row>
    <row r="700" spans="1:4">
      <c r="A700" s="279" t="s">
        <v>1726</v>
      </c>
      <c r="B700" s="280" t="s">
        <v>1727</v>
      </c>
      <c r="C700" s="241"/>
      <c r="D700" s="241"/>
    </row>
    <row r="701" spans="1:4">
      <c r="A701" s="279" t="s">
        <v>1728</v>
      </c>
      <c r="B701" s="280" t="s">
        <v>1729</v>
      </c>
      <c r="C701" s="241"/>
      <c r="D701" s="241"/>
    </row>
    <row r="702" spans="1:4">
      <c r="A702" s="279" t="s">
        <v>1730</v>
      </c>
      <c r="B702" s="280" t="s">
        <v>1731</v>
      </c>
      <c r="C702" s="241"/>
      <c r="D702" s="241"/>
    </row>
    <row r="703" spans="1:4">
      <c r="A703" s="279" t="s">
        <v>1732</v>
      </c>
      <c r="B703" s="280" t="s">
        <v>1733</v>
      </c>
      <c r="C703" s="241"/>
      <c r="D703" s="241"/>
    </row>
    <row r="704" spans="1:4" ht="18.75">
      <c r="A704" s="278">
        <v>22</v>
      </c>
      <c r="B704" s="285" t="s">
        <v>1734</v>
      </c>
      <c r="C704" s="277"/>
      <c r="D704" s="277"/>
    </row>
    <row r="705" spans="1:4">
      <c r="A705" s="279" t="s">
        <v>1735</v>
      </c>
      <c r="B705" s="280" t="s">
        <v>1736</v>
      </c>
      <c r="C705" s="241"/>
      <c r="D705" s="241"/>
    </row>
    <row r="706" spans="1:4">
      <c r="A706" s="279" t="s">
        <v>1737</v>
      </c>
      <c r="B706" s="280" t="s">
        <v>1738</v>
      </c>
      <c r="C706" s="241"/>
      <c r="D706" s="241"/>
    </row>
    <row r="707" spans="1:4">
      <c r="A707" s="279" t="s">
        <v>1739</v>
      </c>
      <c r="B707" s="280" t="s">
        <v>1740</v>
      </c>
      <c r="C707" s="241"/>
      <c r="D707" s="241"/>
    </row>
    <row r="708" spans="1:4">
      <c r="A708" s="279" t="s">
        <v>1741</v>
      </c>
      <c r="B708" s="280" t="s">
        <v>1742</v>
      </c>
      <c r="C708" s="241"/>
      <c r="D708" s="241"/>
    </row>
    <row r="709" spans="1:4">
      <c r="A709" s="279" t="s">
        <v>1743</v>
      </c>
      <c r="B709" s="280" t="s">
        <v>1744</v>
      </c>
      <c r="C709" s="241"/>
      <c r="D709" s="241"/>
    </row>
    <row r="710" spans="1:4">
      <c r="A710" s="279" t="s">
        <v>1745</v>
      </c>
      <c r="B710" s="280" t="s">
        <v>1746</v>
      </c>
      <c r="C710" s="241"/>
      <c r="D710" s="241"/>
    </row>
    <row r="711" spans="1:4">
      <c r="A711" s="279" t="s">
        <v>1747</v>
      </c>
      <c r="B711" s="280" t="s">
        <v>1748</v>
      </c>
      <c r="C711" s="241"/>
      <c r="D711" s="241"/>
    </row>
    <row r="712" spans="1:4">
      <c r="A712" s="279" t="s">
        <v>1749</v>
      </c>
      <c r="B712" s="280" t="s">
        <v>1750</v>
      </c>
      <c r="C712" s="241"/>
      <c r="D712" s="241"/>
    </row>
    <row r="713" spans="1:4" ht="37.5">
      <c r="A713" s="278">
        <v>23</v>
      </c>
      <c r="B713" s="285" t="s">
        <v>1751</v>
      </c>
      <c r="C713" s="277"/>
      <c r="D713" s="277"/>
    </row>
    <row r="714" spans="1:4" ht="25.5">
      <c r="A714" s="279" t="s">
        <v>1752</v>
      </c>
      <c r="B714" s="280" t="s">
        <v>1753</v>
      </c>
      <c r="C714" s="241"/>
      <c r="D714" s="241"/>
    </row>
    <row r="715" spans="1:4" ht="25.5">
      <c r="A715" s="279" t="s">
        <v>1754</v>
      </c>
      <c r="B715" s="280" t="s">
        <v>1755</v>
      </c>
      <c r="C715" s="241"/>
      <c r="D715" s="241"/>
    </row>
    <row r="716" spans="1:4">
      <c r="A716" s="279" t="s">
        <v>1756</v>
      </c>
      <c r="B716" s="280" t="s">
        <v>1757</v>
      </c>
      <c r="C716" s="241"/>
      <c r="D716" s="241"/>
    </row>
    <row r="717" spans="1:4">
      <c r="A717" s="279" t="s">
        <v>1758</v>
      </c>
      <c r="B717" s="280" t="s">
        <v>1759</v>
      </c>
      <c r="C717" s="241"/>
      <c r="D717" s="241"/>
    </row>
    <row r="718" spans="1:4">
      <c r="A718" s="279" t="s">
        <v>1760</v>
      </c>
      <c r="B718" s="280" t="s">
        <v>1761</v>
      </c>
      <c r="C718" s="241"/>
      <c r="D718" s="241"/>
    </row>
    <row r="719" spans="1:4">
      <c r="A719" s="279" t="s">
        <v>1762</v>
      </c>
      <c r="B719" s="281" t="s">
        <v>1763</v>
      </c>
      <c r="C719" s="241"/>
      <c r="D719" s="241"/>
    </row>
    <row r="720" spans="1:4">
      <c r="A720" s="279" t="s">
        <v>1764</v>
      </c>
      <c r="B720" s="281" t="s">
        <v>1765</v>
      </c>
      <c r="C720" s="241"/>
      <c r="D720" s="241"/>
    </row>
    <row r="721" spans="1:4">
      <c r="A721" s="279" t="s">
        <v>1766</v>
      </c>
      <c r="B721" s="281" t="s">
        <v>1767</v>
      </c>
      <c r="C721" s="241"/>
      <c r="D721" s="241"/>
    </row>
    <row r="722" spans="1:4">
      <c r="A722" s="279" t="s">
        <v>1768</v>
      </c>
      <c r="B722" s="280" t="s">
        <v>1769</v>
      </c>
      <c r="C722" s="241"/>
      <c r="D722" s="241"/>
    </row>
    <row r="723" spans="1:4">
      <c r="A723" s="279" t="s">
        <v>1770</v>
      </c>
      <c r="B723" s="280" t="s">
        <v>1771</v>
      </c>
      <c r="C723" s="241"/>
      <c r="D723" s="241"/>
    </row>
    <row r="724" spans="1:4">
      <c r="A724" s="279" t="s">
        <v>1772</v>
      </c>
      <c r="B724" s="280" t="s">
        <v>1773</v>
      </c>
      <c r="C724" s="241"/>
      <c r="D724" s="241"/>
    </row>
    <row r="725" spans="1:4">
      <c r="A725" s="279" t="s">
        <v>1774</v>
      </c>
      <c r="B725" s="280" t="s">
        <v>1775</v>
      </c>
      <c r="C725" s="241"/>
      <c r="D725" s="241"/>
    </row>
    <row r="726" spans="1:4">
      <c r="A726" s="279" t="s">
        <v>1776</v>
      </c>
      <c r="B726" s="280" t="s">
        <v>1777</v>
      </c>
      <c r="C726" s="241"/>
      <c r="D726" s="241"/>
    </row>
    <row r="727" spans="1:4" ht="23.25">
      <c r="A727" s="293"/>
      <c r="B727" s="294" t="s">
        <v>1778</v>
      </c>
      <c r="C727" s="294"/>
      <c r="D727" s="277"/>
    </row>
    <row r="728" spans="1:4">
      <c r="A728" s="279" t="s">
        <v>1779</v>
      </c>
      <c r="B728" s="295" t="s">
        <v>1780</v>
      </c>
      <c r="C728" s="241"/>
      <c r="D728" s="241"/>
    </row>
    <row r="729" spans="1:4" ht="25.5">
      <c r="A729" s="296" t="s">
        <v>1781</v>
      </c>
      <c r="B729" s="295" t="s">
        <v>1782</v>
      </c>
      <c r="C729" s="241"/>
      <c r="D729" s="241"/>
    </row>
    <row r="730" spans="1:4">
      <c r="A730" s="296" t="s">
        <v>1783</v>
      </c>
      <c r="B730" s="295" t="s">
        <v>1784</v>
      </c>
      <c r="C730" s="241"/>
      <c r="D730" s="241"/>
    </row>
    <row r="731" spans="1:4" ht="23.25">
      <c r="A731" s="297"/>
      <c r="B731" s="294" t="s">
        <v>1785</v>
      </c>
      <c r="C731" s="294"/>
      <c r="D731" s="277"/>
    </row>
    <row r="732" spans="1:4">
      <c r="A732" s="296" t="s">
        <v>1786</v>
      </c>
      <c r="B732" s="295" t="s">
        <v>1787</v>
      </c>
      <c r="C732" s="241"/>
      <c r="D732" s="241"/>
    </row>
    <row r="733" spans="1:4">
      <c r="A733" s="296" t="s">
        <v>1788</v>
      </c>
      <c r="B733" s="295" t="s">
        <v>1789</v>
      </c>
      <c r="C733" s="241"/>
      <c r="D733" s="241"/>
    </row>
    <row r="734" spans="1:4">
      <c r="A734" s="296" t="s">
        <v>1790</v>
      </c>
      <c r="B734" s="295" t="s">
        <v>1791</v>
      </c>
      <c r="C734" s="241"/>
      <c r="D734" s="241"/>
    </row>
  </sheetData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6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I196"/>
  <sheetViews>
    <sheetView topLeftCell="A114" workbookViewId="0">
      <selection activeCell="D132" sqref="D132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8.5703125" style="241" customWidth="1"/>
    <col min="5" max="5" width="8.28515625" style="241" customWidth="1"/>
    <col min="6" max="6" width="13.42578125" style="241" customWidth="1"/>
    <col min="7" max="16384" width="9.140625" style="241"/>
  </cols>
  <sheetData>
    <row r="1" spans="1:8">
      <c r="A1" s="322"/>
      <c r="B1" s="323" t="s">
        <v>200</v>
      </c>
      <c r="C1" s="324" t="str">
        <f>[4]Kadar.ode.!C1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[4]Kadar.ode.!C2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540" t="s">
        <v>5969</v>
      </c>
      <c r="D5"/>
      <c r="E5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 ht="12.75" customHeight="1">
      <c r="A7" s="960" t="s">
        <v>53</v>
      </c>
      <c r="B7" s="958" t="s">
        <v>251</v>
      </c>
      <c r="C7" s="977" t="s">
        <v>257</v>
      </c>
      <c r="D7" s="978"/>
      <c r="E7" s="977" t="s">
        <v>258</v>
      </c>
      <c r="F7" s="979"/>
      <c r="G7" s="980" t="s">
        <v>2</v>
      </c>
      <c r="H7" s="981"/>
    </row>
    <row r="8" spans="1:8" ht="23.25" thickBot="1">
      <c r="A8" s="961"/>
      <c r="B8" s="959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856"/>
      <c r="B9" s="335" t="s">
        <v>5970</v>
      </c>
      <c r="C9" s="862"/>
      <c r="D9" s="862"/>
      <c r="E9" s="862"/>
      <c r="F9" s="862"/>
      <c r="G9" s="862"/>
      <c r="H9" s="862"/>
    </row>
    <row r="10" spans="1:8" ht="25.5">
      <c r="A10" s="493" t="s">
        <v>5662</v>
      </c>
      <c r="B10" s="565" t="s">
        <v>5971</v>
      </c>
      <c r="C10" s="241">
        <v>0</v>
      </c>
      <c r="D10" s="367"/>
      <c r="E10" s="241">
        <v>173</v>
      </c>
      <c r="F10" s="493">
        <v>200</v>
      </c>
      <c r="G10" s="367">
        <f t="shared" ref="G10:H25" si="0">C10+E10</f>
        <v>173</v>
      </c>
      <c r="H10" s="367">
        <f t="shared" si="0"/>
        <v>200</v>
      </c>
    </row>
    <row r="11" spans="1:8" ht="25.5">
      <c r="A11" s="493" t="s">
        <v>5664</v>
      </c>
      <c r="B11" s="565" t="s">
        <v>5972</v>
      </c>
      <c r="C11" s="241">
        <v>0</v>
      </c>
      <c r="D11" s="367">
        <v>3</v>
      </c>
      <c r="E11" s="241">
        <v>189</v>
      </c>
      <c r="F11" s="493">
        <v>200</v>
      </c>
      <c r="G11" s="367">
        <f t="shared" si="0"/>
        <v>189</v>
      </c>
      <c r="H11" s="367">
        <f t="shared" si="0"/>
        <v>203</v>
      </c>
    </row>
    <row r="12" spans="1:8" ht="25.5">
      <c r="A12" s="493" t="s">
        <v>5666</v>
      </c>
      <c r="B12" s="565" t="s">
        <v>5973</v>
      </c>
      <c r="C12" s="241">
        <v>0</v>
      </c>
      <c r="D12" s="367"/>
      <c r="E12" s="241">
        <v>7</v>
      </c>
      <c r="F12" s="493">
        <v>10</v>
      </c>
      <c r="G12" s="367">
        <f t="shared" si="0"/>
        <v>7</v>
      </c>
      <c r="H12" s="367">
        <f t="shared" si="0"/>
        <v>10</v>
      </c>
    </row>
    <row r="13" spans="1:8" ht="25.5">
      <c r="A13" s="493" t="s">
        <v>5668</v>
      </c>
      <c r="B13" s="565" t="s">
        <v>5974</v>
      </c>
      <c r="C13" s="241">
        <v>0</v>
      </c>
      <c r="D13" s="367"/>
      <c r="E13" s="241">
        <v>3</v>
      </c>
      <c r="F13" s="493">
        <v>5</v>
      </c>
      <c r="G13" s="367">
        <f t="shared" si="0"/>
        <v>3</v>
      </c>
      <c r="H13" s="367">
        <f t="shared" si="0"/>
        <v>5</v>
      </c>
    </row>
    <row r="14" spans="1:8" ht="25.5">
      <c r="A14" s="493" t="s">
        <v>5977</v>
      </c>
      <c r="B14" s="565" t="s">
        <v>5978</v>
      </c>
      <c r="C14" s="241">
        <v>0</v>
      </c>
      <c r="D14" s="367"/>
      <c r="E14" s="241">
        <v>0</v>
      </c>
      <c r="F14" s="493">
        <v>2</v>
      </c>
      <c r="G14" s="367">
        <v>0</v>
      </c>
      <c r="H14" s="367">
        <f t="shared" si="0"/>
        <v>2</v>
      </c>
    </row>
    <row r="15" spans="1:8" ht="25.5">
      <c r="A15" s="367" t="s">
        <v>5979</v>
      </c>
      <c r="B15" s="367" t="s">
        <v>5980</v>
      </c>
      <c r="C15" s="241">
        <v>0</v>
      </c>
      <c r="D15" s="367"/>
      <c r="E15" s="241">
        <v>0</v>
      </c>
      <c r="F15" s="367">
        <v>2</v>
      </c>
      <c r="G15" s="330">
        <f>C15+E15</f>
        <v>0</v>
      </c>
      <c r="H15" s="330">
        <f t="shared" si="0"/>
        <v>2</v>
      </c>
    </row>
    <row r="16" spans="1:8" ht="25.5">
      <c r="A16" s="412" t="s">
        <v>5996</v>
      </c>
      <c r="B16" s="566" t="s">
        <v>5997</v>
      </c>
      <c r="C16" s="241">
        <v>0</v>
      </c>
      <c r="D16" s="367"/>
      <c r="E16" s="241">
        <v>2</v>
      </c>
      <c r="F16" s="489">
        <v>2</v>
      </c>
      <c r="G16" s="330">
        <f>C16+E16</f>
        <v>2</v>
      </c>
      <c r="H16" s="330">
        <f t="shared" si="0"/>
        <v>2</v>
      </c>
    </row>
    <row r="17" spans="1:9" ht="25.5">
      <c r="A17" s="493" t="s">
        <v>5975</v>
      </c>
      <c r="B17" s="565" t="s">
        <v>5976</v>
      </c>
      <c r="C17" s="241">
        <v>0</v>
      </c>
      <c r="D17" s="367"/>
      <c r="E17" s="241">
        <v>1</v>
      </c>
      <c r="F17" s="493">
        <v>4</v>
      </c>
      <c r="G17" s="367">
        <v>0</v>
      </c>
      <c r="H17" s="367">
        <f t="shared" si="0"/>
        <v>4</v>
      </c>
    </row>
    <row r="18" spans="1:9" ht="25.5">
      <c r="A18" s="372" t="s">
        <v>5672</v>
      </c>
      <c r="B18" s="374" t="s">
        <v>5673</v>
      </c>
      <c r="C18" s="241">
        <v>0</v>
      </c>
      <c r="D18" s="367"/>
      <c r="E18" s="241">
        <v>4</v>
      </c>
      <c r="F18" s="367">
        <v>2</v>
      </c>
      <c r="G18" s="367">
        <f t="shared" ref="G18:H40" si="1">C18+E18</f>
        <v>4</v>
      </c>
      <c r="H18" s="367">
        <f t="shared" si="0"/>
        <v>2</v>
      </c>
    </row>
    <row r="19" spans="1:9" ht="25.5">
      <c r="A19" s="493" t="s">
        <v>5981</v>
      </c>
      <c r="B19" s="565" t="s">
        <v>5982</v>
      </c>
      <c r="C19" s="241">
        <v>0</v>
      </c>
      <c r="D19" s="367"/>
      <c r="E19" s="241">
        <v>2</v>
      </c>
      <c r="F19" s="493">
        <v>2</v>
      </c>
      <c r="G19" s="367">
        <f t="shared" si="1"/>
        <v>2</v>
      </c>
      <c r="H19" s="367">
        <f t="shared" si="0"/>
        <v>2</v>
      </c>
    </row>
    <row r="20" spans="1:9" ht="25.5">
      <c r="A20" s="493" t="s">
        <v>5983</v>
      </c>
      <c r="B20" s="565" t="s">
        <v>5984</v>
      </c>
      <c r="C20" s="241">
        <v>0</v>
      </c>
      <c r="D20" s="367"/>
      <c r="E20" s="241">
        <v>4</v>
      </c>
      <c r="F20" s="493">
        <v>2</v>
      </c>
      <c r="G20" s="367">
        <f t="shared" si="1"/>
        <v>4</v>
      </c>
      <c r="H20" s="367">
        <f t="shared" si="0"/>
        <v>2</v>
      </c>
    </row>
    <row r="21" spans="1:9" ht="25.5">
      <c r="A21" s="332" t="s">
        <v>5676</v>
      </c>
      <c r="B21" s="367" t="s">
        <v>5677</v>
      </c>
      <c r="C21" s="862">
        <v>0</v>
      </c>
      <c r="D21" s="367"/>
      <c r="E21" s="862">
        <v>11</v>
      </c>
      <c r="F21" s="523">
        <v>15</v>
      </c>
      <c r="G21" s="367">
        <f t="shared" si="1"/>
        <v>11</v>
      </c>
      <c r="H21" s="367">
        <f t="shared" si="0"/>
        <v>15</v>
      </c>
      <c r="I21" s="862"/>
    </row>
    <row r="22" spans="1:9" ht="25.5">
      <c r="A22" s="330" t="s">
        <v>5985</v>
      </c>
      <c r="B22" s="330" t="s">
        <v>5986</v>
      </c>
      <c r="C22" s="241">
        <v>0</v>
      </c>
      <c r="D22" s="330"/>
      <c r="E22" s="241">
        <v>11</v>
      </c>
      <c r="F22" s="330">
        <v>15</v>
      </c>
      <c r="G22" s="330">
        <f t="shared" si="1"/>
        <v>11</v>
      </c>
      <c r="H22" s="330">
        <f t="shared" si="0"/>
        <v>15</v>
      </c>
    </row>
    <row r="23" spans="1:9">
      <c r="A23" s="332" t="s">
        <v>5678</v>
      </c>
      <c r="B23" s="367" t="s">
        <v>5679</v>
      </c>
      <c r="C23" s="241">
        <v>0</v>
      </c>
      <c r="D23" s="367"/>
      <c r="E23" s="241">
        <v>6</v>
      </c>
      <c r="F23" s="523">
        <v>6</v>
      </c>
      <c r="G23" s="367">
        <f t="shared" si="1"/>
        <v>6</v>
      </c>
      <c r="H23" s="367">
        <f t="shared" si="0"/>
        <v>6</v>
      </c>
    </row>
    <row r="24" spans="1:9">
      <c r="A24" s="332" t="s">
        <v>5688</v>
      </c>
      <c r="B24" s="367" t="s">
        <v>5689</v>
      </c>
      <c r="C24" s="241">
        <v>0</v>
      </c>
      <c r="D24" s="367"/>
      <c r="E24" s="241">
        <v>2</v>
      </c>
      <c r="F24" s="523">
        <v>5</v>
      </c>
      <c r="G24" s="367">
        <f t="shared" si="1"/>
        <v>2</v>
      </c>
      <c r="H24" s="367">
        <f t="shared" si="0"/>
        <v>5</v>
      </c>
    </row>
    <row r="25" spans="1:9" ht="25.5">
      <c r="A25" s="523" t="s">
        <v>5692</v>
      </c>
      <c r="B25" s="374" t="s">
        <v>5693</v>
      </c>
      <c r="C25" s="241">
        <v>0</v>
      </c>
      <c r="D25" s="367"/>
      <c r="E25" s="241">
        <v>0</v>
      </c>
      <c r="F25" s="367">
        <v>2</v>
      </c>
      <c r="G25" s="367">
        <f t="shared" si="1"/>
        <v>0</v>
      </c>
      <c r="H25" s="367">
        <f t="shared" si="0"/>
        <v>2</v>
      </c>
    </row>
    <row r="26" spans="1:9" ht="25.5">
      <c r="A26" s="523" t="s">
        <v>5694</v>
      </c>
      <c r="B26" s="374" t="s">
        <v>5695</v>
      </c>
      <c r="C26" s="241">
        <v>0</v>
      </c>
      <c r="D26" s="367"/>
      <c r="E26" s="241">
        <v>2</v>
      </c>
      <c r="F26" s="367">
        <v>2</v>
      </c>
      <c r="G26" s="367">
        <f t="shared" si="1"/>
        <v>2</v>
      </c>
      <c r="H26" s="367">
        <f t="shared" si="1"/>
        <v>2</v>
      </c>
    </row>
    <row r="27" spans="1:9" ht="25.5">
      <c r="A27" s="367" t="s">
        <v>4773</v>
      </c>
      <c r="B27" s="367" t="s">
        <v>4774</v>
      </c>
      <c r="C27" s="241">
        <v>0</v>
      </c>
      <c r="D27" s="367"/>
      <c r="E27" s="241">
        <v>8</v>
      </c>
      <c r="F27" s="367">
        <v>10</v>
      </c>
      <c r="G27" s="330">
        <f t="shared" si="1"/>
        <v>8</v>
      </c>
      <c r="H27" s="330">
        <f t="shared" si="1"/>
        <v>10</v>
      </c>
    </row>
    <row r="28" spans="1:9" ht="25.5">
      <c r="A28" s="523" t="s">
        <v>5696</v>
      </c>
      <c r="B28" s="374" t="s">
        <v>5697</v>
      </c>
      <c r="C28" s="241">
        <v>0</v>
      </c>
      <c r="D28" s="367"/>
      <c r="E28" s="241">
        <v>3</v>
      </c>
      <c r="F28" s="367">
        <v>2</v>
      </c>
      <c r="G28" s="367">
        <f t="shared" si="1"/>
        <v>3</v>
      </c>
      <c r="H28" s="367">
        <f t="shared" si="1"/>
        <v>2</v>
      </c>
    </row>
    <row r="29" spans="1:9" ht="25.5">
      <c r="A29" s="493" t="s">
        <v>5698</v>
      </c>
      <c r="B29" s="565" t="s">
        <v>5987</v>
      </c>
      <c r="C29" s="241">
        <v>0</v>
      </c>
      <c r="D29" s="367"/>
      <c r="E29" s="241">
        <v>5</v>
      </c>
      <c r="F29" s="493">
        <v>5</v>
      </c>
      <c r="G29" s="367">
        <f t="shared" si="1"/>
        <v>5</v>
      </c>
      <c r="H29" s="367">
        <f t="shared" si="1"/>
        <v>5</v>
      </c>
    </row>
    <row r="30" spans="1:9" ht="25.5">
      <c r="A30" s="523" t="s">
        <v>5700</v>
      </c>
      <c r="B30" s="374" t="s">
        <v>5701</v>
      </c>
      <c r="C30" s="241">
        <v>0</v>
      </c>
      <c r="D30" s="367"/>
      <c r="E30" s="241">
        <v>0</v>
      </c>
      <c r="F30" s="367">
        <v>2</v>
      </c>
      <c r="G30" s="367">
        <f t="shared" si="1"/>
        <v>0</v>
      </c>
      <c r="H30" s="367">
        <f t="shared" si="1"/>
        <v>2</v>
      </c>
    </row>
    <row r="31" spans="1:9" ht="25.5">
      <c r="A31" s="493" t="s">
        <v>5700</v>
      </c>
      <c r="B31" s="565" t="s">
        <v>5988</v>
      </c>
      <c r="C31" s="241">
        <v>0</v>
      </c>
      <c r="D31" s="367"/>
      <c r="E31" s="241">
        <v>0</v>
      </c>
      <c r="F31" s="493">
        <v>1</v>
      </c>
      <c r="G31" s="367">
        <f t="shared" si="1"/>
        <v>0</v>
      </c>
      <c r="H31" s="367">
        <f t="shared" si="1"/>
        <v>1</v>
      </c>
    </row>
    <row r="32" spans="1:9">
      <c r="A32" s="367" t="s">
        <v>5706</v>
      </c>
      <c r="B32" s="367" t="s">
        <v>5707</v>
      </c>
      <c r="C32" s="241">
        <v>0</v>
      </c>
      <c r="D32" s="367"/>
      <c r="E32" s="241">
        <v>4</v>
      </c>
      <c r="F32" s="367">
        <v>5</v>
      </c>
      <c r="G32" s="367">
        <f t="shared" si="1"/>
        <v>4</v>
      </c>
      <c r="H32" s="367">
        <f t="shared" si="1"/>
        <v>5</v>
      </c>
    </row>
    <row r="33" spans="1:8">
      <c r="A33" s="367" t="s">
        <v>5710</v>
      </c>
      <c r="B33" s="367" t="s">
        <v>5711</v>
      </c>
      <c r="C33" s="241">
        <v>0</v>
      </c>
      <c r="D33" s="367"/>
      <c r="E33" s="241">
        <v>3</v>
      </c>
      <c r="F33" s="367">
        <v>2</v>
      </c>
      <c r="G33" s="367">
        <f t="shared" si="1"/>
        <v>3</v>
      </c>
      <c r="H33" s="367">
        <f t="shared" si="1"/>
        <v>2</v>
      </c>
    </row>
    <row r="34" spans="1:8">
      <c r="A34" s="367" t="s">
        <v>5722</v>
      </c>
      <c r="B34" s="367" t="s">
        <v>5723</v>
      </c>
      <c r="C34" s="241">
        <v>0</v>
      </c>
      <c r="D34" s="367"/>
      <c r="E34" s="241">
        <v>4</v>
      </c>
      <c r="F34" s="367">
        <v>4</v>
      </c>
      <c r="G34" s="330">
        <f t="shared" si="1"/>
        <v>4</v>
      </c>
      <c r="H34" s="330">
        <f t="shared" si="1"/>
        <v>4</v>
      </c>
    </row>
    <row r="35" spans="1:8">
      <c r="A35" s="523" t="s">
        <v>2060</v>
      </c>
      <c r="B35" s="529" t="s">
        <v>5989</v>
      </c>
      <c r="C35" s="241">
        <v>12</v>
      </c>
      <c r="D35" s="374">
        <v>10</v>
      </c>
      <c r="E35" s="241">
        <v>6</v>
      </c>
      <c r="F35" s="523">
        <v>10</v>
      </c>
      <c r="G35" s="374">
        <f t="shared" si="1"/>
        <v>18</v>
      </c>
      <c r="H35" s="374">
        <f t="shared" si="1"/>
        <v>20</v>
      </c>
    </row>
    <row r="36" spans="1:8" ht="25.5">
      <c r="A36" s="493" t="s">
        <v>5743</v>
      </c>
      <c r="B36" s="565" t="s">
        <v>5990</v>
      </c>
      <c r="C36" s="241">
        <v>0</v>
      </c>
      <c r="D36" s="367"/>
      <c r="E36" s="241">
        <v>6</v>
      </c>
      <c r="F36" s="493">
        <v>8</v>
      </c>
      <c r="G36" s="367">
        <f t="shared" si="1"/>
        <v>6</v>
      </c>
      <c r="H36" s="367">
        <f t="shared" si="1"/>
        <v>8</v>
      </c>
    </row>
    <row r="37" spans="1:8">
      <c r="A37" s="493" t="s">
        <v>5745</v>
      </c>
      <c r="B37" s="565" t="s">
        <v>5991</v>
      </c>
      <c r="C37" s="241">
        <v>0</v>
      </c>
      <c r="D37" s="367"/>
      <c r="E37" s="241">
        <v>4</v>
      </c>
      <c r="F37" s="493">
        <v>5</v>
      </c>
      <c r="G37" s="367">
        <f t="shared" si="1"/>
        <v>4</v>
      </c>
      <c r="H37" s="367">
        <f t="shared" si="1"/>
        <v>5</v>
      </c>
    </row>
    <row r="38" spans="1:8" s="338" customFormat="1">
      <c r="A38" s="493" t="s">
        <v>2467</v>
      </c>
      <c r="B38" s="565" t="s">
        <v>5992</v>
      </c>
      <c r="C38" s="338">
        <v>0</v>
      </c>
      <c r="D38" s="367"/>
      <c r="E38" s="338">
        <v>40</v>
      </c>
      <c r="F38" s="493">
        <v>45</v>
      </c>
      <c r="G38" s="367">
        <f t="shared" si="1"/>
        <v>40</v>
      </c>
      <c r="H38" s="367">
        <f t="shared" si="1"/>
        <v>45</v>
      </c>
    </row>
    <row r="39" spans="1:8">
      <c r="A39" s="332" t="s">
        <v>5747</v>
      </c>
      <c r="B39" s="367" t="s">
        <v>5748</v>
      </c>
      <c r="C39" s="241">
        <v>0</v>
      </c>
      <c r="D39" s="367"/>
      <c r="E39" s="241">
        <v>1</v>
      </c>
      <c r="F39" s="523">
        <v>2</v>
      </c>
      <c r="G39" s="367">
        <f t="shared" si="1"/>
        <v>1</v>
      </c>
      <c r="H39" s="367">
        <f t="shared" si="1"/>
        <v>2</v>
      </c>
    </row>
    <row r="40" spans="1:8" ht="25.5">
      <c r="A40" s="367" t="s">
        <v>5845</v>
      </c>
      <c r="B40" s="367" t="s">
        <v>5846</v>
      </c>
      <c r="C40" s="241">
        <v>0</v>
      </c>
      <c r="D40" s="367"/>
      <c r="E40" s="241">
        <v>1</v>
      </c>
      <c r="F40" s="367">
        <v>2</v>
      </c>
      <c r="G40" s="330">
        <f t="shared" si="1"/>
        <v>1</v>
      </c>
      <c r="H40" s="330">
        <f t="shared" si="1"/>
        <v>2</v>
      </c>
    </row>
    <row r="41" spans="1:8" ht="25.5">
      <c r="A41" s="464"/>
      <c r="B41" s="335" t="s">
        <v>5993</v>
      </c>
      <c r="C41" s="544">
        <f t="shared" ref="C41:H41" si="2">SUM(C10:C40)</f>
        <v>12</v>
      </c>
      <c r="D41" s="544">
        <f t="shared" si="2"/>
        <v>13</v>
      </c>
      <c r="E41" s="544">
        <f t="shared" si="2"/>
        <v>502</v>
      </c>
      <c r="F41" s="544">
        <f t="shared" si="2"/>
        <v>579</v>
      </c>
      <c r="G41" s="544">
        <f t="shared" si="2"/>
        <v>513</v>
      </c>
      <c r="H41" s="544">
        <f t="shared" si="2"/>
        <v>592</v>
      </c>
    </row>
    <row r="42" spans="1:8">
      <c r="A42" s="856"/>
      <c r="B42" s="856"/>
      <c r="D42" s="862"/>
      <c r="F42" s="862"/>
      <c r="G42" s="337"/>
      <c r="H42" s="337"/>
    </row>
    <row r="43" spans="1:8">
      <c r="A43" s="500" t="s">
        <v>5795</v>
      </c>
      <c r="B43" s="530" t="s">
        <v>5796</v>
      </c>
      <c r="C43" s="241">
        <v>0</v>
      </c>
      <c r="D43" s="500">
        <v>1</v>
      </c>
      <c r="E43" s="241">
        <v>31</v>
      </c>
      <c r="F43" s="500">
        <v>30</v>
      </c>
      <c r="G43" s="330">
        <f t="shared" ref="G43:H74" si="3">C43+E43</f>
        <v>31</v>
      </c>
      <c r="H43" s="330">
        <f t="shared" si="3"/>
        <v>31</v>
      </c>
    </row>
    <row r="44" spans="1:8">
      <c r="A44" s="332" t="s">
        <v>1813</v>
      </c>
      <c r="B44" s="330" t="s">
        <v>1814</v>
      </c>
      <c r="C44" s="241">
        <v>0</v>
      </c>
      <c r="D44" s="330"/>
      <c r="E44" s="241">
        <v>53</v>
      </c>
      <c r="F44" s="500">
        <v>50</v>
      </c>
      <c r="G44" s="330">
        <f t="shared" si="3"/>
        <v>53</v>
      </c>
      <c r="H44" s="330">
        <f t="shared" si="3"/>
        <v>50</v>
      </c>
    </row>
    <row r="45" spans="1:8">
      <c r="A45" s="500" t="s">
        <v>1815</v>
      </c>
      <c r="B45" s="530" t="s">
        <v>2425</v>
      </c>
      <c r="C45" s="241">
        <v>0</v>
      </c>
      <c r="D45" s="500">
        <v>0</v>
      </c>
      <c r="E45" s="241">
        <v>422</v>
      </c>
      <c r="F45" s="500">
        <v>450</v>
      </c>
      <c r="G45" s="330">
        <f t="shared" si="3"/>
        <v>422</v>
      </c>
      <c r="H45" s="330">
        <f t="shared" si="3"/>
        <v>450</v>
      </c>
    </row>
    <row r="46" spans="1:8">
      <c r="A46" s="500" t="s">
        <v>1819</v>
      </c>
      <c r="B46" s="530" t="s">
        <v>2429</v>
      </c>
      <c r="C46" s="241">
        <v>0</v>
      </c>
      <c r="D46" s="500">
        <v>0</v>
      </c>
      <c r="E46" s="241">
        <v>106</v>
      </c>
      <c r="F46" s="500">
        <v>120</v>
      </c>
      <c r="G46" s="330">
        <f t="shared" si="3"/>
        <v>106</v>
      </c>
      <c r="H46" s="330">
        <f t="shared" si="3"/>
        <v>120</v>
      </c>
    </row>
    <row r="47" spans="1:8">
      <c r="A47" s="332" t="s">
        <v>5802</v>
      </c>
      <c r="B47" s="330" t="s">
        <v>5994</v>
      </c>
      <c r="C47" s="241">
        <v>0</v>
      </c>
      <c r="D47" s="330"/>
      <c r="E47" s="241">
        <v>0</v>
      </c>
      <c r="F47" s="500">
        <v>2</v>
      </c>
      <c r="G47" s="330">
        <f t="shared" si="3"/>
        <v>0</v>
      </c>
      <c r="H47" s="330">
        <f t="shared" si="3"/>
        <v>2</v>
      </c>
    </row>
    <row r="48" spans="1:8">
      <c r="A48" s="500" t="s">
        <v>2320</v>
      </c>
      <c r="B48" s="530" t="s">
        <v>2437</v>
      </c>
      <c r="C48" s="241">
        <v>0</v>
      </c>
      <c r="D48" s="500">
        <v>0</v>
      </c>
      <c r="E48" s="241">
        <v>2</v>
      </c>
      <c r="F48" s="500">
        <v>2</v>
      </c>
      <c r="G48" s="330">
        <f t="shared" si="3"/>
        <v>2</v>
      </c>
      <c r="H48" s="330">
        <f t="shared" si="3"/>
        <v>2</v>
      </c>
    </row>
    <row r="49" spans="1:8">
      <c r="A49" s="500" t="s">
        <v>1823</v>
      </c>
      <c r="B49" s="530" t="s">
        <v>2438</v>
      </c>
      <c r="C49" s="241">
        <v>0</v>
      </c>
      <c r="D49" s="500">
        <v>0</v>
      </c>
      <c r="E49" s="241">
        <v>58</v>
      </c>
      <c r="F49" s="500">
        <v>60</v>
      </c>
      <c r="G49" s="330">
        <f t="shared" si="3"/>
        <v>58</v>
      </c>
      <c r="H49" s="330">
        <f t="shared" si="3"/>
        <v>60</v>
      </c>
    </row>
    <row r="50" spans="1:8">
      <c r="A50" s="412" t="s">
        <v>1825</v>
      </c>
      <c r="B50" s="476" t="s">
        <v>1826</v>
      </c>
      <c r="C50" s="241">
        <v>0</v>
      </c>
      <c r="D50" s="490"/>
      <c r="E50" s="241">
        <v>3</v>
      </c>
      <c r="F50" s="489">
        <v>2</v>
      </c>
      <c r="G50" s="330">
        <f t="shared" si="3"/>
        <v>3</v>
      </c>
      <c r="H50" s="330">
        <f t="shared" si="3"/>
        <v>2</v>
      </c>
    </row>
    <row r="51" spans="1:8">
      <c r="A51" s="332" t="s">
        <v>1827</v>
      </c>
      <c r="B51" s="330" t="s">
        <v>1828</v>
      </c>
      <c r="C51" s="241">
        <v>0</v>
      </c>
      <c r="D51" s="330"/>
      <c r="E51" s="241">
        <v>15</v>
      </c>
      <c r="F51" s="500">
        <v>15</v>
      </c>
      <c r="G51" s="330">
        <f t="shared" si="3"/>
        <v>15</v>
      </c>
      <c r="H51" s="330">
        <f t="shared" si="3"/>
        <v>15</v>
      </c>
    </row>
    <row r="52" spans="1:8">
      <c r="A52" s="500" t="s">
        <v>1829</v>
      </c>
      <c r="B52" s="530" t="s">
        <v>2442</v>
      </c>
      <c r="C52" s="241">
        <v>0</v>
      </c>
      <c r="D52" s="500">
        <v>0</v>
      </c>
      <c r="E52" s="241">
        <v>1044</v>
      </c>
      <c r="F52" s="500">
        <v>1100</v>
      </c>
      <c r="G52" s="330">
        <f t="shared" si="3"/>
        <v>1044</v>
      </c>
      <c r="H52" s="330">
        <f t="shared" si="3"/>
        <v>1100</v>
      </c>
    </row>
    <row r="53" spans="1:8">
      <c r="A53" s="332" t="s">
        <v>1831</v>
      </c>
      <c r="B53" s="330" t="s">
        <v>1832</v>
      </c>
      <c r="C53" s="241">
        <v>0</v>
      </c>
      <c r="D53" s="330"/>
      <c r="E53" s="241">
        <v>139</v>
      </c>
      <c r="F53" s="500">
        <v>140</v>
      </c>
      <c r="G53" s="330">
        <f t="shared" si="3"/>
        <v>139</v>
      </c>
      <c r="H53" s="330">
        <f t="shared" si="3"/>
        <v>140</v>
      </c>
    </row>
    <row r="54" spans="1:8" ht="25.5">
      <c r="A54" s="500" t="s">
        <v>1833</v>
      </c>
      <c r="B54" s="530" t="s">
        <v>2444</v>
      </c>
      <c r="C54" s="241">
        <v>0</v>
      </c>
      <c r="D54" s="500">
        <v>0</v>
      </c>
      <c r="E54" s="241">
        <v>27</v>
      </c>
      <c r="F54" s="500">
        <v>30</v>
      </c>
      <c r="G54" s="330">
        <f t="shared" si="3"/>
        <v>27</v>
      </c>
      <c r="H54" s="330">
        <f t="shared" si="3"/>
        <v>30</v>
      </c>
    </row>
    <row r="55" spans="1:8" ht="38.25">
      <c r="A55" s="500" t="s">
        <v>1835</v>
      </c>
      <c r="B55" s="530" t="s">
        <v>2445</v>
      </c>
      <c r="C55" s="241">
        <v>0</v>
      </c>
      <c r="D55" s="500">
        <v>0</v>
      </c>
      <c r="E55" s="241">
        <v>19</v>
      </c>
      <c r="F55" s="500">
        <v>20</v>
      </c>
      <c r="G55" s="330">
        <f t="shared" si="3"/>
        <v>19</v>
      </c>
      <c r="H55" s="330">
        <f t="shared" si="3"/>
        <v>20</v>
      </c>
    </row>
    <row r="56" spans="1:8" ht="25.5">
      <c r="A56" s="500" t="s">
        <v>1837</v>
      </c>
      <c r="B56" s="530" t="s">
        <v>2446</v>
      </c>
      <c r="C56" s="241">
        <v>0</v>
      </c>
      <c r="D56" s="500">
        <v>0</v>
      </c>
      <c r="E56" s="241">
        <v>18</v>
      </c>
      <c r="F56" s="500">
        <v>20</v>
      </c>
      <c r="G56" s="330">
        <f t="shared" si="3"/>
        <v>18</v>
      </c>
      <c r="H56" s="330">
        <f t="shared" si="3"/>
        <v>20</v>
      </c>
    </row>
    <row r="57" spans="1:8">
      <c r="A57" s="500" t="s">
        <v>2547</v>
      </c>
      <c r="B57" s="530" t="s">
        <v>2548</v>
      </c>
      <c r="C57" s="241">
        <v>0</v>
      </c>
      <c r="D57" s="500">
        <v>5</v>
      </c>
      <c r="E57" s="241">
        <v>0</v>
      </c>
      <c r="F57" s="500">
        <v>2</v>
      </c>
      <c r="G57" s="330">
        <f t="shared" si="3"/>
        <v>0</v>
      </c>
      <c r="H57" s="330">
        <f t="shared" si="3"/>
        <v>7</v>
      </c>
    </row>
    <row r="58" spans="1:8">
      <c r="A58" s="500" t="s">
        <v>1839</v>
      </c>
      <c r="B58" s="530" t="s">
        <v>2447</v>
      </c>
      <c r="C58" s="241">
        <v>0</v>
      </c>
      <c r="D58" s="500">
        <v>0</v>
      </c>
      <c r="E58" s="241">
        <v>129</v>
      </c>
      <c r="F58" s="500">
        <v>140</v>
      </c>
      <c r="G58" s="330">
        <f t="shared" si="3"/>
        <v>129</v>
      </c>
      <c r="H58" s="330">
        <f t="shared" si="3"/>
        <v>140</v>
      </c>
    </row>
    <row r="59" spans="1:8" ht="25.5">
      <c r="A59" s="500" t="s">
        <v>1845</v>
      </c>
      <c r="B59" s="530" t="s">
        <v>2448</v>
      </c>
      <c r="C59" s="241">
        <v>0</v>
      </c>
      <c r="D59" s="500">
        <v>0</v>
      </c>
      <c r="E59" s="241">
        <v>25</v>
      </c>
      <c r="F59" s="500">
        <v>25</v>
      </c>
      <c r="G59" s="330">
        <f t="shared" si="3"/>
        <v>25</v>
      </c>
      <c r="H59" s="330">
        <f t="shared" si="3"/>
        <v>25</v>
      </c>
    </row>
    <row r="60" spans="1:8" ht="25.5">
      <c r="A60" s="332" t="s">
        <v>1847</v>
      </c>
      <c r="B60" s="330" t="s">
        <v>1848</v>
      </c>
      <c r="C60" s="241">
        <v>0</v>
      </c>
      <c r="D60" s="330"/>
      <c r="E60" s="241">
        <v>8</v>
      </c>
      <c r="F60" s="500">
        <v>10</v>
      </c>
      <c r="G60" s="330">
        <f t="shared" si="3"/>
        <v>8</v>
      </c>
      <c r="H60" s="330">
        <f t="shared" si="3"/>
        <v>10</v>
      </c>
    </row>
    <row r="61" spans="1:8">
      <c r="A61" s="332" t="s">
        <v>2226</v>
      </c>
      <c r="B61" s="330" t="s">
        <v>2227</v>
      </c>
      <c r="C61" s="241">
        <v>0</v>
      </c>
      <c r="D61" s="330"/>
      <c r="E61" s="241">
        <v>0</v>
      </c>
      <c r="F61" s="500">
        <v>2</v>
      </c>
      <c r="G61" s="330">
        <f t="shared" si="3"/>
        <v>0</v>
      </c>
      <c r="H61" s="330">
        <f t="shared" si="3"/>
        <v>2</v>
      </c>
    </row>
    <row r="62" spans="1:8">
      <c r="A62" s="500" t="s">
        <v>1861</v>
      </c>
      <c r="B62" s="530" t="s">
        <v>2449</v>
      </c>
      <c r="C62" s="241">
        <v>1527</v>
      </c>
      <c r="D62" s="500">
        <v>1600</v>
      </c>
      <c r="E62" s="241">
        <v>1391</v>
      </c>
      <c r="F62" s="500">
        <v>1400</v>
      </c>
      <c r="G62" s="330">
        <f t="shared" si="3"/>
        <v>2918</v>
      </c>
      <c r="H62" s="330">
        <f t="shared" si="3"/>
        <v>3000</v>
      </c>
    </row>
    <row r="63" spans="1:8" ht="25.5">
      <c r="A63" s="500" t="s">
        <v>5405</v>
      </c>
      <c r="B63" s="530" t="s">
        <v>5956</v>
      </c>
      <c r="C63" s="241">
        <v>0</v>
      </c>
      <c r="D63" s="500">
        <v>2</v>
      </c>
      <c r="E63" s="241">
        <v>1</v>
      </c>
      <c r="F63" s="500">
        <v>1</v>
      </c>
      <c r="G63" s="330">
        <f t="shared" si="3"/>
        <v>1</v>
      </c>
      <c r="H63" s="330">
        <f t="shared" si="3"/>
        <v>3</v>
      </c>
    </row>
    <row r="64" spans="1:8">
      <c r="A64" s="332" t="s">
        <v>3939</v>
      </c>
      <c r="B64" s="330" t="s">
        <v>5407</v>
      </c>
      <c r="C64" s="241">
        <v>14</v>
      </c>
      <c r="D64" s="330">
        <v>15</v>
      </c>
      <c r="E64" s="241">
        <v>0</v>
      </c>
      <c r="F64" s="500">
        <v>1</v>
      </c>
      <c r="G64" s="330">
        <f t="shared" si="3"/>
        <v>14</v>
      </c>
      <c r="H64" s="330">
        <f t="shared" si="3"/>
        <v>16</v>
      </c>
    </row>
    <row r="65" spans="1:8" ht="25.5">
      <c r="A65" s="367" t="s">
        <v>2041</v>
      </c>
      <c r="B65" s="367" t="s">
        <v>3667</v>
      </c>
      <c r="C65" s="241">
        <v>0</v>
      </c>
      <c r="D65" s="367">
        <v>2</v>
      </c>
      <c r="E65" s="241">
        <v>3</v>
      </c>
      <c r="F65" s="367">
        <v>5</v>
      </c>
      <c r="G65" s="330">
        <f t="shared" si="3"/>
        <v>3</v>
      </c>
      <c r="H65" s="330">
        <f t="shared" si="3"/>
        <v>7</v>
      </c>
    </row>
    <row r="66" spans="1:8" ht="25.5">
      <c r="A66" s="500" t="s">
        <v>2043</v>
      </c>
      <c r="B66" s="530" t="s">
        <v>4009</v>
      </c>
      <c r="C66" s="241">
        <v>1</v>
      </c>
      <c r="D66" s="500">
        <v>1</v>
      </c>
      <c r="E66" s="241">
        <v>1</v>
      </c>
      <c r="F66" s="500">
        <v>2</v>
      </c>
      <c r="G66" s="330">
        <f t="shared" si="3"/>
        <v>2</v>
      </c>
      <c r="H66" s="330">
        <f t="shared" si="3"/>
        <v>3</v>
      </c>
    </row>
    <row r="67" spans="1:8">
      <c r="A67" s="500" t="s">
        <v>1863</v>
      </c>
      <c r="B67" s="530" t="s">
        <v>2454</v>
      </c>
      <c r="C67" s="241">
        <v>0</v>
      </c>
      <c r="D67" s="500">
        <v>0</v>
      </c>
      <c r="E67" s="241">
        <v>387</v>
      </c>
      <c r="F67" s="500">
        <v>400</v>
      </c>
      <c r="G67" s="330">
        <f t="shared" si="3"/>
        <v>387</v>
      </c>
      <c r="H67" s="330">
        <f t="shared" si="3"/>
        <v>400</v>
      </c>
    </row>
    <row r="68" spans="1:8">
      <c r="A68" s="500" t="s">
        <v>1865</v>
      </c>
      <c r="B68" s="530" t="s">
        <v>2455</v>
      </c>
      <c r="C68" s="241">
        <v>0</v>
      </c>
      <c r="D68" s="500">
        <v>0</v>
      </c>
      <c r="E68" s="241">
        <v>282</v>
      </c>
      <c r="F68" s="500">
        <v>300</v>
      </c>
      <c r="G68" s="330">
        <f t="shared" si="3"/>
        <v>282</v>
      </c>
      <c r="H68" s="330">
        <f t="shared" si="3"/>
        <v>300</v>
      </c>
    </row>
    <row r="69" spans="1:8">
      <c r="A69" s="332" t="s">
        <v>2322</v>
      </c>
      <c r="B69" s="330" t="s">
        <v>2323</v>
      </c>
      <c r="C69" s="241">
        <v>0</v>
      </c>
      <c r="D69" s="330"/>
      <c r="E69" s="241">
        <v>5</v>
      </c>
      <c r="F69" s="500">
        <v>5</v>
      </c>
      <c r="G69" s="330">
        <f t="shared" si="3"/>
        <v>5</v>
      </c>
      <c r="H69" s="330">
        <f t="shared" si="3"/>
        <v>5</v>
      </c>
    </row>
    <row r="70" spans="1:8" ht="25.5">
      <c r="A70" s="500" t="s">
        <v>1867</v>
      </c>
      <c r="B70" s="530" t="s">
        <v>2456</v>
      </c>
      <c r="C70" s="241">
        <v>0</v>
      </c>
      <c r="D70" s="500">
        <v>0</v>
      </c>
      <c r="E70" s="241">
        <v>36</v>
      </c>
      <c r="F70" s="500">
        <v>40</v>
      </c>
      <c r="G70" s="330">
        <f t="shared" si="3"/>
        <v>36</v>
      </c>
      <c r="H70" s="330">
        <f t="shared" si="3"/>
        <v>40</v>
      </c>
    </row>
    <row r="71" spans="1:8" ht="25.5">
      <c r="A71" s="332" t="s">
        <v>4232</v>
      </c>
      <c r="B71" s="330" t="s">
        <v>5995</v>
      </c>
      <c r="C71" s="241">
        <v>0</v>
      </c>
      <c r="D71" s="330"/>
      <c r="E71" s="241">
        <v>0</v>
      </c>
      <c r="F71" s="500">
        <v>2</v>
      </c>
      <c r="G71" s="330">
        <f t="shared" si="3"/>
        <v>0</v>
      </c>
      <c r="H71" s="330">
        <f t="shared" si="3"/>
        <v>2</v>
      </c>
    </row>
    <row r="72" spans="1:8" ht="25.5">
      <c r="A72" s="332" t="s">
        <v>3067</v>
      </c>
      <c r="B72" s="330" t="s">
        <v>3068</v>
      </c>
      <c r="C72" s="241">
        <v>0</v>
      </c>
      <c r="D72" s="330"/>
      <c r="E72" s="241">
        <v>0</v>
      </c>
      <c r="F72" s="500">
        <v>2</v>
      </c>
      <c r="G72" s="330">
        <f t="shared" si="3"/>
        <v>0</v>
      </c>
      <c r="H72" s="330">
        <f t="shared" si="3"/>
        <v>2</v>
      </c>
    </row>
    <row r="73" spans="1:8">
      <c r="A73" s="332" t="s">
        <v>2471</v>
      </c>
      <c r="B73" s="330" t="s">
        <v>2702</v>
      </c>
      <c r="C73" s="241">
        <v>0</v>
      </c>
      <c r="D73" s="330"/>
      <c r="E73" s="241">
        <v>1</v>
      </c>
      <c r="F73" s="500">
        <v>2</v>
      </c>
      <c r="G73" s="330">
        <f t="shared" si="3"/>
        <v>1</v>
      </c>
      <c r="H73" s="330">
        <f t="shared" si="3"/>
        <v>2</v>
      </c>
    </row>
    <row r="74" spans="1:8" ht="38.25">
      <c r="A74" s="500" t="s">
        <v>1887</v>
      </c>
      <c r="B74" s="530" t="s">
        <v>2474</v>
      </c>
      <c r="C74" s="241">
        <v>0</v>
      </c>
      <c r="D74" s="500">
        <v>0</v>
      </c>
      <c r="E74" s="241">
        <v>203</v>
      </c>
      <c r="F74" s="500">
        <v>200</v>
      </c>
      <c r="G74" s="330">
        <f t="shared" si="3"/>
        <v>203</v>
      </c>
      <c r="H74" s="330">
        <f t="shared" si="3"/>
        <v>200</v>
      </c>
    </row>
    <row r="75" spans="1:8" ht="25.5">
      <c r="A75" s="332" t="s">
        <v>2236</v>
      </c>
      <c r="B75" s="330" t="s">
        <v>2237</v>
      </c>
      <c r="C75" s="241">
        <v>0</v>
      </c>
      <c r="D75" s="330"/>
      <c r="E75" s="241">
        <v>1</v>
      </c>
      <c r="F75" s="500">
        <v>2</v>
      </c>
      <c r="G75" s="330">
        <f t="shared" ref="G75:H110" si="4">C75+E75</f>
        <v>1</v>
      </c>
      <c r="H75" s="330">
        <f t="shared" si="4"/>
        <v>2</v>
      </c>
    </row>
    <row r="76" spans="1:8" ht="25.5">
      <c r="A76" s="500" t="s">
        <v>1891</v>
      </c>
      <c r="B76" s="530" t="s">
        <v>2483</v>
      </c>
      <c r="C76" s="241">
        <v>0</v>
      </c>
      <c r="D76" s="500">
        <v>0</v>
      </c>
      <c r="E76" s="241">
        <v>492</v>
      </c>
      <c r="F76" s="500">
        <v>500</v>
      </c>
      <c r="G76" s="330">
        <f t="shared" si="4"/>
        <v>492</v>
      </c>
      <c r="H76" s="330">
        <f t="shared" si="4"/>
        <v>500</v>
      </c>
    </row>
    <row r="77" spans="1:8">
      <c r="A77" s="500" t="s">
        <v>1897</v>
      </c>
      <c r="B77" s="530" t="s">
        <v>2484</v>
      </c>
      <c r="C77" s="241">
        <v>0</v>
      </c>
      <c r="D77" s="500">
        <v>0</v>
      </c>
      <c r="E77" s="241">
        <v>126</v>
      </c>
      <c r="F77" s="500">
        <v>130</v>
      </c>
      <c r="G77" s="330">
        <f t="shared" si="4"/>
        <v>126</v>
      </c>
      <c r="H77" s="330">
        <f t="shared" si="4"/>
        <v>130</v>
      </c>
    </row>
    <row r="78" spans="1:8" ht="25.5">
      <c r="A78" s="332" t="s">
        <v>1901</v>
      </c>
      <c r="B78" s="330" t="s">
        <v>1902</v>
      </c>
      <c r="C78" s="241">
        <v>0</v>
      </c>
      <c r="D78" s="330"/>
      <c r="E78" s="241">
        <v>9</v>
      </c>
      <c r="F78" s="500">
        <v>10</v>
      </c>
      <c r="G78" s="330">
        <f t="shared" si="4"/>
        <v>9</v>
      </c>
      <c r="H78" s="330">
        <f t="shared" si="4"/>
        <v>10</v>
      </c>
    </row>
    <row r="79" spans="1:8" ht="25.5">
      <c r="A79" s="500" t="s">
        <v>1909</v>
      </c>
      <c r="B79" s="530" t="s">
        <v>5138</v>
      </c>
      <c r="C79" s="241">
        <v>0</v>
      </c>
      <c r="D79" s="500">
        <v>0</v>
      </c>
      <c r="E79" s="241">
        <v>34</v>
      </c>
      <c r="F79" s="500">
        <v>35</v>
      </c>
      <c r="G79" s="330">
        <f t="shared" si="4"/>
        <v>34</v>
      </c>
      <c r="H79" s="330">
        <f t="shared" si="4"/>
        <v>35</v>
      </c>
    </row>
    <row r="80" spans="1:8">
      <c r="A80" s="500" t="s">
        <v>1911</v>
      </c>
      <c r="B80" s="530" t="s">
        <v>2490</v>
      </c>
      <c r="C80" s="241">
        <v>0</v>
      </c>
      <c r="D80" s="500">
        <v>0</v>
      </c>
      <c r="E80" s="241">
        <v>95</v>
      </c>
      <c r="F80" s="500">
        <v>100</v>
      </c>
      <c r="G80" s="330">
        <f t="shared" si="4"/>
        <v>95</v>
      </c>
      <c r="H80" s="330">
        <f t="shared" si="4"/>
        <v>100</v>
      </c>
    </row>
    <row r="81" spans="1:8" ht="25.5">
      <c r="A81" s="332" t="s">
        <v>3356</v>
      </c>
      <c r="B81" s="330" t="s">
        <v>3357</v>
      </c>
      <c r="C81" s="241">
        <v>0</v>
      </c>
      <c r="D81" s="330"/>
      <c r="E81" s="241">
        <v>1</v>
      </c>
      <c r="F81" s="500">
        <v>2</v>
      </c>
      <c r="G81" s="330">
        <f t="shared" si="4"/>
        <v>1</v>
      </c>
      <c r="H81" s="330">
        <f t="shared" si="4"/>
        <v>2</v>
      </c>
    </row>
    <row r="82" spans="1:8" ht="25.5">
      <c r="A82" s="332" t="s">
        <v>1917</v>
      </c>
      <c r="B82" s="330" t="s">
        <v>1918</v>
      </c>
      <c r="C82" s="241">
        <v>0</v>
      </c>
      <c r="D82" s="330"/>
      <c r="E82" s="241">
        <v>3</v>
      </c>
      <c r="F82" s="500">
        <v>4</v>
      </c>
      <c r="G82" s="330">
        <f t="shared" si="4"/>
        <v>3</v>
      </c>
      <c r="H82" s="330">
        <f t="shared" si="4"/>
        <v>4</v>
      </c>
    </row>
    <row r="83" spans="1:8">
      <c r="A83" s="332" t="s">
        <v>2557</v>
      </c>
      <c r="B83" s="330" t="s">
        <v>2558</v>
      </c>
      <c r="C83" s="241">
        <v>1</v>
      </c>
      <c r="D83" s="330">
        <v>1</v>
      </c>
      <c r="E83" s="241">
        <v>7</v>
      </c>
      <c r="F83" s="500">
        <v>5</v>
      </c>
      <c r="G83" s="330">
        <f t="shared" si="4"/>
        <v>8</v>
      </c>
      <c r="H83" s="330">
        <f t="shared" si="4"/>
        <v>6</v>
      </c>
    </row>
    <row r="84" spans="1:8" ht="25.5">
      <c r="A84" s="500" t="s">
        <v>1919</v>
      </c>
      <c r="B84" s="530" t="s">
        <v>2496</v>
      </c>
      <c r="C84" s="241">
        <v>0</v>
      </c>
      <c r="D84" s="500">
        <v>0</v>
      </c>
      <c r="E84" s="241">
        <v>121</v>
      </c>
      <c r="F84" s="500">
        <v>120</v>
      </c>
      <c r="G84" s="330">
        <f t="shared" si="4"/>
        <v>121</v>
      </c>
      <c r="H84" s="330">
        <f t="shared" si="4"/>
        <v>120</v>
      </c>
    </row>
    <row r="85" spans="1:8" ht="25.5">
      <c r="A85" s="500" t="s">
        <v>2326</v>
      </c>
      <c r="B85" s="530" t="s">
        <v>3367</v>
      </c>
      <c r="C85" s="241">
        <v>144</v>
      </c>
      <c r="D85" s="500">
        <v>150</v>
      </c>
      <c r="E85" s="241">
        <v>2</v>
      </c>
      <c r="F85" s="500">
        <v>2</v>
      </c>
      <c r="G85" s="330">
        <f t="shared" si="4"/>
        <v>146</v>
      </c>
      <c r="H85" s="330">
        <f t="shared" si="4"/>
        <v>152</v>
      </c>
    </row>
    <row r="86" spans="1:8" ht="25.5">
      <c r="A86" s="500" t="s">
        <v>1921</v>
      </c>
      <c r="B86" s="530" t="s">
        <v>2497</v>
      </c>
      <c r="C86" s="241">
        <v>0</v>
      </c>
      <c r="D86" s="500">
        <v>0</v>
      </c>
      <c r="E86" s="241">
        <v>72</v>
      </c>
      <c r="F86" s="500">
        <v>75</v>
      </c>
      <c r="G86" s="330">
        <f t="shared" si="4"/>
        <v>72</v>
      </c>
      <c r="H86" s="330">
        <f t="shared" si="4"/>
        <v>75</v>
      </c>
    </row>
    <row r="87" spans="1:8" ht="38.25">
      <c r="A87" s="500" t="s">
        <v>1923</v>
      </c>
      <c r="B87" s="530" t="s">
        <v>2498</v>
      </c>
      <c r="C87" s="241">
        <v>0</v>
      </c>
      <c r="D87" s="500">
        <v>0</v>
      </c>
      <c r="E87" s="241">
        <v>22</v>
      </c>
      <c r="F87" s="500">
        <v>20</v>
      </c>
      <c r="G87" s="330">
        <f t="shared" si="4"/>
        <v>22</v>
      </c>
      <c r="H87" s="330">
        <f t="shared" si="4"/>
        <v>20</v>
      </c>
    </row>
    <row r="88" spans="1:8" ht="25.5">
      <c r="A88" s="500" t="s">
        <v>1925</v>
      </c>
      <c r="B88" s="530" t="s">
        <v>2499</v>
      </c>
      <c r="C88" s="241">
        <v>0</v>
      </c>
      <c r="D88" s="500">
        <v>0</v>
      </c>
      <c r="E88" s="241">
        <v>8</v>
      </c>
      <c r="F88" s="500">
        <v>10</v>
      </c>
      <c r="G88" s="330">
        <f t="shared" si="4"/>
        <v>8</v>
      </c>
      <c r="H88" s="330">
        <f t="shared" si="4"/>
        <v>10</v>
      </c>
    </row>
    <row r="89" spans="1:8">
      <c r="A89" s="500" t="s">
        <v>1927</v>
      </c>
      <c r="B89" s="530" t="s">
        <v>1928</v>
      </c>
      <c r="C89" s="241">
        <v>0</v>
      </c>
      <c r="D89" s="500">
        <v>0</v>
      </c>
      <c r="E89" s="241">
        <v>0</v>
      </c>
      <c r="F89" s="500">
        <v>2</v>
      </c>
      <c r="G89" s="330">
        <f t="shared" si="4"/>
        <v>0</v>
      </c>
      <c r="H89" s="330">
        <f t="shared" si="4"/>
        <v>2</v>
      </c>
    </row>
    <row r="90" spans="1:8" ht="25.5">
      <c r="A90" s="500" t="s">
        <v>4397</v>
      </c>
      <c r="B90" s="530" t="s">
        <v>4398</v>
      </c>
      <c r="C90" s="241">
        <v>2395</v>
      </c>
      <c r="D90" s="500">
        <v>2400</v>
      </c>
      <c r="E90" s="241">
        <v>8</v>
      </c>
      <c r="F90" s="500">
        <v>5</v>
      </c>
      <c r="G90" s="330">
        <f t="shared" si="4"/>
        <v>2403</v>
      </c>
      <c r="H90" s="330">
        <f t="shared" si="4"/>
        <v>2405</v>
      </c>
    </row>
    <row r="91" spans="1:8" ht="25.5">
      <c r="A91" s="500" t="s">
        <v>1935</v>
      </c>
      <c r="B91" s="530" t="s">
        <v>3055</v>
      </c>
      <c r="C91" s="241">
        <v>0</v>
      </c>
      <c r="D91" s="500">
        <v>0</v>
      </c>
      <c r="E91" s="241">
        <v>15</v>
      </c>
      <c r="F91" s="500">
        <v>15</v>
      </c>
      <c r="G91" s="330">
        <f t="shared" si="4"/>
        <v>15</v>
      </c>
      <c r="H91" s="330">
        <f t="shared" si="4"/>
        <v>15</v>
      </c>
    </row>
    <row r="92" spans="1:8" ht="25.5">
      <c r="A92" s="367" t="s">
        <v>1947</v>
      </c>
      <c r="B92" s="367" t="s">
        <v>1948</v>
      </c>
      <c r="C92" s="241">
        <v>1628</v>
      </c>
      <c r="D92" s="367">
        <v>1650</v>
      </c>
      <c r="E92" s="241">
        <v>2</v>
      </c>
      <c r="F92" s="367">
        <v>2</v>
      </c>
      <c r="G92" s="330">
        <f t="shared" si="4"/>
        <v>1630</v>
      </c>
      <c r="H92" s="330">
        <f t="shared" si="4"/>
        <v>1652</v>
      </c>
    </row>
    <row r="93" spans="1:8" ht="25.5">
      <c r="A93" s="500" t="s">
        <v>1957</v>
      </c>
      <c r="B93" s="530" t="s">
        <v>2503</v>
      </c>
      <c r="C93" s="241">
        <v>0</v>
      </c>
      <c r="D93" s="500">
        <v>0</v>
      </c>
      <c r="E93" s="241">
        <v>284</v>
      </c>
      <c r="F93" s="500">
        <v>280</v>
      </c>
      <c r="G93" s="330">
        <f t="shared" si="4"/>
        <v>284</v>
      </c>
      <c r="H93" s="330">
        <f t="shared" si="4"/>
        <v>280</v>
      </c>
    </row>
    <row r="94" spans="1:8" ht="25.5">
      <c r="A94" s="332" t="s">
        <v>1961</v>
      </c>
      <c r="B94" s="330" t="s">
        <v>1962</v>
      </c>
      <c r="C94" s="241">
        <v>0</v>
      </c>
      <c r="D94" s="330"/>
      <c r="E94" s="241">
        <v>36</v>
      </c>
      <c r="F94" s="500">
        <v>40</v>
      </c>
      <c r="G94" s="330">
        <f t="shared" si="4"/>
        <v>36</v>
      </c>
      <c r="H94" s="330">
        <f t="shared" si="4"/>
        <v>40</v>
      </c>
    </row>
    <row r="95" spans="1:8" ht="38.25">
      <c r="A95" s="500" t="s">
        <v>1963</v>
      </c>
      <c r="B95" s="530" t="s">
        <v>3060</v>
      </c>
      <c r="C95" s="241">
        <v>0</v>
      </c>
      <c r="D95" s="500">
        <v>0</v>
      </c>
      <c r="E95" s="241">
        <v>399</v>
      </c>
      <c r="F95" s="500">
        <v>450</v>
      </c>
      <c r="G95" s="330">
        <f t="shared" si="4"/>
        <v>399</v>
      </c>
      <c r="H95" s="330">
        <f t="shared" si="4"/>
        <v>450</v>
      </c>
    </row>
    <row r="96" spans="1:8" ht="25.5">
      <c r="A96" s="332" t="s">
        <v>1969</v>
      </c>
      <c r="B96" s="330" t="s">
        <v>1970</v>
      </c>
      <c r="C96" s="241">
        <v>0</v>
      </c>
      <c r="D96" s="330"/>
      <c r="E96" s="241">
        <v>5</v>
      </c>
      <c r="F96" s="500">
        <v>4</v>
      </c>
      <c r="G96" s="330">
        <f t="shared" si="4"/>
        <v>5</v>
      </c>
      <c r="H96" s="330">
        <f t="shared" si="4"/>
        <v>4</v>
      </c>
    </row>
    <row r="97" spans="1:9" ht="25.5">
      <c r="A97" s="500" t="s">
        <v>1971</v>
      </c>
      <c r="B97" s="530" t="s">
        <v>2506</v>
      </c>
      <c r="C97" s="241">
        <v>0</v>
      </c>
      <c r="D97" s="500">
        <v>0</v>
      </c>
      <c r="E97" s="241">
        <v>506</v>
      </c>
      <c r="F97" s="500">
        <v>500</v>
      </c>
      <c r="G97" s="330">
        <f t="shared" si="4"/>
        <v>506</v>
      </c>
      <c r="H97" s="330">
        <f t="shared" si="4"/>
        <v>500</v>
      </c>
    </row>
    <row r="98" spans="1:9" ht="25.5">
      <c r="A98" s="500" t="s">
        <v>1973</v>
      </c>
      <c r="B98" s="530" t="s">
        <v>3061</v>
      </c>
      <c r="C98" s="241">
        <v>0</v>
      </c>
      <c r="D98" s="500">
        <v>0</v>
      </c>
      <c r="E98" s="241">
        <v>2081</v>
      </c>
      <c r="F98" s="500">
        <v>2100</v>
      </c>
      <c r="G98" s="330">
        <f t="shared" si="4"/>
        <v>2081</v>
      </c>
      <c r="H98" s="330">
        <f t="shared" si="4"/>
        <v>2100</v>
      </c>
    </row>
    <row r="99" spans="1:9" ht="25.5">
      <c r="A99" s="500" t="s">
        <v>1977</v>
      </c>
      <c r="B99" s="530" t="s">
        <v>2511</v>
      </c>
      <c r="C99" s="862">
        <v>0</v>
      </c>
      <c r="D99" s="500">
        <v>0</v>
      </c>
      <c r="E99" s="862">
        <v>2182</v>
      </c>
      <c r="F99" s="500">
        <v>2200</v>
      </c>
      <c r="G99" s="330">
        <f t="shared" si="4"/>
        <v>2182</v>
      </c>
      <c r="H99" s="330">
        <f t="shared" si="4"/>
        <v>2200</v>
      </c>
      <c r="I99" s="862"/>
    </row>
    <row r="100" spans="1:9" ht="25.5">
      <c r="A100" s="500" t="s">
        <v>1981</v>
      </c>
      <c r="B100" s="530" t="s">
        <v>2513</v>
      </c>
      <c r="C100" s="241">
        <v>0</v>
      </c>
      <c r="D100" s="500">
        <v>0</v>
      </c>
      <c r="E100" s="241">
        <v>421</v>
      </c>
      <c r="F100" s="500">
        <v>450</v>
      </c>
      <c r="G100" s="330">
        <f t="shared" si="4"/>
        <v>421</v>
      </c>
      <c r="H100" s="330">
        <f t="shared" si="4"/>
        <v>450</v>
      </c>
    </row>
    <row r="101" spans="1:9" ht="25.5">
      <c r="A101" s="500" t="s">
        <v>1983</v>
      </c>
      <c r="B101" s="530" t="s">
        <v>2514</v>
      </c>
      <c r="C101" s="241">
        <v>0</v>
      </c>
      <c r="D101" s="500">
        <v>0</v>
      </c>
      <c r="E101" s="241">
        <v>277</v>
      </c>
      <c r="F101" s="500">
        <v>300</v>
      </c>
      <c r="G101" s="330">
        <f t="shared" si="4"/>
        <v>277</v>
      </c>
      <c r="H101" s="330">
        <f t="shared" si="4"/>
        <v>300</v>
      </c>
    </row>
    <row r="102" spans="1:9" ht="38.25">
      <c r="A102" s="332" t="s">
        <v>2317</v>
      </c>
      <c r="B102" s="330" t="s">
        <v>2318</v>
      </c>
      <c r="C102" s="241">
        <v>0</v>
      </c>
      <c r="D102" s="330"/>
      <c r="E102" s="241">
        <v>3</v>
      </c>
      <c r="F102" s="500">
        <v>2</v>
      </c>
      <c r="G102" s="330">
        <f t="shared" si="4"/>
        <v>3</v>
      </c>
      <c r="H102" s="330">
        <f t="shared" si="4"/>
        <v>2</v>
      </c>
    </row>
    <row r="103" spans="1:9" ht="25.5">
      <c r="A103" s="332" t="s">
        <v>1985</v>
      </c>
      <c r="B103" s="330" t="s">
        <v>1986</v>
      </c>
      <c r="C103" s="241">
        <v>0</v>
      </c>
      <c r="D103" s="330"/>
      <c r="E103" s="241">
        <v>20</v>
      </c>
      <c r="F103" s="500">
        <v>10</v>
      </c>
      <c r="G103" s="330">
        <f t="shared" si="4"/>
        <v>20</v>
      </c>
      <c r="H103" s="330">
        <f t="shared" si="4"/>
        <v>10</v>
      </c>
    </row>
    <row r="104" spans="1:9" ht="25.5">
      <c r="A104" s="332" t="s">
        <v>1993</v>
      </c>
      <c r="B104" s="330" t="s">
        <v>1994</v>
      </c>
      <c r="C104" s="241">
        <v>0</v>
      </c>
      <c r="D104" s="330"/>
      <c r="E104" s="241">
        <v>154</v>
      </c>
      <c r="F104" s="500">
        <v>150</v>
      </c>
      <c r="G104" s="330">
        <f t="shared" si="4"/>
        <v>154</v>
      </c>
      <c r="H104" s="330">
        <f t="shared" si="4"/>
        <v>150</v>
      </c>
    </row>
    <row r="105" spans="1:9" ht="25.5">
      <c r="A105" s="332" t="s">
        <v>2565</v>
      </c>
      <c r="B105" s="330" t="s">
        <v>2566</v>
      </c>
      <c r="C105" s="241">
        <v>0</v>
      </c>
      <c r="D105" s="330"/>
      <c r="E105" s="241">
        <v>2</v>
      </c>
      <c r="F105" s="500">
        <v>2</v>
      </c>
      <c r="G105" s="330">
        <f t="shared" si="4"/>
        <v>2</v>
      </c>
      <c r="H105" s="330">
        <f t="shared" si="4"/>
        <v>2</v>
      </c>
    </row>
    <row r="106" spans="1:9">
      <c r="A106" s="500" t="s">
        <v>1997</v>
      </c>
      <c r="B106" s="530" t="s">
        <v>2518</v>
      </c>
      <c r="C106" s="241">
        <v>0</v>
      </c>
      <c r="D106" s="500">
        <v>0</v>
      </c>
      <c r="E106" s="241">
        <v>32</v>
      </c>
      <c r="F106" s="500">
        <v>35</v>
      </c>
      <c r="G106" s="330">
        <f t="shared" si="4"/>
        <v>32</v>
      </c>
      <c r="H106" s="330">
        <f t="shared" si="4"/>
        <v>35</v>
      </c>
    </row>
    <row r="107" spans="1:9" ht="25.5">
      <c r="A107" s="500" t="s">
        <v>1999</v>
      </c>
      <c r="B107" s="530" t="s">
        <v>2519</v>
      </c>
      <c r="C107" s="241">
        <v>0</v>
      </c>
      <c r="D107" s="500">
        <v>0</v>
      </c>
      <c r="E107" s="241">
        <v>7</v>
      </c>
      <c r="F107" s="500">
        <v>5</v>
      </c>
      <c r="G107" s="330">
        <f t="shared" si="4"/>
        <v>7</v>
      </c>
      <c r="H107" s="330">
        <f t="shared" si="4"/>
        <v>5</v>
      </c>
    </row>
    <row r="108" spans="1:9" ht="25.5">
      <c r="A108" s="500" t="s">
        <v>2001</v>
      </c>
      <c r="B108" s="530" t="s">
        <v>2520</v>
      </c>
      <c r="C108" s="241">
        <v>0</v>
      </c>
      <c r="D108" s="500">
        <v>0</v>
      </c>
      <c r="E108" s="241">
        <v>55</v>
      </c>
      <c r="F108" s="500">
        <v>60</v>
      </c>
      <c r="G108" s="330">
        <f t="shared" si="4"/>
        <v>55</v>
      </c>
      <c r="H108" s="330">
        <f t="shared" si="4"/>
        <v>60</v>
      </c>
    </row>
    <row r="109" spans="1:9" ht="25.5">
      <c r="A109" s="500" t="s">
        <v>2007</v>
      </c>
      <c r="B109" s="530" t="s">
        <v>2541</v>
      </c>
      <c r="C109" s="241">
        <v>0</v>
      </c>
      <c r="D109" s="500">
        <v>0</v>
      </c>
      <c r="E109" s="241">
        <v>14</v>
      </c>
      <c r="F109" s="500">
        <v>15</v>
      </c>
      <c r="G109" s="330">
        <f t="shared" si="4"/>
        <v>14</v>
      </c>
      <c r="H109" s="330">
        <f t="shared" si="4"/>
        <v>15</v>
      </c>
    </row>
    <row r="110" spans="1:9" ht="38.25">
      <c r="A110" s="531" t="s">
        <v>2009</v>
      </c>
      <c r="B110" s="531" t="s">
        <v>2542</v>
      </c>
      <c r="C110" s="241">
        <v>0</v>
      </c>
      <c r="D110" s="500"/>
      <c r="E110" s="241">
        <v>0</v>
      </c>
      <c r="F110" s="500">
        <v>5</v>
      </c>
      <c r="G110" s="330">
        <f t="shared" si="4"/>
        <v>0</v>
      </c>
      <c r="H110" s="330">
        <f t="shared" si="4"/>
        <v>5</v>
      </c>
    </row>
    <row r="111" spans="1:9">
      <c r="A111" s="856"/>
      <c r="B111" s="335" t="s">
        <v>2011</v>
      </c>
      <c r="C111" s="556">
        <f t="shared" ref="C111:H111" si="5">SUM(C43:C110)</f>
        <v>5710</v>
      </c>
      <c r="D111" s="556">
        <f t="shared" si="5"/>
        <v>5827</v>
      </c>
      <c r="E111" s="556">
        <f t="shared" si="5"/>
        <v>11905</v>
      </c>
      <c r="F111" s="556">
        <f t="shared" si="5"/>
        <v>12227</v>
      </c>
      <c r="G111" s="556">
        <f t="shared" si="5"/>
        <v>17615</v>
      </c>
      <c r="H111" s="556">
        <f t="shared" si="5"/>
        <v>18054</v>
      </c>
    </row>
    <row r="112" spans="1:9" ht="15.75">
      <c r="A112" s="557"/>
      <c r="B112" s="557"/>
      <c r="C112" s="557"/>
      <c r="D112" s="557"/>
      <c r="E112" s="557"/>
      <c r="F112" s="557"/>
      <c r="G112" s="557"/>
      <c r="H112" s="557"/>
    </row>
    <row r="113" spans="1:9" s="314" customFormat="1">
      <c r="B113" s="520"/>
      <c r="C113" s="866"/>
      <c r="D113" s="866"/>
      <c r="E113" s="866"/>
      <c r="F113" s="866"/>
      <c r="G113" s="866"/>
      <c r="H113" s="866"/>
    </row>
    <row r="114" spans="1:9" s="314" customFormat="1" ht="20.25">
      <c r="B114" s="904" t="s">
        <v>6978</v>
      </c>
      <c r="G114" s="867"/>
      <c r="H114" s="868"/>
    </row>
    <row r="115" spans="1:9" s="314" customFormat="1">
      <c r="G115" s="867"/>
      <c r="H115" s="868"/>
    </row>
    <row r="116" spans="1:9" s="314" customFormat="1">
      <c r="A116" s="901" t="s">
        <v>3257</v>
      </c>
      <c r="B116" s="902" t="s">
        <v>6979</v>
      </c>
      <c r="C116" s="241">
        <v>0</v>
      </c>
      <c r="D116" s="500"/>
      <c r="E116" s="241">
        <v>0</v>
      </c>
      <c r="F116" s="500">
        <v>5</v>
      </c>
      <c r="G116" s="330">
        <f t="shared" ref="G116" si="6">C116+E116</f>
        <v>0</v>
      </c>
      <c r="H116" s="330">
        <f t="shared" ref="H116" si="7">D116+F116</f>
        <v>5</v>
      </c>
      <c r="I116" s="483"/>
    </row>
    <row r="117" spans="1:9" s="314" customFormat="1">
      <c r="A117" s="901" t="s">
        <v>2047</v>
      </c>
      <c r="B117" s="902" t="s">
        <v>3671</v>
      </c>
      <c r="C117" s="241">
        <v>0</v>
      </c>
      <c r="D117" s="500"/>
      <c r="E117" s="241">
        <v>0</v>
      </c>
      <c r="F117" s="500">
        <v>2</v>
      </c>
      <c r="G117" s="330">
        <f t="shared" ref="G117:G129" si="8">C117+E117</f>
        <v>0</v>
      </c>
      <c r="H117" s="330">
        <f t="shared" ref="H117:H130" si="9">D117+F117</f>
        <v>2</v>
      </c>
    </row>
    <row r="118" spans="1:9" s="314" customFormat="1">
      <c r="A118" s="901" t="s">
        <v>3429</v>
      </c>
      <c r="B118" s="902" t="s">
        <v>3430</v>
      </c>
      <c r="C118" s="241">
        <v>0</v>
      </c>
      <c r="D118" s="500"/>
      <c r="E118" s="241">
        <v>0</v>
      </c>
      <c r="F118" s="500">
        <v>3</v>
      </c>
      <c r="G118" s="330">
        <f t="shared" si="8"/>
        <v>0</v>
      </c>
      <c r="H118" s="330">
        <f t="shared" si="9"/>
        <v>3</v>
      </c>
    </row>
    <row r="119" spans="1:9" s="314" customFormat="1" ht="25.5">
      <c r="A119" s="901" t="s">
        <v>3464</v>
      </c>
      <c r="B119" s="902" t="s">
        <v>3465</v>
      </c>
      <c r="C119" s="241">
        <v>0</v>
      </c>
      <c r="D119" s="500"/>
      <c r="E119" s="241">
        <v>0</v>
      </c>
      <c r="F119" s="500">
        <v>2</v>
      </c>
      <c r="G119" s="330">
        <f t="shared" si="8"/>
        <v>0</v>
      </c>
      <c r="H119" s="330">
        <f t="shared" si="9"/>
        <v>2</v>
      </c>
    </row>
    <row r="120" spans="1:9" ht="25.5">
      <c r="A120" s="856" t="s">
        <v>3468</v>
      </c>
      <c r="B120" s="903" t="s">
        <v>3469</v>
      </c>
      <c r="C120" s="241">
        <v>0</v>
      </c>
      <c r="D120" s="500"/>
      <c r="E120" s="241">
        <v>0</v>
      </c>
      <c r="F120" s="500">
        <v>5</v>
      </c>
      <c r="G120" s="330">
        <f t="shared" si="8"/>
        <v>0</v>
      </c>
      <c r="H120" s="330">
        <f t="shared" si="9"/>
        <v>5</v>
      </c>
    </row>
    <row r="121" spans="1:9">
      <c r="A121" s="900" t="s">
        <v>5670</v>
      </c>
      <c r="B121" s="903" t="s">
        <v>5671</v>
      </c>
      <c r="C121" s="241">
        <v>0</v>
      </c>
      <c r="D121" s="500"/>
      <c r="E121" s="241">
        <v>0</v>
      </c>
      <c r="F121" s="500">
        <v>5</v>
      </c>
      <c r="G121" s="330">
        <f t="shared" si="8"/>
        <v>0</v>
      </c>
      <c r="H121" s="330">
        <f t="shared" si="9"/>
        <v>5</v>
      </c>
    </row>
    <row r="122" spans="1:9">
      <c r="A122" s="900" t="s">
        <v>5690</v>
      </c>
      <c r="B122" s="903" t="s">
        <v>5691</v>
      </c>
      <c r="C122" s="241">
        <v>0</v>
      </c>
      <c r="D122" s="500"/>
      <c r="E122" s="241">
        <v>0</v>
      </c>
      <c r="F122" s="500">
        <v>3</v>
      </c>
      <c r="G122" s="330">
        <f t="shared" si="8"/>
        <v>0</v>
      </c>
      <c r="H122" s="330">
        <f t="shared" si="9"/>
        <v>3</v>
      </c>
    </row>
    <row r="123" spans="1:9">
      <c r="A123" s="900" t="s">
        <v>5704</v>
      </c>
      <c r="B123" s="903" t="s">
        <v>5705</v>
      </c>
      <c r="C123" s="241">
        <v>0</v>
      </c>
      <c r="D123" s="500"/>
      <c r="E123" s="241">
        <v>0</v>
      </c>
      <c r="F123" s="500">
        <v>2</v>
      </c>
      <c r="G123" s="330">
        <f t="shared" si="8"/>
        <v>0</v>
      </c>
      <c r="H123" s="330">
        <f t="shared" si="9"/>
        <v>2</v>
      </c>
    </row>
    <row r="124" spans="1:9">
      <c r="A124" s="856" t="s">
        <v>5708</v>
      </c>
      <c r="B124" s="903" t="s">
        <v>5709</v>
      </c>
      <c r="C124" s="241">
        <v>0</v>
      </c>
      <c r="D124" s="500"/>
      <c r="E124" s="241">
        <v>0</v>
      </c>
      <c r="F124" s="500">
        <v>2</v>
      </c>
      <c r="G124" s="330">
        <f t="shared" si="8"/>
        <v>0</v>
      </c>
      <c r="H124" s="330">
        <f t="shared" si="9"/>
        <v>2</v>
      </c>
    </row>
    <row r="125" spans="1:9">
      <c r="A125" s="856" t="s">
        <v>5718</v>
      </c>
      <c r="B125" s="903" t="s">
        <v>5719</v>
      </c>
      <c r="C125" s="241">
        <v>0</v>
      </c>
      <c r="D125" s="500"/>
      <c r="E125" s="241">
        <v>0</v>
      </c>
      <c r="F125" s="500">
        <v>2</v>
      </c>
      <c r="G125" s="330">
        <f t="shared" si="8"/>
        <v>0</v>
      </c>
      <c r="H125" s="330">
        <f t="shared" si="9"/>
        <v>2</v>
      </c>
    </row>
    <row r="126" spans="1:9">
      <c r="A126" s="856" t="s">
        <v>1907</v>
      </c>
      <c r="B126" s="905" t="s">
        <v>6988</v>
      </c>
      <c r="C126" s="241">
        <v>0</v>
      </c>
      <c r="D126" s="500"/>
      <c r="E126" s="241">
        <v>0</v>
      </c>
      <c r="F126" s="500">
        <v>1</v>
      </c>
      <c r="G126" s="330">
        <f t="shared" si="8"/>
        <v>0</v>
      </c>
      <c r="H126" s="330">
        <f t="shared" si="9"/>
        <v>1</v>
      </c>
    </row>
    <row r="127" spans="1:9">
      <c r="A127" s="856" t="s">
        <v>2421</v>
      </c>
      <c r="B127" s="905" t="s">
        <v>6989</v>
      </c>
      <c r="C127" s="241">
        <v>0</v>
      </c>
      <c r="D127" s="500"/>
      <c r="E127" s="241">
        <v>0</v>
      </c>
      <c r="F127" s="500">
        <v>1</v>
      </c>
      <c r="G127" s="330">
        <f t="shared" si="8"/>
        <v>0</v>
      </c>
      <c r="H127" s="330">
        <f t="shared" si="9"/>
        <v>1</v>
      </c>
    </row>
    <row r="128" spans="1:9">
      <c r="A128" s="856" t="s">
        <v>2500</v>
      </c>
      <c r="B128" s="905" t="s">
        <v>2501</v>
      </c>
      <c r="C128" s="241">
        <v>0</v>
      </c>
      <c r="D128" s="500"/>
      <c r="E128" s="241">
        <v>0</v>
      </c>
      <c r="F128" s="500">
        <v>10</v>
      </c>
      <c r="G128" s="330">
        <f t="shared" si="8"/>
        <v>0</v>
      </c>
      <c r="H128" s="330">
        <f t="shared" si="9"/>
        <v>10</v>
      </c>
    </row>
    <row r="129" spans="1:8">
      <c r="A129" s="856" t="s">
        <v>1953</v>
      </c>
      <c r="B129" s="905" t="s">
        <v>1954</v>
      </c>
      <c r="C129" s="241">
        <v>0</v>
      </c>
      <c r="D129" s="500"/>
      <c r="E129" s="241">
        <v>0</v>
      </c>
      <c r="F129" s="500">
        <v>2</v>
      </c>
      <c r="G129" s="330">
        <f t="shared" si="8"/>
        <v>0</v>
      </c>
      <c r="H129" s="330">
        <f t="shared" si="9"/>
        <v>2</v>
      </c>
    </row>
    <row r="130" spans="1:8">
      <c r="A130" s="856" t="s">
        <v>2567</v>
      </c>
      <c r="B130" s="454" t="s">
        <v>6990</v>
      </c>
      <c r="C130" s="862"/>
      <c r="D130" s="862"/>
      <c r="E130" s="862"/>
      <c r="F130" s="862">
        <v>2</v>
      </c>
      <c r="G130" s="862"/>
      <c r="H130" s="862">
        <f t="shared" si="9"/>
        <v>2</v>
      </c>
    </row>
    <row r="131" spans="1:8">
      <c r="A131" s="856"/>
      <c r="B131" s="856"/>
      <c r="C131" s="862"/>
      <c r="D131" s="862"/>
      <c r="E131" s="862"/>
      <c r="F131" s="922">
        <f>SUM(F116:F130)</f>
        <v>47</v>
      </c>
      <c r="G131" s="922">
        <f t="shared" ref="G131:H131" si="10">SUM(G116:G130)</f>
        <v>0</v>
      </c>
      <c r="H131" s="922">
        <f t="shared" si="10"/>
        <v>47</v>
      </c>
    </row>
    <row r="132" spans="1:8">
      <c r="A132" s="856"/>
      <c r="B132" s="856"/>
      <c r="C132" s="862"/>
      <c r="D132" s="862"/>
      <c r="E132" s="862"/>
      <c r="F132" s="862"/>
      <c r="G132" s="862"/>
      <c r="H132" s="862"/>
    </row>
    <row r="133" spans="1:8" ht="14.25">
      <c r="A133" s="111"/>
      <c r="B133" s="249"/>
      <c r="C133" s="249"/>
      <c r="D133" s="249"/>
      <c r="E133" s="249"/>
      <c r="F133" s="249"/>
      <c r="G133" s="249"/>
      <c r="H133" s="249"/>
    </row>
    <row r="134" spans="1:8" ht="14.25">
      <c r="A134" s="111"/>
      <c r="B134" s="249"/>
      <c r="C134" s="249"/>
      <c r="D134" s="249"/>
      <c r="E134" s="249"/>
      <c r="F134" s="249"/>
      <c r="G134" s="249"/>
      <c r="H134" s="249"/>
    </row>
    <row r="135" spans="1:8" ht="14.25">
      <c r="A135" s="111"/>
      <c r="B135" s="249"/>
      <c r="C135" s="249"/>
      <c r="D135" s="249"/>
      <c r="E135" s="249"/>
      <c r="F135" s="249"/>
      <c r="G135" s="249"/>
      <c r="H135" s="249"/>
    </row>
    <row r="136" spans="1:8" ht="14.25">
      <c r="A136" s="111"/>
      <c r="B136" s="249"/>
      <c r="C136" s="249"/>
      <c r="D136" s="249"/>
      <c r="E136" s="249"/>
      <c r="F136" s="249"/>
      <c r="G136" s="249"/>
      <c r="H136" s="249"/>
    </row>
    <row r="137" spans="1:8" ht="14.25">
      <c r="A137" s="111"/>
      <c r="B137" s="249"/>
      <c r="C137" s="249"/>
      <c r="D137" s="249"/>
      <c r="E137" s="249"/>
      <c r="F137" s="249"/>
      <c r="G137" s="249"/>
      <c r="H137" s="249"/>
    </row>
    <row r="138" spans="1:8" ht="14.25">
      <c r="A138" s="111"/>
      <c r="B138" s="249"/>
      <c r="C138" s="249"/>
      <c r="D138" s="249"/>
      <c r="E138" s="249"/>
      <c r="F138" s="249"/>
      <c r="G138" s="249"/>
      <c r="H138" s="249"/>
    </row>
    <row r="139" spans="1:8" ht="14.25">
      <c r="A139" s="111"/>
      <c r="B139" s="249"/>
      <c r="C139" s="249"/>
      <c r="D139" s="249"/>
      <c r="E139" s="249"/>
      <c r="F139" s="249"/>
      <c r="G139" s="249"/>
      <c r="H139" s="249"/>
    </row>
    <row r="140" spans="1:8" ht="14.25">
      <c r="A140" s="111"/>
      <c r="B140" s="249"/>
      <c r="C140" s="249"/>
      <c r="D140" s="249"/>
      <c r="E140" s="249"/>
      <c r="F140" s="249"/>
      <c r="G140" s="249"/>
      <c r="H140" s="249"/>
    </row>
    <row r="141" spans="1:8" ht="14.25">
      <c r="A141" s="111"/>
      <c r="B141" s="249"/>
      <c r="C141" s="249"/>
      <c r="D141" s="249"/>
      <c r="E141" s="249"/>
      <c r="F141" s="249"/>
      <c r="G141" s="249"/>
      <c r="H141" s="249"/>
    </row>
    <row r="142" spans="1:8" ht="14.25">
      <c r="A142" s="111"/>
      <c r="B142" s="249"/>
      <c r="C142" s="249"/>
      <c r="D142" s="249"/>
      <c r="E142" s="249"/>
      <c r="F142" s="249"/>
      <c r="G142" s="249"/>
      <c r="H142" s="249"/>
    </row>
    <row r="143" spans="1:8" ht="14.25">
      <c r="A143" s="111"/>
      <c r="B143" s="249"/>
      <c r="C143" s="249"/>
      <c r="D143" s="249"/>
      <c r="E143" s="249"/>
      <c r="F143" s="249"/>
      <c r="G143" s="249"/>
      <c r="H143" s="249"/>
    </row>
    <row r="144" spans="1:8" ht="14.25">
      <c r="A144" s="111"/>
      <c r="B144" s="249"/>
      <c r="C144" s="249"/>
      <c r="D144" s="249"/>
      <c r="E144" s="249"/>
      <c r="F144" s="249"/>
      <c r="G144" s="249"/>
      <c r="H144" s="249"/>
    </row>
    <row r="145" spans="1:8" ht="14.25">
      <c r="A145" s="111"/>
      <c r="B145" s="249"/>
      <c r="C145" s="249"/>
      <c r="D145" s="249"/>
      <c r="E145" s="249"/>
      <c r="F145" s="249"/>
      <c r="G145" s="249"/>
      <c r="H145" s="249"/>
    </row>
    <row r="146" spans="1:8" ht="14.25">
      <c r="A146" s="111"/>
      <c r="B146" s="249"/>
      <c r="C146" s="249"/>
      <c r="D146" s="249"/>
      <c r="E146" s="249"/>
      <c r="F146" s="249"/>
      <c r="G146" s="249"/>
      <c r="H146" s="249"/>
    </row>
    <row r="147" spans="1:8" ht="14.25">
      <c r="A147" s="111"/>
      <c r="B147" s="249"/>
      <c r="C147" s="249"/>
      <c r="D147" s="249"/>
      <c r="E147" s="249"/>
      <c r="F147" s="249"/>
      <c r="G147" s="249"/>
      <c r="H147" s="249"/>
    </row>
    <row r="148" spans="1:8" ht="14.25">
      <c r="A148" s="111"/>
      <c r="B148" s="249"/>
      <c r="C148" s="249"/>
      <c r="D148" s="249"/>
      <c r="E148" s="249"/>
      <c r="F148" s="249"/>
      <c r="G148" s="249"/>
      <c r="H148" s="249"/>
    </row>
    <row r="149" spans="1:8" ht="14.25">
      <c r="A149" s="111"/>
      <c r="B149" s="249"/>
      <c r="C149" s="249"/>
      <c r="D149" s="249"/>
      <c r="E149" s="249"/>
      <c r="F149" s="249"/>
      <c r="G149" s="249"/>
      <c r="H149" s="249"/>
    </row>
    <row r="150" spans="1:8" ht="14.25">
      <c r="A150" s="111"/>
      <c r="B150" s="249"/>
      <c r="C150" s="249"/>
      <c r="D150" s="249"/>
      <c r="E150" s="249"/>
      <c r="F150" s="249"/>
      <c r="G150" s="249"/>
      <c r="H150" s="249"/>
    </row>
    <row r="151" spans="1:8" ht="14.25">
      <c r="A151" s="111"/>
      <c r="B151" s="249"/>
      <c r="C151" s="249"/>
      <c r="D151" s="249"/>
      <c r="E151" s="249"/>
      <c r="F151" s="249"/>
      <c r="G151" s="249"/>
      <c r="H151" s="249"/>
    </row>
    <row r="152" spans="1:8" ht="14.25">
      <c r="A152" s="111"/>
      <c r="B152" s="249"/>
      <c r="C152" s="249"/>
      <c r="D152" s="249"/>
      <c r="E152" s="249"/>
      <c r="F152" s="249"/>
      <c r="G152" s="249"/>
      <c r="H152" s="249"/>
    </row>
    <row r="153" spans="1:8" ht="14.25">
      <c r="A153" s="111"/>
      <c r="B153" s="249"/>
      <c r="C153" s="249"/>
      <c r="D153" s="249"/>
      <c r="E153" s="249"/>
      <c r="F153" s="249"/>
      <c r="G153" s="249"/>
      <c r="H153" s="249"/>
    </row>
    <row r="154" spans="1:8" ht="14.25">
      <c r="A154" s="111"/>
      <c r="B154" s="249"/>
      <c r="C154" s="249"/>
      <c r="D154" s="249"/>
      <c r="E154" s="249"/>
      <c r="F154" s="249"/>
      <c r="G154" s="249"/>
      <c r="H154" s="249"/>
    </row>
    <row r="155" spans="1:8" ht="14.25">
      <c r="A155" s="111"/>
      <c r="B155" s="249"/>
      <c r="C155" s="249"/>
      <c r="D155" s="249"/>
      <c r="E155" s="249"/>
      <c r="F155" s="249"/>
      <c r="G155" s="249"/>
      <c r="H155" s="249"/>
    </row>
    <row r="156" spans="1:8">
      <c r="A156" s="251"/>
      <c r="B156" s="252"/>
      <c r="C156" s="137"/>
      <c r="D156" s="137"/>
      <c r="E156" s="132"/>
      <c r="F156" s="132"/>
      <c r="G156" s="132"/>
      <c r="H156" s="132"/>
    </row>
    <row r="157" spans="1:8" ht="14.25">
      <c r="A157" s="225"/>
      <c r="B157" s="137"/>
      <c r="C157" s="137"/>
      <c r="D157" s="137"/>
      <c r="E157" s="132"/>
      <c r="F157" s="132"/>
      <c r="G157" s="132"/>
      <c r="H157" s="132"/>
    </row>
    <row r="158" spans="1:8" ht="14.25">
      <c r="A158" s="225"/>
      <c r="B158" s="137"/>
      <c r="C158" s="137"/>
      <c r="D158" s="137"/>
      <c r="E158" s="132"/>
      <c r="F158" s="132"/>
      <c r="G158" s="132"/>
      <c r="H158" s="132"/>
    </row>
    <row r="159" spans="1:8" ht="14.25">
      <c r="A159" s="225"/>
      <c r="B159" s="137"/>
      <c r="C159" s="137"/>
      <c r="D159" s="137"/>
      <c r="E159" s="132"/>
      <c r="F159" s="132"/>
      <c r="G159" s="132"/>
      <c r="H159" s="132"/>
    </row>
    <row r="160" spans="1:8" ht="14.25">
      <c r="A160" s="225"/>
      <c r="B160" s="137"/>
      <c r="C160" s="137"/>
      <c r="D160" s="137"/>
      <c r="E160" s="132"/>
      <c r="F160" s="132"/>
      <c r="G160" s="132"/>
      <c r="H160" s="132"/>
    </row>
    <row r="161" spans="1:8" ht="14.25">
      <c r="A161" s="225"/>
      <c r="B161" s="137"/>
      <c r="C161" s="137"/>
      <c r="D161" s="137"/>
      <c r="E161" s="132"/>
      <c r="F161" s="132"/>
      <c r="G161" s="132"/>
      <c r="H161" s="132"/>
    </row>
    <row r="162" spans="1:8" ht="14.25">
      <c r="A162" s="225"/>
      <c r="B162" s="137"/>
      <c r="C162" s="137"/>
      <c r="D162" s="137"/>
      <c r="E162" s="132"/>
      <c r="F162" s="132"/>
      <c r="G162" s="132"/>
      <c r="H162" s="132"/>
    </row>
    <row r="163" spans="1:8" ht="14.25">
      <c r="A163" s="225"/>
      <c r="B163" s="137"/>
      <c r="C163" s="137"/>
      <c r="D163" s="137"/>
      <c r="E163" s="132"/>
      <c r="F163" s="132"/>
      <c r="G163" s="132"/>
      <c r="H163" s="132"/>
    </row>
    <row r="164" spans="1:8" ht="14.25">
      <c r="A164" s="225"/>
      <c r="B164" s="137"/>
      <c r="C164" s="137"/>
      <c r="D164" s="137"/>
      <c r="E164" s="132"/>
      <c r="F164" s="132"/>
      <c r="G164" s="132"/>
      <c r="H164" s="132"/>
    </row>
    <row r="165" spans="1:8" ht="14.25">
      <c r="A165" s="225"/>
      <c r="B165" s="137"/>
      <c r="C165" s="137"/>
      <c r="D165" s="137"/>
      <c r="E165" s="132"/>
      <c r="F165" s="132"/>
      <c r="G165" s="132"/>
      <c r="H165" s="132"/>
    </row>
    <row r="166" spans="1:8" ht="14.25">
      <c r="A166" s="225"/>
      <c r="B166" s="137"/>
      <c r="C166" s="137"/>
      <c r="D166" s="137"/>
      <c r="E166" s="132"/>
      <c r="F166" s="132"/>
      <c r="G166" s="132"/>
      <c r="H166" s="132"/>
    </row>
    <row r="167" spans="1:8" ht="14.25">
      <c r="A167" s="225"/>
      <c r="B167" s="137"/>
      <c r="C167" s="137"/>
      <c r="D167" s="137"/>
      <c r="E167" s="132"/>
      <c r="F167" s="132"/>
      <c r="G167" s="132"/>
      <c r="H167" s="132"/>
    </row>
    <row r="168" spans="1:8" ht="14.25">
      <c r="A168" s="225"/>
      <c r="B168" s="137"/>
      <c r="C168" s="137"/>
      <c r="D168" s="137"/>
      <c r="E168" s="132"/>
      <c r="F168" s="132"/>
      <c r="G168" s="132"/>
      <c r="H168" s="132"/>
    </row>
    <row r="169" spans="1:8" ht="14.25">
      <c r="A169" s="225"/>
      <c r="B169" s="137"/>
      <c r="C169" s="137"/>
      <c r="D169" s="137"/>
      <c r="E169" s="132"/>
      <c r="F169" s="132"/>
      <c r="G169" s="132"/>
      <c r="H169" s="132"/>
    </row>
    <row r="170" spans="1:8" ht="14.25">
      <c r="A170" s="225"/>
      <c r="B170" s="137"/>
      <c r="C170" s="137"/>
      <c r="D170" s="137"/>
      <c r="E170" s="132"/>
      <c r="F170" s="132"/>
      <c r="G170" s="132"/>
      <c r="H170" s="132"/>
    </row>
    <row r="171" spans="1:8" ht="14.25">
      <c r="A171" s="225"/>
      <c r="B171" s="137"/>
      <c r="C171" s="137"/>
      <c r="D171" s="137"/>
      <c r="E171" s="132"/>
      <c r="F171" s="132"/>
      <c r="G171" s="132"/>
      <c r="H171" s="132"/>
    </row>
    <row r="172" spans="1:8" ht="14.25">
      <c r="A172" s="225"/>
      <c r="B172" s="137"/>
      <c r="C172" s="137"/>
      <c r="D172" s="137"/>
      <c r="E172" s="132"/>
      <c r="F172" s="132"/>
      <c r="G172" s="132"/>
      <c r="H172" s="132"/>
    </row>
    <row r="173" spans="1:8" ht="14.25">
      <c r="A173" s="225"/>
      <c r="B173" s="137"/>
      <c r="C173" s="137"/>
      <c r="D173" s="137"/>
      <c r="E173" s="132"/>
      <c r="F173" s="132"/>
      <c r="G173" s="132"/>
      <c r="H173" s="132"/>
    </row>
    <row r="174" spans="1:8" ht="14.25">
      <c r="A174" s="225"/>
      <c r="B174" s="137"/>
      <c r="C174" s="137"/>
      <c r="D174" s="137"/>
      <c r="E174" s="132"/>
      <c r="F174" s="132"/>
      <c r="G174" s="132"/>
      <c r="H174" s="132"/>
    </row>
    <row r="175" spans="1:8" ht="14.25">
      <c r="A175" s="225"/>
      <c r="B175" s="137"/>
      <c r="C175" s="137"/>
      <c r="D175" s="137"/>
      <c r="E175" s="132"/>
      <c r="F175" s="132"/>
      <c r="G175" s="132"/>
      <c r="H175" s="132"/>
    </row>
    <row r="176" spans="1:8" ht="14.25">
      <c r="A176" s="225"/>
      <c r="B176" s="137"/>
      <c r="C176" s="137"/>
      <c r="D176" s="137"/>
      <c r="E176" s="132"/>
      <c r="F176" s="132"/>
      <c r="G176" s="132"/>
      <c r="H176" s="132"/>
    </row>
    <row r="177" spans="1:8" ht="14.25">
      <c r="A177" s="225"/>
      <c r="B177" s="137"/>
      <c r="C177" s="137"/>
      <c r="D177" s="137"/>
      <c r="E177" s="132"/>
      <c r="F177" s="132"/>
      <c r="G177" s="132"/>
      <c r="H177" s="132"/>
    </row>
    <row r="178" spans="1:8">
      <c r="A178" s="111"/>
      <c r="B178" s="137"/>
      <c r="C178" s="137"/>
      <c r="D178" s="137"/>
      <c r="E178" s="132"/>
      <c r="F178" s="132"/>
      <c r="G178" s="132"/>
      <c r="H178" s="132"/>
    </row>
    <row r="179" spans="1:8" ht="14.25">
      <c r="A179" s="111" t="s">
        <v>249</v>
      </c>
      <c r="B179" s="340"/>
      <c r="C179" s="340"/>
      <c r="D179" s="340"/>
      <c r="E179" s="340"/>
      <c r="F179" s="340"/>
      <c r="G179" s="340"/>
      <c r="H179" s="340"/>
    </row>
    <row r="180" spans="1:8" ht="14.25">
      <c r="A180" s="225" t="s">
        <v>148</v>
      </c>
      <c r="B180" s="137" t="s">
        <v>149</v>
      </c>
      <c r="C180" s="137"/>
      <c r="D180" s="137"/>
      <c r="E180" s="132"/>
      <c r="F180" s="132"/>
      <c r="G180" s="132"/>
      <c r="H180" s="132"/>
    </row>
    <row r="181" spans="1:8" ht="14.25">
      <c r="A181" s="225" t="s">
        <v>150</v>
      </c>
      <c r="B181" s="137" t="s">
        <v>151</v>
      </c>
      <c r="C181" s="137"/>
      <c r="D181" s="137"/>
      <c r="E181" s="132"/>
      <c r="F181" s="132"/>
      <c r="G181" s="132"/>
      <c r="H181" s="132"/>
    </row>
    <row r="182" spans="1:8" ht="14.25">
      <c r="A182" s="225" t="s">
        <v>152</v>
      </c>
      <c r="B182" s="137" t="s">
        <v>175</v>
      </c>
      <c r="C182" s="137"/>
      <c r="D182" s="137"/>
      <c r="E182" s="132"/>
      <c r="F182" s="132"/>
      <c r="G182" s="132"/>
      <c r="H182" s="132"/>
    </row>
    <row r="183" spans="1:8" ht="25.5">
      <c r="A183" s="225" t="s">
        <v>153</v>
      </c>
      <c r="B183" s="137" t="s">
        <v>154</v>
      </c>
      <c r="C183" s="137"/>
      <c r="D183" s="137"/>
      <c r="E183" s="132"/>
      <c r="F183" s="132"/>
      <c r="G183" s="132"/>
      <c r="H183" s="132"/>
    </row>
    <row r="184" spans="1:8" ht="14.25">
      <c r="A184" s="225" t="s">
        <v>155</v>
      </c>
      <c r="B184" s="137" t="s">
        <v>156</v>
      </c>
      <c r="C184" s="137"/>
      <c r="D184" s="137"/>
      <c r="E184" s="132"/>
      <c r="F184" s="132"/>
      <c r="G184" s="132"/>
      <c r="H184" s="132"/>
    </row>
    <row r="185" spans="1:8" ht="25.5">
      <c r="A185" s="225" t="s">
        <v>157</v>
      </c>
      <c r="B185" s="137" t="s">
        <v>170</v>
      </c>
      <c r="C185" s="137"/>
      <c r="D185" s="137"/>
      <c r="E185" s="132"/>
      <c r="F185" s="132"/>
      <c r="G185" s="132"/>
      <c r="H185" s="132"/>
    </row>
    <row r="186" spans="1:8" ht="51">
      <c r="A186" s="225" t="s">
        <v>158</v>
      </c>
      <c r="B186" s="137" t="s">
        <v>159</v>
      </c>
      <c r="C186" s="137"/>
      <c r="D186" s="137"/>
      <c r="E186" s="132"/>
      <c r="F186" s="132"/>
      <c r="G186" s="132"/>
      <c r="H186" s="132"/>
    </row>
    <row r="187" spans="1:8" ht="51">
      <c r="A187" s="225" t="s">
        <v>160</v>
      </c>
      <c r="B187" s="137" t="s">
        <v>161</v>
      </c>
      <c r="C187" s="137"/>
      <c r="D187" s="137"/>
      <c r="E187" s="132"/>
      <c r="F187" s="132"/>
      <c r="G187" s="132"/>
      <c r="H187" s="132"/>
    </row>
    <row r="188" spans="1:8" ht="25.5">
      <c r="A188" s="225" t="s">
        <v>162</v>
      </c>
      <c r="B188" s="137" t="s">
        <v>163</v>
      </c>
      <c r="C188" s="137"/>
      <c r="D188" s="137"/>
      <c r="E188" s="132"/>
      <c r="F188" s="132"/>
      <c r="G188" s="132"/>
      <c r="H188" s="132"/>
    </row>
    <row r="189" spans="1:8" ht="38.25">
      <c r="A189" s="225" t="s">
        <v>164</v>
      </c>
      <c r="B189" s="137" t="s">
        <v>165</v>
      </c>
      <c r="C189" s="137"/>
      <c r="D189" s="137"/>
      <c r="E189" s="132"/>
      <c r="F189" s="132"/>
      <c r="G189" s="132"/>
      <c r="H189" s="132"/>
    </row>
    <row r="190" spans="1:8" ht="76.5">
      <c r="A190" s="225" t="s">
        <v>166</v>
      </c>
      <c r="B190" s="137" t="s">
        <v>167</v>
      </c>
      <c r="C190" s="137"/>
      <c r="D190" s="137"/>
      <c r="E190" s="132"/>
      <c r="F190" s="132"/>
      <c r="G190" s="132"/>
      <c r="H190" s="132"/>
    </row>
    <row r="191" spans="1:8" ht="76.5" customHeight="1">
      <c r="A191" s="225" t="s">
        <v>168</v>
      </c>
      <c r="B191" s="137" t="s">
        <v>169</v>
      </c>
      <c r="C191" s="137"/>
      <c r="D191" s="137"/>
      <c r="E191" s="132"/>
      <c r="F191" s="132"/>
      <c r="G191" s="132"/>
      <c r="H191" s="132"/>
    </row>
    <row r="192" spans="1:8">
      <c r="A192" s="111" t="s">
        <v>250</v>
      </c>
      <c r="B192" s="137"/>
      <c r="C192" s="137"/>
      <c r="D192" s="137"/>
      <c r="E192" s="132"/>
      <c r="F192" s="132"/>
      <c r="G192" s="132"/>
      <c r="H192" s="132"/>
    </row>
    <row r="193" spans="1:8">
      <c r="A193" s="111" t="s">
        <v>246</v>
      </c>
      <c r="B193" s="111"/>
      <c r="C193" s="137"/>
      <c r="D193" s="137"/>
      <c r="E193" s="132"/>
      <c r="F193" s="132"/>
      <c r="G193" s="132"/>
      <c r="H193" s="132"/>
    </row>
    <row r="194" spans="1:8" ht="12.75" customHeight="1">
      <c r="A194" s="974" t="s">
        <v>147</v>
      </c>
      <c r="B194" s="974"/>
      <c r="C194" s="974"/>
      <c r="D194" s="974"/>
      <c r="E194" s="974"/>
      <c r="F194" s="974"/>
      <c r="G194" s="974"/>
      <c r="H194" s="974"/>
    </row>
    <row r="195" spans="1:8" ht="12.75" customHeight="1">
      <c r="A195" s="974" t="s">
        <v>340</v>
      </c>
      <c r="B195" s="974"/>
      <c r="C195" s="974"/>
      <c r="D195" s="974"/>
      <c r="E195" s="974"/>
      <c r="F195" s="974"/>
      <c r="G195" s="974"/>
      <c r="H195" s="974"/>
    </row>
    <row r="196" spans="1:8" ht="14.25">
      <c r="A196" s="111"/>
      <c r="B196" s="225"/>
      <c r="C196" s="225"/>
      <c r="D196" s="225"/>
      <c r="E196" s="132"/>
      <c r="F196" s="132"/>
      <c r="G196" s="341"/>
      <c r="H196" s="132"/>
    </row>
  </sheetData>
  <sortState ref="A116:A132">
    <sortCondition ref="A116:A132"/>
  </sortState>
  <mergeCells count="8">
    <mergeCell ref="A194:H194"/>
    <mergeCell ref="A195:H195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</sheetPr>
  <dimension ref="A1:J212"/>
  <sheetViews>
    <sheetView topLeftCell="A118" workbookViewId="0">
      <selection activeCell="J57" sqref="J57"/>
    </sheetView>
  </sheetViews>
  <sheetFormatPr defaultRowHeight="12.75"/>
  <cols>
    <col min="1" max="1" width="12.7109375" style="331" customWidth="1"/>
    <col min="2" max="2" width="39.85546875" style="241" customWidth="1"/>
    <col min="3" max="3" width="8.85546875" style="241" customWidth="1"/>
    <col min="4" max="4" width="8.5703125" style="241" customWidth="1"/>
    <col min="5" max="5" width="8.28515625" style="241" customWidth="1"/>
    <col min="6" max="6" width="13.42578125" style="241" customWidth="1"/>
    <col min="7" max="16384" width="9.140625" style="241"/>
  </cols>
  <sheetData>
    <row r="1" spans="1:8">
      <c r="A1" s="342"/>
      <c r="B1" s="323" t="s">
        <v>200</v>
      </c>
      <c r="C1" s="324" t="str">
        <f>[4]Kadar.ode.!C1</f>
        <v>OБ "Студеница" Краљево</v>
      </c>
      <c r="D1" s="324"/>
      <c r="E1" s="324"/>
      <c r="F1" s="324"/>
      <c r="G1" s="324"/>
      <c r="H1" s="325"/>
    </row>
    <row r="2" spans="1:8">
      <c r="A2" s="342"/>
      <c r="B2" s="323" t="s">
        <v>201</v>
      </c>
      <c r="C2" s="975">
        <f>[4]Kadar.ode.!C2</f>
        <v>17870092</v>
      </c>
      <c r="D2" s="976"/>
      <c r="E2" s="324"/>
      <c r="F2" s="324"/>
      <c r="G2" s="324"/>
      <c r="H2" s="325"/>
    </row>
    <row r="3" spans="1:8">
      <c r="A3" s="34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4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42"/>
      <c r="B5" s="323" t="s">
        <v>243</v>
      </c>
      <c r="C5" s="540" t="s">
        <v>5388</v>
      </c>
      <c r="D5"/>
      <c r="E5"/>
      <c r="F5" s="327"/>
      <c r="G5" s="327"/>
      <c r="H5" s="325"/>
    </row>
    <row r="6" spans="1:8" ht="15.75">
      <c r="A6" s="345"/>
      <c r="B6" s="328"/>
      <c r="C6" s="328"/>
      <c r="D6" s="328"/>
      <c r="E6" s="328"/>
      <c r="F6" s="328"/>
      <c r="G6" s="111"/>
      <c r="H6" s="111"/>
    </row>
    <row r="7" spans="1:8" ht="12.75" customHeight="1">
      <c r="A7" s="960" t="s">
        <v>53</v>
      </c>
      <c r="B7" s="958" t="s">
        <v>251</v>
      </c>
      <c r="C7" s="977" t="s">
        <v>257</v>
      </c>
      <c r="D7" s="978"/>
      <c r="E7" s="977" t="s">
        <v>258</v>
      </c>
      <c r="F7" s="979"/>
      <c r="G7" s="980" t="s">
        <v>2</v>
      </c>
      <c r="H7" s="981"/>
    </row>
    <row r="8" spans="1:8" ht="23.25" thickBot="1">
      <c r="A8" s="961"/>
      <c r="B8" s="959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856"/>
      <c r="B9" s="335" t="s">
        <v>5903</v>
      </c>
      <c r="C9" s="862"/>
      <c r="D9" s="862"/>
      <c r="E9" s="862"/>
      <c r="F9" s="862"/>
      <c r="G9" s="862"/>
      <c r="H9" s="862"/>
    </row>
    <row r="10" spans="1:8">
      <c r="A10" s="856"/>
      <c r="B10" s="856"/>
      <c r="C10" s="862"/>
      <c r="D10" s="862"/>
      <c r="E10" s="862"/>
      <c r="F10" s="862"/>
      <c r="G10" s="862"/>
      <c r="H10" s="862"/>
    </row>
    <row r="11" spans="1:8" ht="25.5">
      <c r="A11" s="856" t="s">
        <v>3647</v>
      </c>
      <c r="B11" s="856" t="s">
        <v>5967</v>
      </c>
      <c r="C11" s="241">
        <v>1</v>
      </c>
      <c r="D11" s="862">
        <v>1</v>
      </c>
      <c r="E11" s="241">
        <v>20</v>
      </c>
      <c r="F11" s="862">
        <v>20</v>
      </c>
      <c r="G11" s="336">
        <f t="shared" ref="G11:H26" si="0">C11+E11</f>
        <v>21</v>
      </c>
      <c r="H11" s="336">
        <f t="shared" si="0"/>
        <v>21</v>
      </c>
    </row>
    <row r="12" spans="1:8">
      <c r="A12" s="417" t="s">
        <v>5594</v>
      </c>
      <c r="B12" s="418" t="s">
        <v>5595</v>
      </c>
      <c r="C12" s="241">
        <v>0</v>
      </c>
      <c r="D12" s="552"/>
      <c r="E12" s="241">
        <v>1</v>
      </c>
      <c r="F12" s="553">
        <v>2</v>
      </c>
      <c r="G12" s="336">
        <f t="shared" si="0"/>
        <v>1</v>
      </c>
      <c r="H12" s="336">
        <f t="shared" si="0"/>
        <v>2</v>
      </c>
    </row>
    <row r="13" spans="1:8">
      <c r="A13" s="472" t="s">
        <v>2060</v>
      </c>
      <c r="B13" s="451" t="s">
        <v>2061</v>
      </c>
      <c r="C13" s="241">
        <v>1</v>
      </c>
      <c r="D13" s="856">
        <v>1</v>
      </c>
      <c r="E13" s="241">
        <v>3</v>
      </c>
      <c r="F13" s="541">
        <v>2</v>
      </c>
      <c r="G13" s="856">
        <f t="shared" si="0"/>
        <v>4</v>
      </c>
      <c r="H13" s="856">
        <f t="shared" si="0"/>
        <v>3</v>
      </c>
    </row>
    <row r="14" spans="1:8">
      <c r="A14" s="856" t="s">
        <v>2467</v>
      </c>
      <c r="B14" s="856" t="s">
        <v>2468</v>
      </c>
      <c r="C14" s="241">
        <v>0</v>
      </c>
      <c r="D14" s="862"/>
      <c r="E14" s="241">
        <v>0</v>
      </c>
      <c r="F14" s="862">
        <v>2</v>
      </c>
      <c r="G14" s="862"/>
      <c r="H14" s="336">
        <f t="shared" si="0"/>
        <v>2</v>
      </c>
    </row>
    <row r="15" spans="1:8">
      <c r="A15" s="350" t="s">
        <v>5754</v>
      </c>
      <c r="B15" s="542" t="s">
        <v>5904</v>
      </c>
      <c r="C15" s="241">
        <v>0</v>
      </c>
      <c r="D15" s="856"/>
      <c r="E15" s="241">
        <v>1</v>
      </c>
      <c r="F15" s="493">
        <v>3</v>
      </c>
      <c r="G15" s="856">
        <f t="shared" ref="G15:H55" si="1">C15+E15</f>
        <v>1</v>
      </c>
      <c r="H15" s="856">
        <f t="shared" si="0"/>
        <v>3</v>
      </c>
    </row>
    <row r="16" spans="1:8" ht="25.5">
      <c r="A16" s="350" t="s">
        <v>5885</v>
      </c>
      <c r="B16" s="542" t="s">
        <v>5905</v>
      </c>
      <c r="C16" s="241">
        <v>0</v>
      </c>
      <c r="D16" s="856"/>
      <c r="E16" s="241">
        <v>29</v>
      </c>
      <c r="F16" s="493">
        <v>30</v>
      </c>
      <c r="G16" s="856">
        <f t="shared" si="1"/>
        <v>29</v>
      </c>
      <c r="H16" s="856">
        <f t="shared" si="0"/>
        <v>30</v>
      </c>
    </row>
    <row r="17" spans="1:10" ht="25.5">
      <c r="A17" s="350" t="s">
        <v>4104</v>
      </c>
      <c r="B17" s="542" t="s">
        <v>4105</v>
      </c>
      <c r="C17" s="241">
        <v>0</v>
      </c>
      <c r="D17" s="856"/>
      <c r="E17" s="241">
        <v>1</v>
      </c>
      <c r="F17" s="493">
        <v>2</v>
      </c>
      <c r="G17" s="856">
        <f t="shared" si="1"/>
        <v>1</v>
      </c>
      <c r="H17" s="856">
        <f t="shared" si="0"/>
        <v>2</v>
      </c>
    </row>
    <row r="18" spans="1:10" ht="25.5">
      <c r="A18" s="350" t="s">
        <v>4106</v>
      </c>
      <c r="B18" s="542" t="s">
        <v>4107</v>
      </c>
      <c r="C18" s="241">
        <v>0</v>
      </c>
      <c r="D18" s="856"/>
      <c r="E18" s="241">
        <v>0</v>
      </c>
      <c r="F18" s="493">
        <v>2</v>
      </c>
      <c r="G18" s="856">
        <f t="shared" si="1"/>
        <v>0</v>
      </c>
      <c r="H18" s="856">
        <f t="shared" si="0"/>
        <v>2</v>
      </c>
    </row>
    <row r="19" spans="1:10">
      <c r="A19" s="350" t="s">
        <v>3700</v>
      </c>
      <c r="B19" s="542" t="s">
        <v>5906</v>
      </c>
      <c r="C19" s="241">
        <v>0</v>
      </c>
      <c r="D19" s="856"/>
      <c r="E19" s="241">
        <v>3</v>
      </c>
      <c r="F19" s="493">
        <v>3</v>
      </c>
      <c r="G19" s="856">
        <f t="shared" si="1"/>
        <v>3</v>
      </c>
      <c r="H19" s="856">
        <f t="shared" si="0"/>
        <v>3</v>
      </c>
    </row>
    <row r="20" spans="1:10" ht="25.5">
      <c r="A20" s="350" t="s">
        <v>4110</v>
      </c>
      <c r="B20" s="542" t="s">
        <v>4111</v>
      </c>
      <c r="C20" s="241">
        <v>0</v>
      </c>
      <c r="D20" s="856"/>
      <c r="E20" s="241">
        <v>7</v>
      </c>
      <c r="F20" s="493">
        <v>5</v>
      </c>
      <c r="G20" s="856">
        <f t="shared" si="1"/>
        <v>7</v>
      </c>
      <c r="H20" s="856">
        <f t="shared" si="0"/>
        <v>5</v>
      </c>
    </row>
    <row r="21" spans="1:10" ht="25.5">
      <c r="A21" s="350" t="s">
        <v>5907</v>
      </c>
      <c r="B21" s="542" t="s">
        <v>5908</v>
      </c>
      <c r="C21" s="241">
        <v>0</v>
      </c>
      <c r="D21" s="856"/>
      <c r="E21" s="241">
        <v>0</v>
      </c>
      <c r="F21" s="493">
        <v>5</v>
      </c>
      <c r="G21" s="856">
        <f t="shared" si="1"/>
        <v>0</v>
      </c>
      <c r="H21" s="856">
        <f t="shared" si="0"/>
        <v>5</v>
      </c>
    </row>
    <row r="22" spans="1:10" ht="25.5">
      <c r="A22" s="350" t="s">
        <v>5757</v>
      </c>
      <c r="B22" s="542" t="s">
        <v>5909</v>
      </c>
      <c r="C22" s="241">
        <v>0</v>
      </c>
      <c r="D22" s="856"/>
      <c r="E22" s="241">
        <v>0</v>
      </c>
      <c r="F22" s="493">
        <v>2</v>
      </c>
      <c r="G22" s="856">
        <f t="shared" si="1"/>
        <v>0</v>
      </c>
      <c r="H22" s="856">
        <f t="shared" si="0"/>
        <v>2</v>
      </c>
    </row>
    <row r="23" spans="1:10" ht="25.5">
      <c r="A23" s="350" t="s">
        <v>5910</v>
      </c>
      <c r="B23" s="542" t="s">
        <v>5911</v>
      </c>
      <c r="C23" s="241">
        <v>0</v>
      </c>
      <c r="D23" s="856"/>
      <c r="E23" s="241">
        <v>0</v>
      </c>
      <c r="F23" s="493">
        <v>2</v>
      </c>
      <c r="G23" s="856">
        <f t="shared" si="1"/>
        <v>0</v>
      </c>
      <c r="H23" s="856">
        <f t="shared" si="0"/>
        <v>2</v>
      </c>
    </row>
    <row r="24" spans="1:10" ht="38.25">
      <c r="A24" s="350" t="s">
        <v>5912</v>
      </c>
      <c r="B24" s="542" t="s">
        <v>5913</v>
      </c>
      <c r="C24" s="241">
        <v>0</v>
      </c>
      <c r="D24" s="856"/>
      <c r="E24" s="241">
        <v>0</v>
      </c>
      <c r="F24" s="493">
        <v>2</v>
      </c>
      <c r="G24" s="856">
        <f t="shared" si="1"/>
        <v>0</v>
      </c>
      <c r="H24" s="856">
        <f t="shared" si="0"/>
        <v>2</v>
      </c>
    </row>
    <row r="25" spans="1:10" ht="51">
      <c r="A25" s="350" t="s">
        <v>5914</v>
      </c>
      <c r="B25" s="542" t="s">
        <v>5915</v>
      </c>
      <c r="C25" s="862">
        <v>0</v>
      </c>
      <c r="D25" s="856"/>
      <c r="E25" s="862">
        <v>0</v>
      </c>
      <c r="F25" s="493">
        <v>2</v>
      </c>
      <c r="G25" s="856">
        <f t="shared" si="1"/>
        <v>0</v>
      </c>
      <c r="H25" s="856">
        <f t="shared" si="0"/>
        <v>2</v>
      </c>
      <c r="I25" s="478"/>
      <c r="J25" s="862"/>
    </row>
    <row r="26" spans="1:10" ht="38.25">
      <c r="A26" s="472" t="s">
        <v>5916</v>
      </c>
      <c r="B26" s="451" t="s">
        <v>5917</v>
      </c>
      <c r="C26" s="241">
        <v>0</v>
      </c>
      <c r="D26" s="856"/>
      <c r="E26" s="241">
        <v>0</v>
      </c>
      <c r="F26" s="541">
        <v>4</v>
      </c>
      <c r="G26" s="856">
        <f t="shared" si="1"/>
        <v>0</v>
      </c>
      <c r="H26" s="856">
        <f t="shared" si="0"/>
        <v>4</v>
      </c>
    </row>
    <row r="27" spans="1:10" ht="38.25">
      <c r="A27" s="856" t="s">
        <v>5962</v>
      </c>
      <c r="B27" s="856" t="s">
        <v>5963</v>
      </c>
      <c r="C27" s="241">
        <v>0</v>
      </c>
      <c r="D27" s="862"/>
      <c r="E27" s="241">
        <v>1</v>
      </c>
      <c r="F27" s="862">
        <v>2</v>
      </c>
      <c r="G27" s="336">
        <f t="shared" si="1"/>
        <v>1</v>
      </c>
      <c r="H27" s="336">
        <f t="shared" si="1"/>
        <v>2</v>
      </c>
    </row>
    <row r="28" spans="1:10" ht="25.5">
      <c r="A28" s="350" t="s">
        <v>5918</v>
      </c>
      <c r="B28" s="542" t="s">
        <v>5919</v>
      </c>
      <c r="C28" s="241">
        <v>0</v>
      </c>
      <c r="D28" s="856"/>
      <c r="E28" s="241">
        <v>6</v>
      </c>
      <c r="F28" s="493">
        <v>5</v>
      </c>
      <c r="G28" s="856">
        <f t="shared" si="1"/>
        <v>6</v>
      </c>
      <c r="H28" s="856">
        <f t="shared" si="1"/>
        <v>5</v>
      </c>
    </row>
    <row r="29" spans="1:10" ht="25.5">
      <c r="A29" s="350" t="s">
        <v>5759</v>
      </c>
      <c r="B29" s="542" t="s">
        <v>5920</v>
      </c>
      <c r="C29" s="241">
        <v>0</v>
      </c>
      <c r="D29" s="856"/>
      <c r="E29" s="241">
        <v>1</v>
      </c>
      <c r="F29" s="493">
        <v>2</v>
      </c>
      <c r="G29" s="856">
        <f t="shared" si="1"/>
        <v>1</v>
      </c>
      <c r="H29" s="856">
        <f t="shared" si="1"/>
        <v>2</v>
      </c>
    </row>
    <row r="30" spans="1:10" ht="25.5">
      <c r="A30" s="350" t="s">
        <v>5921</v>
      </c>
      <c r="B30" s="542" t="s">
        <v>5922</v>
      </c>
      <c r="C30" s="241">
        <v>0</v>
      </c>
      <c r="D30" s="856"/>
      <c r="E30" s="241">
        <v>1</v>
      </c>
      <c r="F30" s="493">
        <v>2</v>
      </c>
      <c r="G30" s="856">
        <f t="shared" si="1"/>
        <v>1</v>
      </c>
      <c r="H30" s="856">
        <f t="shared" si="1"/>
        <v>2</v>
      </c>
    </row>
    <row r="31" spans="1:10" ht="51">
      <c r="A31" s="350" t="s">
        <v>5923</v>
      </c>
      <c r="B31" s="542" t="s">
        <v>5924</v>
      </c>
      <c r="C31" s="241">
        <v>0</v>
      </c>
      <c r="D31" s="856"/>
      <c r="E31" s="241">
        <v>1</v>
      </c>
      <c r="F31" s="493">
        <v>2</v>
      </c>
      <c r="G31" s="856">
        <f t="shared" si="1"/>
        <v>1</v>
      </c>
      <c r="H31" s="856">
        <f t="shared" si="1"/>
        <v>2</v>
      </c>
    </row>
    <row r="32" spans="1:10">
      <c r="A32" s="350" t="s">
        <v>5925</v>
      </c>
      <c r="B32" s="542" t="s">
        <v>5926</v>
      </c>
      <c r="C32" s="241">
        <v>0</v>
      </c>
      <c r="D32" s="856"/>
      <c r="E32" s="241">
        <v>0</v>
      </c>
      <c r="F32" s="493">
        <v>2</v>
      </c>
      <c r="G32" s="856">
        <f t="shared" si="1"/>
        <v>0</v>
      </c>
      <c r="H32" s="856">
        <f t="shared" si="1"/>
        <v>2</v>
      </c>
    </row>
    <row r="33" spans="1:8">
      <c r="A33" s="350" t="s">
        <v>5927</v>
      </c>
      <c r="B33" s="542" t="s">
        <v>5928</v>
      </c>
      <c r="C33" s="241">
        <v>0</v>
      </c>
      <c r="D33" s="856"/>
      <c r="E33" s="241">
        <v>0</v>
      </c>
      <c r="F33" s="493">
        <v>2</v>
      </c>
      <c r="G33" s="856">
        <f t="shared" si="1"/>
        <v>0</v>
      </c>
      <c r="H33" s="856">
        <f t="shared" si="1"/>
        <v>2</v>
      </c>
    </row>
    <row r="34" spans="1:8" ht="25.5">
      <c r="A34" s="350" t="s">
        <v>3702</v>
      </c>
      <c r="B34" s="542" t="s">
        <v>5929</v>
      </c>
      <c r="C34" s="241">
        <v>0</v>
      </c>
      <c r="D34" s="856"/>
      <c r="E34" s="241">
        <v>0</v>
      </c>
      <c r="F34" s="493">
        <v>2</v>
      </c>
      <c r="G34" s="856">
        <f t="shared" si="1"/>
        <v>0</v>
      </c>
      <c r="H34" s="856">
        <f t="shared" si="1"/>
        <v>2</v>
      </c>
    </row>
    <row r="35" spans="1:8" ht="25.5">
      <c r="A35" s="350" t="s">
        <v>5930</v>
      </c>
      <c r="B35" s="542" t="s">
        <v>5931</v>
      </c>
      <c r="C35" s="241">
        <v>0</v>
      </c>
      <c r="D35" s="856"/>
      <c r="E35" s="241">
        <v>0</v>
      </c>
      <c r="F35" s="493">
        <v>2</v>
      </c>
      <c r="G35" s="856">
        <f t="shared" si="1"/>
        <v>0</v>
      </c>
      <c r="H35" s="856">
        <f t="shared" si="1"/>
        <v>2</v>
      </c>
    </row>
    <row r="36" spans="1:8" ht="25.5">
      <c r="A36" s="350" t="s">
        <v>5932</v>
      </c>
      <c r="B36" s="542" t="s">
        <v>5933</v>
      </c>
      <c r="C36" s="241">
        <v>0</v>
      </c>
      <c r="D36" s="856"/>
      <c r="E36" s="241">
        <v>1</v>
      </c>
      <c r="F36" s="493">
        <v>2</v>
      </c>
      <c r="G36" s="856">
        <f t="shared" si="1"/>
        <v>1</v>
      </c>
      <c r="H36" s="856">
        <f t="shared" si="1"/>
        <v>2</v>
      </c>
    </row>
    <row r="37" spans="1:8" ht="25.5">
      <c r="A37" s="350" t="s">
        <v>5934</v>
      </c>
      <c r="B37" s="542" t="s">
        <v>5935</v>
      </c>
      <c r="C37" s="241">
        <v>0</v>
      </c>
      <c r="D37" s="856"/>
      <c r="E37" s="241">
        <v>0</v>
      </c>
      <c r="F37" s="493">
        <v>1</v>
      </c>
      <c r="G37" s="856">
        <f t="shared" si="1"/>
        <v>0</v>
      </c>
      <c r="H37" s="856">
        <f t="shared" si="1"/>
        <v>1</v>
      </c>
    </row>
    <row r="38" spans="1:8" ht="25.5">
      <c r="A38" s="350" t="s">
        <v>5936</v>
      </c>
      <c r="B38" s="542" t="s">
        <v>5937</v>
      </c>
      <c r="C38" s="241">
        <v>0</v>
      </c>
      <c r="D38" s="856"/>
      <c r="E38" s="241">
        <v>0</v>
      </c>
      <c r="F38" s="493">
        <v>1</v>
      </c>
      <c r="G38" s="856">
        <f t="shared" si="1"/>
        <v>0</v>
      </c>
      <c r="H38" s="856">
        <f t="shared" si="1"/>
        <v>1</v>
      </c>
    </row>
    <row r="39" spans="1:8">
      <c r="A39" s="350" t="s">
        <v>5938</v>
      </c>
      <c r="B39" s="542" t="s">
        <v>5939</v>
      </c>
      <c r="C39" s="241">
        <v>0</v>
      </c>
      <c r="D39" s="856"/>
      <c r="E39" s="241">
        <v>0</v>
      </c>
      <c r="F39" s="493">
        <v>1</v>
      </c>
      <c r="G39" s="856">
        <f t="shared" si="1"/>
        <v>0</v>
      </c>
      <c r="H39" s="856">
        <f t="shared" si="1"/>
        <v>1</v>
      </c>
    </row>
    <row r="40" spans="1:8">
      <c r="A40" s="350" t="s">
        <v>5761</v>
      </c>
      <c r="B40" s="542" t="s">
        <v>5940</v>
      </c>
      <c r="C40" s="241">
        <v>0</v>
      </c>
      <c r="D40" s="856"/>
      <c r="E40" s="241">
        <v>0</v>
      </c>
      <c r="F40" s="493">
        <v>1</v>
      </c>
      <c r="G40" s="856">
        <f t="shared" si="1"/>
        <v>0</v>
      </c>
      <c r="H40" s="856">
        <f t="shared" si="1"/>
        <v>1</v>
      </c>
    </row>
    <row r="41" spans="1:8">
      <c r="A41" s="350" t="s">
        <v>5941</v>
      </c>
      <c r="B41" s="542" t="s">
        <v>5942</v>
      </c>
      <c r="C41" s="241">
        <v>0</v>
      </c>
      <c r="D41" s="856"/>
      <c r="E41" s="241">
        <v>0</v>
      </c>
      <c r="F41" s="493">
        <v>1</v>
      </c>
      <c r="G41" s="856">
        <f t="shared" si="1"/>
        <v>0</v>
      </c>
      <c r="H41" s="856">
        <f t="shared" si="1"/>
        <v>1</v>
      </c>
    </row>
    <row r="42" spans="1:8">
      <c r="A42" s="350" t="s">
        <v>5943</v>
      </c>
      <c r="B42" s="542" t="s">
        <v>5944</v>
      </c>
      <c r="C42" s="241">
        <v>0</v>
      </c>
      <c r="D42" s="856"/>
      <c r="E42" s="241">
        <v>0</v>
      </c>
      <c r="F42" s="493">
        <v>1</v>
      </c>
      <c r="G42" s="856">
        <f t="shared" si="1"/>
        <v>0</v>
      </c>
      <c r="H42" s="856">
        <f t="shared" si="1"/>
        <v>1</v>
      </c>
    </row>
    <row r="43" spans="1:8">
      <c r="A43" s="350" t="s">
        <v>4462</v>
      </c>
      <c r="B43" s="542" t="s">
        <v>5945</v>
      </c>
      <c r="C43" s="241">
        <v>0</v>
      </c>
      <c r="D43" s="856"/>
      <c r="E43" s="241">
        <v>0</v>
      </c>
      <c r="F43" s="493">
        <v>1</v>
      </c>
      <c r="G43" s="856">
        <f t="shared" si="1"/>
        <v>0</v>
      </c>
      <c r="H43" s="856">
        <f t="shared" si="1"/>
        <v>1</v>
      </c>
    </row>
    <row r="44" spans="1:8">
      <c r="A44" s="350" t="s">
        <v>4116</v>
      </c>
      <c r="B44" s="542" t="s">
        <v>4117</v>
      </c>
      <c r="C44" s="241">
        <v>0</v>
      </c>
      <c r="D44" s="856"/>
      <c r="E44" s="241">
        <v>2</v>
      </c>
      <c r="F44" s="493">
        <v>2</v>
      </c>
      <c r="G44" s="856">
        <f t="shared" si="1"/>
        <v>2</v>
      </c>
      <c r="H44" s="856">
        <f t="shared" si="1"/>
        <v>2</v>
      </c>
    </row>
    <row r="45" spans="1:8">
      <c r="A45" s="350" t="s">
        <v>4118</v>
      </c>
      <c r="B45" s="542" t="s">
        <v>4119</v>
      </c>
      <c r="C45" s="241">
        <v>0</v>
      </c>
      <c r="D45" s="856"/>
      <c r="E45" s="241">
        <v>0</v>
      </c>
      <c r="F45" s="493">
        <v>1</v>
      </c>
      <c r="G45" s="856">
        <f t="shared" si="1"/>
        <v>0</v>
      </c>
      <c r="H45" s="856">
        <f t="shared" si="1"/>
        <v>1</v>
      </c>
    </row>
    <row r="46" spans="1:8">
      <c r="A46" s="350" t="s">
        <v>5946</v>
      </c>
      <c r="B46" s="542" t="s">
        <v>5947</v>
      </c>
      <c r="C46" s="241">
        <v>0</v>
      </c>
      <c r="D46" s="856"/>
      <c r="E46" s="241">
        <v>0</v>
      </c>
      <c r="F46" s="493">
        <v>1</v>
      </c>
      <c r="G46" s="856">
        <f t="shared" si="1"/>
        <v>0</v>
      </c>
      <c r="H46" s="856">
        <f t="shared" si="1"/>
        <v>1</v>
      </c>
    </row>
    <row r="47" spans="1:8">
      <c r="A47" s="350" t="s">
        <v>4120</v>
      </c>
      <c r="B47" s="542" t="s">
        <v>4121</v>
      </c>
      <c r="C47" s="241">
        <v>0</v>
      </c>
      <c r="D47" s="856"/>
      <c r="E47" s="241">
        <v>1</v>
      </c>
      <c r="F47" s="493">
        <v>1</v>
      </c>
      <c r="G47" s="856">
        <f t="shared" si="1"/>
        <v>1</v>
      </c>
      <c r="H47" s="856">
        <f t="shared" si="1"/>
        <v>1</v>
      </c>
    </row>
    <row r="48" spans="1:8" ht="25.5">
      <c r="A48" s="472" t="s">
        <v>4122</v>
      </c>
      <c r="B48" s="451" t="s">
        <v>4123</v>
      </c>
      <c r="C48" s="241">
        <v>0</v>
      </c>
      <c r="D48" s="856"/>
      <c r="E48" s="241">
        <v>0</v>
      </c>
      <c r="F48" s="541">
        <v>1</v>
      </c>
      <c r="G48" s="856">
        <f t="shared" si="1"/>
        <v>0</v>
      </c>
      <c r="H48" s="856">
        <f t="shared" si="1"/>
        <v>1</v>
      </c>
    </row>
    <row r="49" spans="1:8" ht="25.5">
      <c r="A49" s="856" t="s">
        <v>5965</v>
      </c>
      <c r="B49" s="856" t="s">
        <v>5966</v>
      </c>
      <c r="C49" s="241">
        <v>0</v>
      </c>
      <c r="D49" s="862"/>
      <c r="E49" s="241">
        <v>2</v>
      </c>
      <c r="F49" s="862">
        <v>3</v>
      </c>
      <c r="G49" s="336">
        <f t="shared" si="1"/>
        <v>2</v>
      </c>
      <c r="H49" s="336">
        <f t="shared" si="1"/>
        <v>3</v>
      </c>
    </row>
    <row r="50" spans="1:8" ht="25.5">
      <c r="A50" s="350" t="s">
        <v>5767</v>
      </c>
      <c r="B50" s="542" t="s">
        <v>5948</v>
      </c>
      <c r="C50" s="241">
        <v>0</v>
      </c>
      <c r="D50" s="856"/>
      <c r="E50" s="241">
        <v>1</v>
      </c>
      <c r="F50" s="493">
        <v>2</v>
      </c>
      <c r="G50" s="856">
        <f t="shared" si="1"/>
        <v>1</v>
      </c>
      <c r="H50" s="856">
        <f t="shared" si="1"/>
        <v>2</v>
      </c>
    </row>
    <row r="51" spans="1:8" ht="25.5">
      <c r="A51" s="856" t="s">
        <v>4785</v>
      </c>
      <c r="B51" s="856" t="s">
        <v>5968</v>
      </c>
      <c r="C51" s="241">
        <v>0</v>
      </c>
      <c r="D51" s="862"/>
      <c r="E51" s="241">
        <v>2</v>
      </c>
      <c r="F51" s="862">
        <v>2</v>
      </c>
      <c r="G51" s="336">
        <f t="shared" si="1"/>
        <v>2</v>
      </c>
      <c r="H51" s="336">
        <f t="shared" si="1"/>
        <v>2</v>
      </c>
    </row>
    <row r="52" spans="1:8">
      <c r="A52" s="472" t="s">
        <v>3930</v>
      </c>
      <c r="B52" s="451" t="s">
        <v>2069</v>
      </c>
      <c r="C52" s="241">
        <v>0</v>
      </c>
      <c r="D52" s="856">
        <v>2</v>
      </c>
      <c r="E52" s="241">
        <v>1</v>
      </c>
      <c r="F52" s="541">
        <v>2</v>
      </c>
      <c r="G52" s="856">
        <f t="shared" si="1"/>
        <v>1</v>
      </c>
      <c r="H52" s="856">
        <f t="shared" si="1"/>
        <v>4</v>
      </c>
    </row>
    <row r="53" spans="1:8">
      <c r="A53" s="350" t="s">
        <v>5949</v>
      </c>
      <c r="B53" s="542" t="s">
        <v>5950</v>
      </c>
      <c r="C53" s="241">
        <v>0</v>
      </c>
      <c r="D53" s="856"/>
      <c r="E53" s="241">
        <v>0</v>
      </c>
      <c r="F53" s="493">
        <v>2</v>
      </c>
      <c r="G53" s="856">
        <f t="shared" si="1"/>
        <v>0</v>
      </c>
      <c r="H53" s="856">
        <f t="shared" si="1"/>
        <v>2</v>
      </c>
    </row>
    <row r="54" spans="1:8" ht="25.5">
      <c r="A54" s="856" t="s">
        <v>5771</v>
      </c>
      <c r="B54" s="856" t="s">
        <v>5772</v>
      </c>
      <c r="C54" s="241">
        <v>0</v>
      </c>
      <c r="D54" s="862"/>
      <c r="E54" s="241">
        <v>3</v>
      </c>
      <c r="F54" s="862">
        <v>5</v>
      </c>
      <c r="G54" s="336">
        <f t="shared" si="1"/>
        <v>3</v>
      </c>
      <c r="H54" s="336">
        <f t="shared" si="1"/>
        <v>5</v>
      </c>
    </row>
    <row r="55" spans="1:8" ht="25.5">
      <c r="A55" s="350" t="s">
        <v>4916</v>
      </c>
      <c r="B55" s="542" t="s">
        <v>5120</v>
      </c>
      <c r="C55" s="241">
        <v>0</v>
      </c>
      <c r="D55" s="856"/>
      <c r="E55" s="241">
        <v>0</v>
      </c>
      <c r="F55" s="493">
        <v>1</v>
      </c>
      <c r="G55" s="856">
        <f t="shared" si="1"/>
        <v>0</v>
      </c>
      <c r="H55" s="856">
        <f t="shared" si="1"/>
        <v>1</v>
      </c>
    </row>
    <row r="56" spans="1:8">
      <c r="A56" s="464"/>
      <c r="B56" s="464" t="s">
        <v>5951</v>
      </c>
      <c r="C56" s="543">
        <f t="shared" ref="C56:H56" si="2">SUM(C11:C55)</f>
        <v>2</v>
      </c>
      <c r="D56" s="543">
        <f t="shared" si="2"/>
        <v>4</v>
      </c>
      <c r="E56" s="543">
        <f t="shared" si="2"/>
        <v>88</v>
      </c>
      <c r="F56" s="543">
        <f t="shared" si="2"/>
        <v>141</v>
      </c>
      <c r="G56" s="543">
        <f t="shared" si="2"/>
        <v>90</v>
      </c>
      <c r="H56" s="543">
        <f t="shared" si="2"/>
        <v>145</v>
      </c>
    </row>
    <row r="57" spans="1:8">
      <c r="A57" s="464"/>
      <c r="B57" s="335" t="s">
        <v>5952</v>
      </c>
      <c r="D57" s="545"/>
      <c r="F57" s="545"/>
      <c r="G57" s="545"/>
      <c r="H57" s="545"/>
    </row>
    <row r="58" spans="1:8">
      <c r="A58" s="856"/>
      <c r="B58" s="856"/>
      <c r="D58" s="862"/>
      <c r="F58" s="862"/>
      <c r="G58" s="337"/>
      <c r="H58" s="337"/>
    </row>
    <row r="59" spans="1:8">
      <c r="A59" s="350" t="s">
        <v>5795</v>
      </c>
      <c r="B59" s="546" t="s">
        <v>5796</v>
      </c>
      <c r="C59" s="241">
        <v>0</v>
      </c>
      <c r="D59" s="493">
        <v>0</v>
      </c>
      <c r="E59" s="241">
        <v>6</v>
      </c>
      <c r="F59" s="493">
        <v>15</v>
      </c>
      <c r="G59" s="336">
        <f t="shared" ref="G59:H92" si="3">C59+E59</f>
        <v>6</v>
      </c>
      <c r="H59" s="336">
        <f t="shared" si="3"/>
        <v>15</v>
      </c>
    </row>
    <row r="60" spans="1:8">
      <c r="A60" s="350" t="s">
        <v>1815</v>
      </c>
      <c r="B60" s="546" t="s">
        <v>2425</v>
      </c>
      <c r="C60" s="241">
        <v>0</v>
      </c>
      <c r="D60" s="493">
        <v>0</v>
      </c>
      <c r="E60" s="241">
        <v>35</v>
      </c>
      <c r="F60" s="493">
        <v>50</v>
      </c>
      <c r="G60" s="336">
        <f t="shared" si="3"/>
        <v>35</v>
      </c>
      <c r="H60" s="336">
        <f t="shared" si="3"/>
        <v>50</v>
      </c>
    </row>
    <row r="61" spans="1:8">
      <c r="A61" s="350" t="s">
        <v>1819</v>
      </c>
      <c r="B61" s="546" t="s">
        <v>2429</v>
      </c>
      <c r="C61" s="241">
        <v>0</v>
      </c>
      <c r="D61" s="493">
        <v>0</v>
      </c>
      <c r="E61" s="241">
        <v>3</v>
      </c>
      <c r="F61" s="493">
        <v>10</v>
      </c>
      <c r="G61" s="336">
        <f t="shared" si="3"/>
        <v>3</v>
      </c>
      <c r="H61" s="336">
        <f t="shared" si="3"/>
        <v>10</v>
      </c>
    </row>
    <row r="62" spans="1:8">
      <c r="A62" s="350" t="s">
        <v>2320</v>
      </c>
      <c r="B62" s="546" t="s">
        <v>2437</v>
      </c>
      <c r="C62" s="241">
        <v>0</v>
      </c>
      <c r="D62" s="493">
        <v>0</v>
      </c>
      <c r="E62" s="241">
        <v>2</v>
      </c>
      <c r="F62" s="493">
        <v>3</v>
      </c>
      <c r="G62" s="336">
        <f t="shared" si="3"/>
        <v>2</v>
      </c>
      <c r="H62" s="336">
        <f t="shared" si="3"/>
        <v>3</v>
      </c>
    </row>
    <row r="63" spans="1:8">
      <c r="A63" s="350" t="s">
        <v>1823</v>
      </c>
      <c r="B63" s="546" t="s">
        <v>2438</v>
      </c>
      <c r="C63" s="241">
        <v>0</v>
      </c>
      <c r="D63" s="493">
        <v>0</v>
      </c>
      <c r="E63" s="241">
        <v>1</v>
      </c>
      <c r="F63" s="493">
        <v>10</v>
      </c>
      <c r="G63" s="336">
        <f t="shared" si="3"/>
        <v>1</v>
      </c>
      <c r="H63" s="336">
        <f t="shared" si="3"/>
        <v>10</v>
      </c>
    </row>
    <row r="64" spans="1:8">
      <c r="A64" s="350" t="s">
        <v>1829</v>
      </c>
      <c r="B64" s="546" t="s">
        <v>2442</v>
      </c>
      <c r="C64" s="241">
        <v>0</v>
      </c>
      <c r="D64" s="493">
        <v>0</v>
      </c>
      <c r="E64" s="241">
        <v>132</v>
      </c>
      <c r="F64" s="493">
        <v>150</v>
      </c>
      <c r="G64" s="336">
        <f t="shared" si="3"/>
        <v>132</v>
      </c>
      <c r="H64" s="336">
        <f t="shared" si="3"/>
        <v>150</v>
      </c>
    </row>
    <row r="65" spans="1:8">
      <c r="A65" s="331" t="s">
        <v>1831</v>
      </c>
      <c r="B65" s="856" t="s">
        <v>1832</v>
      </c>
      <c r="C65" s="241">
        <v>0</v>
      </c>
      <c r="D65" s="862"/>
      <c r="E65" s="241">
        <v>11</v>
      </c>
      <c r="F65" s="862">
        <v>2</v>
      </c>
      <c r="G65" s="336">
        <f t="shared" si="3"/>
        <v>11</v>
      </c>
      <c r="H65" s="336">
        <f t="shared" si="3"/>
        <v>2</v>
      </c>
    </row>
    <row r="66" spans="1:8" ht="25.5">
      <c r="A66" s="350" t="s">
        <v>1833</v>
      </c>
      <c r="B66" s="546" t="s">
        <v>2444</v>
      </c>
      <c r="C66" s="241">
        <v>0</v>
      </c>
      <c r="D66" s="493">
        <v>0</v>
      </c>
      <c r="E66" s="241">
        <v>3</v>
      </c>
      <c r="F66" s="493">
        <v>3</v>
      </c>
      <c r="G66" s="336">
        <f t="shared" si="3"/>
        <v>3</v>
      </c>
      <c r="H66" s="336">
        <f t="shared" si="3"/>
        <v>3</v>
      </c>
    </row>
    <row r="67" spans="1:8">
      <c r="A67" s="472" t="s">
        <v>1839</v>
      </c>
      <c r="B67" s="381" t="s">
        <v>1840</v>
      </c>
      <c r="C67" s="241">
        <v>0</v>
      </c>
      <c r="D67" s="856"/>
      <c r="E67" s="241">
        <v>1</v>
      </c>
      <c r="F67" s="541">
        <v>1</v>
      </c>
      <c r="G67" s="336">
        <f t="shared" si="3"/>
        <v>1</v>
      </c>
      <c r="H67" s="336">
        <f t="shared" si="3"/>
        <v>1</v>
      </c>
    </row>
    <row r="68" spans="1:8" ht="25.5">
      <c r="A68" s="331" t="s">
        <v>1845</v>
      </c>
      <c r="B68" s="856" t="s">
        <v>5964</v>
      </c>
      <c r="C68" s="241">
        <v>0</v>
      </c>
      <c r="D68" s="862"/>
      <c r="E68" s="241">
        <v>3</v>
      </c>
      <c r="F68" s="862">
        <v>2</v>
      </c>
      <c r="G68" s="336">
        <f t="shared" si="3"/>
        <v>3</v>
      </c>
      <c r="H68" s="336">
        <f t="shared" si="3"/>
        <v>2</v>
      </c>
    </row>
    <row r="69" spans="1:8" ht="25.5">
      <c r="A69" s="350" t="s">
        <v>3642</v>
      </c>
      <c r="B69" s="546" t="s">
        <v>5953</v>
      </c>
      <c r="C69" s="241">
        <v>0</v>
      </c>
      <c r="D69" s="493">
        <v>0</v>
      </c>
      <c r="E69" s="241">
        <v>1</v>
      </c>
      <c r="F69" s="493">
        <v>5</v>
      </c>
      <c r="G69" s="336">
        <f t="shared" si="3"/>
        <v>1</v>
      </c>
      <c r="H69" s="336">
        <f t="shared" si="3"/>
        <v>5</v>
      </c>
    </row>
    <row r="70" spans="1:8" ht="25.5">
      <c r="A70" s="350" t="s">
        <v>3644</v>
      </c>
      <c r="B70" s="546" t="s">
        <v>5810</v>
      </c>
      <c r="C70" s="241">
        <v>0</v>
      </c>
      <c r="D70" s="493">
        <v>0</v>
      </c>
      <c r="E70" s="241">
        <v>0</v>
      </c>
      <c r="F70" s="493">
        <v>3</v>
      </c>
      <c r="G70" s="336">
        <f t="shared" si="3"/>
        <v>0</v>
      </c>
      <c r="H70" s="336">
        <f t="shared" si="3"/>
        <v>3</v>
      </c>
    </row>
    <row r="71" spans="1:8" ht="25.5">
      <c r="A71" s="350" t="s">
        <v>3646</v>
      </c>
      <c r="B71" s="546" t="s">
        <v>3990</v>
      </c>
      <c r="C71" s="241">
        <v>2</v>
      </c>
      <c r="D71" s="493">
        <v>3</v>
      </c>
      <c r="E71" s="241">
        <v>1</v>
      </c>
      <c r="F71" s="493">
        <v>3</v>
      </c>
      <c r="G71" s="336">
        <f t="shared" si="3"/>
        <v>3</v>
      </c>
      <c r="H71" s="336">
        <f t="shared" si="3"/>
        <v>6</v>
      </c>
    </row>
    <row r="72" spans="1:8">
      <c r="A72" s="350" t="s">
        <v>1861</v>
      </c>
      <c r="B72" s="546" t="s">
        <v>2449</v>
      </c>
      <c r="C72" s="241">
        <v>332</v>
      </c>
      <c r="D72" s="493">
        <v>400</v>
      </c>
      <c r="E72" s="241">
        <v>546</v>
      </c>
      <c r="F72" s="493">
        <v>600</v>
      </c>
      <c r="G72" s="336">
        <f t="shared" si="3"/>
        <v>878</v>
      </c>
      <c r="H72" s="336">
        <f t="shared" si="3"/>
        <v>1000</v>
      </c>
    </row>
    <row r="73" spans="1:8">
      <c r="A73" s="350" t="s">
        <v>3378</v>
      </c>
      <c r="B73" s="546" t="s">
        <v>5813</v>
      </c>
      <c r="C73" s="241">
        <v>0</v>
      </c>
      <c r="D73" s="493">
        <v>2</v>
      </c>
      <c r="E73" s="241">
        <v>25</v>
      </c>
      <c r="F73" s="493">
        <v>25</v>
      </c>
      <c r="G73" s="336">
        <f t="shared" si="3"/>
        <v>25</v>
      </c>
      <c r="H73" s="336">
        <f t="shared" si="3"/>
        <v>27</v>
      </c>
    </row>
    <row r="74" spans="1:8">
      <c r="A74" s="350" t="s">
        <v>5954</v>
      </c>
      <c r="B74" s="546" t="s">
        <v>5955</v>
      </c>
      <c r="C74" s="241">
        <v>0</v>
      </c>
      <c r="D74" s="493">
        <v>0</v>
      </c>
      <c r="E74" s="241">
        <v>0</v>
      </c>
      <c r="F74" s="493">
        <v>2</v>
      </c>
      <c r="G74" s="336">
        <f t="shared" si="3"/>
        <v>0</v>
      </c>
      <c r="H74" s="336">
        <f t="shared" si="3"/>
        <v>2</v>
      </c>
    </row>
    <row r="75" spans="1:8" ht="25.5">
      <c r="A75" s="350" t="s">
        <v>5405</v>
      </c>
      <c r="B75" s="546" t="s">
        <v>5956</v>
      </c>
      <c r="C75" s="241">
        <v>0</v>
      </c>
      <c r="D75" s="493">
        <v>2</v>
      </c>
      <c r="E75" s="241">
        <v>0</v>
      </c>
      <c r="F75" s="493">
        <v>2</v>
      </c>
      <c r="G75" s="336">
        <f t="shared" si="3"/>
        <v>0</v>
      </c>
      <c r="H75" s="336">
        <f t="shared" si="3"/>
        <v>4</v>
      </c>
    </row>
    <row r="76" spans="1:8">
      <c r="A76" s="350" t="s">
        <v>3939</v>
      </c>
      <c r="B76" s="546" t="s">
        <v>5957</v>
      </c>
      <c r="C76" s="241">
        <v>5</v>
      </c>
      <c r="D76" s="493">
        <v>10</v>
      </c>
      <c r="E76" s="241">
        <v>0</v>
      </c>
      <c r="F76" s="493">
        <v>5</v>
      </c>
      <c r="G76" s="336">
        <f t="shared" si="3"/>
        <v>5</v>
      </c>
      <c r="H76" s="336">
        <f t="shared" si="3"/>
        <v>15</v>
      </c>
    </row>
    <row r="77" spans="1:8" ht="25.5">
      <c r="A77" s="350" t="s">
        <v>2043</v>
      </c>
      <c r="B77" s="546" t="s">
        <v>4009</v>
      </c>
      <c r="C77" s="241">
        <v>0</v>
      </c>
      <c r="D77" s="493">
        <v>2</v>
      </c>
      <c r="E77" s="241">
        <v>1</v>
      </c>
      <c r="F77" s="493">
        <v>2</v>
      </c>
      <c r="G77" s="336">
        <f t="shared" si="3"/>
        <v>1</v>
      </c>
      <c r="H77" s="336">
        <f t="shared" si="3"/>
        <v>4</v>
      </c>
    </row>
    <row r="78" spans="1:8">
      <c r="A78" s="350" t="s">
        <v>1863</v>
      </c>
      <c r="B78" s="546" t="s">
        <v>2454</v>
      </c>
      <c r="C78" s="241">
        <v>0</v>
      </c>
      <c r="D78" s="493">
        <v>0</v>
      </c>
      <c r="E78" s="241">
        <v>31</v>
      </c>
      <c r="F78" s="493">
        <v>40</v>
      </c>
      <c r="G78" s="336">
        <f t="shared" si="3"/>
        <v>31</v>
      </c>
      <c r="H78" s="336">
        <f t="shared" si="3"/>
        <v>40</v>
      </c>
    </row>
    <row r="79" spans="1:8">
      <c r="A79" s="350" t="s">
        <v>1865</v>
      </c>
      <c r="B79" s="546" t="s">
        <v>2455</v>
      </c>
      <c r="C79" s="241">
        <v>0</v>
      </c>
      <c r="D79" s="493">
        <v>0</v>
      </c>
      <c r="E79" s="241">
        <v>22</v>
      </c>
      <c r="F79" s="493">
        <v>40</v>
      </c>
      <c r="G79" s="336">
        <f t="shared" si="3"/>
        <v>22</v>
      </c>
      <c r="H79" s="336">
        <f t="shared" si="3"/>
        <v>40</v>
      </c>
    </row>
    <row r="80" spans="1:8" ht="25.5">
      <c r="A80" s="525" t="s">
        <v>3458</v>
      </c>
      <c r="B80" s="547" t="s">
        <v>4022</v>
      </c>
      <c r="C80" s="241">
        <v>596</v>
      </c>
      <c r="D80" s="855">
        <v>600</v>
      </c>
      <c r="E80" s="241">
        <v>21</v>
      </c>
      <c r="F80" s="523">
        <v>25</v>
      </c>
      <c r="G80" s="855">
        <f t="shared" si="3"/>
        <v>617</v>
      </c>
      <c r="H80" s="855">
        <f t="shared" si="3"/>
        <v>625</v>
      </c>
    </row>
    <row r="81" spans="1:8" ht="25.5">
      <c r="A81" s="525" t="s">
        <v>3464</v>
      </c>
      <c r="B81" s="547" t="s">
        <v>4030</v>
      </c>
      <c r="C81" s="241">
        <v>225</v>
      </c>
      <c r="D81" s="855">
        <v>250</v>
      </c>
      <c r="E81" s="241">
        <v>18</v>
      </c>
      <c r="F81" s="523">
        <v>25</v>
      </c>
      <c r="G81" s="855">
        <f t="shared" si="3"/>
        <v>243</v>
      </c>
      <c r="H81" s="855">
        <f t="shared" si="3"/>
        <v>275</v>
      </c>
    </row>
    <row r="82" spans="1:8" s="314" customFormat="1" ht="25.5">
      <c r="A82" s="855" t="s">
        <v>3466</v>
      </c>
      <c r="B82" s="855" t="s">
        <v>3467</v>
      </c>
      <c r="C82" s="314">
        <v>2</v>
      </c>
      <c r="D82" s="861">
        <v>3</v>
      </c>
      <c r="E82" s="314">
        <v>0</v>
      </c>
      <c r="F82" s="861">
        <v>2</v>
      </c>
      <c r="G82" s="855">
        <f>C82+E82</f>
        <v>2</v>
      </c>
      <c r="H82" s="855">
        <f>D82+F82</f>
        <v>5</v>
      </c>
    </row>
    <row r="83" spans="1:8" ht="25.5">
      <c r="A83" s="350" t="s">
        <v>5820</v>
      </c>
      <c r="B83" s="542" t="s">
        <v>5821</v>
      </c>
      <c r="C83" s="241">
        <v>3</v>
      </c>
      <c r="D83" s="856">
        <v>5</v>
      </c>
      <c r="E83" s="241">
        <v>5</v>
      </c>
      <c r="F83" s="493">
        <v>2</v>
      </c>
      <c r="G83" s="856">
        <f t="shared" si="3"/>
        <v>8</v>
      </c>
      <c r="H83" s="856">
        <f t="shared" si="3"/>
        <v>7</v>
      </c>
    </row>
    <row r="84" spans="1:8" ht="25.5">
      <c r="A84" s="856" t="s">
        <v>3468</v>
      </c>
      <c r="B84" s="856" t="s">
        <v>3469</v>
      </c>
      <c r="C84" s="241">
        <v>12</v>
      </c>
      <c r="D84" s="862">
        <v>40</v>
      </c>
      <c r="E84" s="241">
        <v>0</v>
      </c>
      <c r="F84" s="862">
        <v>2</v>
      </c>
      <c r="G84" s="856">
        <f t="shared" si="3"/>
        <v>12</v>
      </c>
      <c r="H84" s="336">
        <f t="shared" si="3"/>
        <v>42</v>
      </c>
    </row>
    <row r="85" spans="1:8" ht="25.5">
      <c r="A85" s="856" t="s">
        <v>3470</v>
      </c>
      <c r="B85" s="856" t="s">
        <v>3471</v>
      </c>
      <c r="C85" s="241">
        <v>0</v>
      </c>
      <c r="D85" s="862">
        <v>10</v>
      </c>
      <c r="E85" s="241">
        <v>1</v>
      </c>
      <c r="F85" s="862">
        <v>2</v>
      </c>
      <c r="G85" s="856">
        <f t="shared" si="3"/>
        <v>1</v>
      </c>
      <c r="H85" s="336">
        <f t="shared" si="3"/>
        <v>12</v>
      </c>
    </row>
    <row r="86" spans="1:8">
      <c r="A86" s="856" t="s">
        <v>1867</v>
      </c>
      <c r="B86" s="856" t="s">
        <v>5958</v>
      </c>
      <c r="C86" s="241">
        <v>0</v>
      </c>
      <c r="D86" s="862">
        <v>2</v>
      </c>
      <c r="E86" s="241">
        <v>8</v>
      </c>
      <c r="F86" s="862">
        <v>5</v>
      </c>
      <c r="G86" s="856">
        <f t="shared" si="3"/>
        <v>8</v>
      </c>
      <c r="H86" s="336">
        <f t="shared" si="3"/>
        <v>7</v>
      </c>
    </row>
    <row r="87" spans="1:8" s="314" customFormat="1">
      <c r="A87" s="525" t="s">
        <v>3833</v>
      </c>
      <c r="B87" s="547" t="s">
        <v>5110</v>
      </c>
      <c r="C87" s="314">
        <v>1</v>
      </c>
      <c r="D87" s="855">
        <v>2</v>
      </c>
      <c r="E87" s="314">
        <v>0</v>
      </c>
      <c r="F87" s="523">
        <v>1</v>
      </c>
      <c r="G87" s="855">
        <f>C87+E87</f>
        <v>1</v>
      </c>
      <c r="H87" s="855">
        <f>D87+F87</f>
        <v>3</v>
      </c>
    </row>
    <row r="88" spans="1:8">
      <c r="A88" s="472" t="s">
        <v>1889</v>
      </c>
      <c r="B88" s="381" t="s">
        <v>1890</v>
      </c>
      <c r="C88" s="241">
        <v>0</v>
      </c>
      <c r="D88" s="856">
        <v>2</v>
      </c>
      <c r="E88" s="241">
        <v>0</v>
      </c>
      <c r="F88" s="541">
        <v>2</v>
      </c>
      <c r="G88" s="336">
        <f t="shared" si="3"/>
        <v>0</v>
      </c>
      <c r="H88" s="336">
        <f t="shared" si="3"/>
        <v>4</v>
      </c>
    </row>
    <row r="89" spans="1:8">
      <c r="A89" s="856" t="s">
        <v>5849</v>
      </c>
      <c r="B89" s="856" t="s">
        <v>5959</v>
      </c>
      <c r="C89" s="241">
        <v>0</v>
      </c>
      <c r="D89" s="862">
        <v>2</v>
      </c>
      <c r="E89" s="241">
        <v>20</v>
      </c>
      <c r="F89" s="862">
        <v>25</v>
      </c>
      <c r="G89" s="336">
        <f t="shared" si="3"/>
        <v>20</v>
      </c>
      <c r="H89" s="336">
        <f t="shared" si="3"/>
        <v>27</v>
      </c>
    </row>
    <row r="90" spans="1:8">
      <c r="A90" s="350" t="s">
        <v>3892</v>
      </c>
      <c r="B90" s="542" t="s">
        <v>4367</v>
      </c>
      <c r="C90" s="241">
        <v>0</v>
      </c>
      <c r="D90" s="856">
        <v>2</v>
      </c>
      <c r="E90" s="241">
        <v>7</v>
      </c>
      <c r="F90" s="493">
        <v>7</v>
      </c>
      <c r="G90" s="856">
        <f t="shared" si="3"/>
        <v>7</v>
      </c>
      <c r="H90" s="856">
        <f t="shared" si="3"/>
        <v>9</v>
      </c>
    </row>
    <row r="91" spans="1:8">
      <c r="A91" s="350" t="s">
        <v>3893</v>
      </c>
      <c r="B91" s="546" t="s">
        <v>5851</v>
      </c>
      <c r="C91" s="241">
        <v>112</v>
      </c>
      <c r="D91" s="493">
        <v>150</v>
      </c>
      <c r="E91" s="241">
        <v>4</v>
      </c>
      <c r="F91" s="493">
        <v>10</v>
      </c>
      <c r="G91" s="336">
        <f t="shared" si="3"/>
        <v>116</v>
      </c>
      <c r="H91" s="336">
        <f t="shared" si="3"/>
        <v>160</v>
      </c>
    </row>
    <row r="92" spans="1:8">
      <c r="A92" s="350" t="s">
        <v>1891</v>
      </c>
      <c r="B92" s="546" t="s">
        <v>2483</v>
      </c>
      <c r="C92" s="241">
        <v>0</v>
      </c>
      <c r="D92" s="493">
        <v>0</v>
      </c>
      <c r="E92" s="241">
        <v>36</v>
      </c>
      <c r="F92" s="493">
        <v>50</v>
      </c>
      <c r="G92" s="336">
        <f t="shared" si="3"/>
        <v>36</v>
      </c>
      <c r="H92" s="336">
        <f t="shared" si="3"/>
        <v>50</v>
      </c>
    </row>
    <row r="93" spans="1:8">
      <c r="A93" s="472" t="s">
        <v>1897</v>
      </c>
      <c r="B93" s="381" t="s">
        <v>1898</v>
      </c>
      <c r="C93" s="241">
        <v>0</v>
      </c>
      <c r="D93" s="856"/>
      <c r="E93" s="241">
        <v>9</v>
      </c>
      <c r="F93" s="541">
        <v>20</v>
      </c>
      <c r="G93" s="336">
        <f t="shared" ref="G93:H114" si="4">C93+E93</f>
        <v>9</v>
      </c>
      <c r="H93" s="336">
        <f t="shared" si="4"/>
        <v>20</v>
      </c>
    </row>
    <row r="94" spans="1:8">
      <c r="A94" s="472" t="s">
        <v>1905</v>
      </c>
      <c r="B94" s="381" t="s">
        <v>1906</v>
      </c>
      <c r="C94" s="241">
        <v>0</v>
      </c>
      <c r="D94" s="856">
        <v>2</v>
      </c>
      <c r="E94" s="241">
        <v>0</v>
      </c>
      <c r="F94" s="541">
        <v>2</v>
      </c>
      <c r="G94" s="336">
        <f t="shared" si="4"/>
        <v>0</v>
      </c>
      <c r="H94" s="336">
        <f t="shared" si="4"/>
        <v>4</v>
      </c>
    </row>
    <row r="95" spans="1:8">
      <c r="A95" s="350" t="s">
        <v>1911</v>
      </c>
      <c r="B95" s="546" t="s">
        <v>2490</v>
      </c>
      <c r="C95" s="241">
        <v>0</v>
      </c>
      <c r="D95" s="493">
        <v>0</v>
      </c>
      <c r="E95" s="241">
        <v>12</v>
      </c>
      <c r="F95" s="493">
        <v>20</v>
      </c>
      <c r="G95" s="336">
        <f t="shared" si="4"/>
        <v>12</v>
      </c>
      <c r="H95" s="336">
        <f t="shared" si="4"/>
        <v>20</v>
      </c>
    </row>
    <row r="96" spans="1:8" ht="25.5">
      <c r="A96" s="472" t="s">
        <v>3356</v>
      </c>
      <c r="B96" s="381" t="s">
        <v>3357</v>
      </c>
      <c r="C96" s="241">
        <v>0</v>
      </c>
      <c r="D96" s="856"/>
      <c r="E96" s="241">
        <v>0</v>
      </c>
      <c r="F96" s="541">
        <v>2</v>
      </c>
      <c r="G96" s="336">
        <f t="shared" si="4"/>
        <v>0</v>
      </c>
      <c r="H96" s="336">
        <f t="shared" si="4"/>
        <v>2</v>
      </c>
    </row>
    <row r="97" spans="1:8">
      <c r="A97" s="350" t="s">
        <v>2557</v>
      </c>
      <c r="B97" s="546" t="s">
        <v>3365</v>
      </c>
      <c r="C97" s="241">
        <v>5</v>
      </c>
      <c r="D97" s="493">
        <v>2</v>
      </c>
      <c r="E97" s="241">
        <v>0</v>
      </c>
      <c r="F97" s="493">
        <v>2</v>
      </c>
      <c r="G97" s="336">
        <f t="shared" si="4"/>
        <v>5</v>
      </c>
      <c r="H97" s="336">
        <f t="shared" si="4"/>
        <v>4</v>
      </c>
    </row>
    <row r="98" spans="1:8" ht="25.5">
      <c r="A98" s="350" t="s">
        <v>1919</v>
      </c>
      <c r="B98" s="546" t="s">
        <v>2496</v>
      </c>
      <c r="C98" s="241">
        <v>0</v>
      </c>
      <c r="D98" s="493">
        <v>0</v>
      </c>
      <c r="E98" s="241">
        <v>8</v>
      </c>
      <c r="F98" s="493">
        <v>10</v>
      </c>
      <c r="G98" s="336">
        <f t="shared" si="4"/>
        <v>8</v>
      </c>
      <c r="H98" s="336">
        <f t="shared" si="4"/>
        <v>10</v>
      </c>
    </row>
    <row r="99" spans="1:8" ht="25.5">
      <c r="A99" s="350" t="s">
        <v>2326</v>
      </c>
      <c r="B99" s="546" t="s">
        <v>3367</v>
      </c>
      <c r="C99" s="241">
        <v>389</v>
      </c>
      <c r="D99" s="493">
        <v>400</v>
      </c>
      <c r="E99" s="241">
        <v>0</v>
      </c>
      <c r="F99" s="493">
        <v>0</v>
      </c>
      <c r="G99" s="336">
        <f t="shared" si="4"/>
        <v>389</v>
      </c>
      <c r="H99" s="336">
        <f t="shared" si="4"/>
        <v>400</v>
      </c>
    </row>
    <row r="100" spans="1:8" ht="25.5">
      <c r="A100" s="350" t="s">
        <v>1921</v>
      </c>
      <c r="B100" s="546" t="s">
        <v>2497</v>
      </c>
      <c r="C100" s="241">
        <v>0</v>
      </c>
      <c r="D100" s="493">
        <v>0</v>
      </c>
      <c r="E100" s="241">
        <v>7</v>
      </c>
      <c r="F100" s="493">
        <v>5</v>
      </c>
      <c r="G100" s="336">
        <f t="shared" si="4"/>
        <v>7</v>
      </c>
      <c r="H100" s="336">
        <f t="shared" si="4"/>
        <v>5</v>
      </c>
    </row>
    <row r="101" spans="1:8" ht="25.5">
      <c r="A101" s="472" t="s">
        <v>1923</v>
      </c>
      <c r="B101" s="381" t="s">
        <v>1924</v>
      </c>
      <c r="C101" s="241">
        <v>0</v>
      </c>
      <c r="D101" s="856"/>
      <c r="E101" s="241">
        <v>2</v>
      </c>
      <c r="F101" s="541">
        <v>5</v>
      </c>
      <c r="G101" s="336">
        <f t="shared" si="4"/>
        <v>2</v>
      </c>
      <c r="H101" s="336">
        <f t="shared" si="4"/>
        <v>5</v>
      </c>
    </row>
    <row r="102" spans="1:8" ht="25.5">
      <c r="A102" s="472" t="s">
        <v>1925</v>
      </c>
      <c r="B102" s="381" t="s">
        <v>1926</v>
      </c>
      <c r="C102" s="241">
        <v>0</v>
      </c>
      <c r="D102" s="856"/>
      <c r="E102" s="241">
        <v>1</v>
      </c>
      <c r="F102" s="541">
        <v>2</v>
      </c>
      <c r="G102" s="336">
        <f t="shared" si="4"/>
        <v>1</v>
      </c>
      <c r="H102" s="336">
        <f t="shared" si="4"/>
        <v>2</v>
      </c>
    </row>
    <row r="103" spans="1:8">
      <c r="A103" s="350" t="s">
        <v>2500</v>
      </c>
      <c r="B103" s="546" t="s">
        <v>5869</v>
      </c>
      <c r="C103" s="241">
        <v>846</v>
      </c>
      <c r="D103" s="493">
        <v>900</v>
      </c>
      <c r="E103" s="241">
        <v>24</v>
      </c>
      <c r="F103" s="493">
        <v>25</v>
      </c>
      <c r="G103" s="336">
        <f t="shared" si="4"/>
        <v>870</v>
      </c>
      <c r="H103" s="336">
        <f t="shared" si="4"/>
        <v>925</v>
      </c>
    </row>
    <row r="104" spans="1:8">
      <c r="A104" s="516" t="s">
        <v>1927</v>
      </c>
      <c r="B104" s="548" t="s">
        <v>1928</v>
      </c>
      <c r="C104" s="241">
        <v>0</v>
      </c>
      <c r="D104" s="500">
        <v>0</v>
      </c>
      <c r="E104" s="241">
        <v>0</v>
      </c>
      <c r="F104" s="500">
        <v>2</v>
      </c>
      <c r="G104" s="336">
        <f t="shared" si="4"/>
        <v>0</v>
      </c>
      <c r="H104" s="336">
        <f t="shared" si="4"/>
        <v>2</v>
      </c>
    </row>
    <row r="105" spans="1:8" ht="25.5">
      <c r="A105" s="350" t="s">
        <v>4397</v>
      </c>
      <c r="B105" s="546" t="s">
        <v>4398</v>
      </c>
      <c r="C105" s="241">
        <v>810</v>
      </c>
      <c r="D105" s="493">
        <v>900</v>
      </c>
      <c r="E105" s="241">
        <v>2</v>
      </c>
      <c r="F105" s="493">
        <v>0</v>
      </c>
      <c r="G105" s="336">
        <f t="shared" si="4"/>
        <v>812</v>
      </c>
      <c r="H105" s="336">
        <f t="shared" si="4"/>
        <v>900</v>
      </c>
    </row>
    <row r="106" spans="1:8">
      <c r="A106" s="350" t="s">
        <v>1935</v>
      </c>
      <c r="B106" s="546" t="s">
        <v>3055</v>
      </c>
      <c r="C106" s="241">
        <v>0</v>
      </c>
      <c r="D106" s="493">
        <v>5</v>
      </c>
      <c r="E106" s="241">
        <v>4</v>
      </c>
      <c r="F106" s="493">
        <v>5</v>
      </c>
      <c r="G106" s="336">
        <f t="shared" si="4"/>
        <v>4</v>
      </c>
      <c r="H106" s="336">
        <f t="shared" si="4"/>
        <v>10</v>
      </c>
    </row>
    <row r="107" spans="1:8" ht="25.5">
      <c r="A107" s="350" t="s">
        <v>1947</v>
      </c>
      <c r="B107" s="546" t="s">
        <v>5871</v>
      </c>
      <c r="C107" s="241">
        <v>666</v>
      </c>
      <c r="D107" s="493">
        <v>700</v>
      </c>
      <c r="E107" s="241">
        <v>0</v>
      </c>
      <c r="F107" s="493">
        <v>2</v>
      </c>
      <c r="G107" s="336">
        <f t="shared" si="4"/>
        <v>666</v>
      </c>
      <c r="H107" s="336">
        <f t="shared" si="4"/>
        <v>702</v>
      </c>
    </row>
    <row r="108" spans="1:8">
      <c r="A108" s="350" t="s">
        <v>1957</v>
      </c>
      <c r="B108" s="546" t="s">
        <v>2503</v>
      </c>
      <c r="C108" s="241">
        <v>0</v>
      </c>
      <c r="D108" s="493">
        <v>0</v>
      </c>
      <c r="E108" s="241">
        <v>70</v>
      </c>
      <c r="F108" s="493">
        <v>75</v>
      </c>
      <c r="G108" s="336">
        <f t="shared" si="4"/>
        <v>70</v>
      </c>
      <c r="H108" s="336">
        <f t="shared" si="4"/>
        <v>75</v>
      </c>
    </row>
    <row r="109" spans="1:8" ht="38.25">
      <c r="A109" s="350" t="s">
        <v>1963</v>
      </c>
      <c r="B109" s="549" t="s">
        <v>3060</v>
      </c>
      <c r="C109" s="241">
        <v>0</v>
      </c>
      <c r="D109" s="493">
        <v>0</v>
      </c>
      <c r="E109" s="241">
        <v>269</v>
      </c>
      <c r="F109" s="493">
        <v>300</v>
      </c>
      <c r="G109" s="336">
        <f t="shared" si="4"/>
        <v>269</v>
      </c>
      <c r="H109" s="336">
        <f t="shared" si="4"/>
        <v>300</v>
      </c>
    </row>
    <row r="110" spans="1:8" ht="25.5">
      <c r="A110" s="350" t="s">
        <v>1971</v>
      </c>
      <c r="B110" s="546" t="s">
        <v>2506</v>
      </c>
      <c r="C110" s="241">
        <v>0</v>
      </c>
      <c r="D110" s="493">
        <v>0</v>
      </c>
      <c r="E110" s="241">
        <v>37</v>
      </c>
      <c r="F110" s="493">
        <v>50</v>
      </c>
      <c r="G110" s="336">
        <f t="shared" si="4"/>
        <v>37</v>
      </c>
      <c r="H110" s="336">
        <f t="shared" si="4"/>
        <v>50</v>
      </c>
    </row>
    <row r="111" spans="1:8" ht="25.5">
      <c r="A111" s="350" t="s">
        <v>1973</v>
      </c>
      <c r="B111" s="546" t="s">
        <v>3061</v>
      </c>
      <c r="C111" s="241">
        <v>0</v>
      </c>
      <c r="D111" s="493">
        <v>0</v>
      </c>
      <c r="E111" s="241">
        <v>373</v>
      </c>
      <c r="F111" s="493">
        <v>400</v>
      </c>
      <c r="G111" s="336">
        <f t="shared" si="4"/>
        <v>373</v>
      </c>
      <c r="H111" s="336">
        <f t="shared" si="4"/>
        <v>400</v>
      </c>
    </row>
    <row r="112" spans="1:8" ht="25.5">
      <c r="A112" s="350" t="s">
        <v>1977</v>
      </c>
      <c r="B112" s="546" t="s">
        <v>2511</v>
      </c>
      <c r="C112" s="241">
        <v>0</v>
      </c>
      <c r="D112" s="493">
        <v>0</v>
      </c>
      <c r="E112" s="241">
        <v>406</v>
      </c>
      <c r="F112" s="493">
        <v>450</v>
      </c>
      <c r="G112" s="336">
        <f t="shared" si="4"/>
        <v>406</v>
      </c>
      <c r="H112" s="336">
        <f t="shared" si="4"/>
        <v>450</v>
      </c>
    </row>
    <row r="113" spans="1:8" ht="25.5">
      <c r="A113" s="350" t="s">
        <v>1981</v>
      </c>
      <c r="B113" s="546" t="s">
        <v>2513</v>
      </c>
      <c r="C113" s="241">
        <v>0</v>
      </c>
      <c r="D113" s="493">
        <v>0</v>
      </c>
      <c r="E113" s="241">
        <v>36</v>
      </c>
      <c r="F113" s="493">
        <v>40</v>
      </c>
      <c r="G113" s="336">
        <f t="shared" si="4"/>
        <v>36</v>
      </c>
      <c r="H113" s="336">
        <f t="shared" si="4"/>
        <v>40</v>
      </c>
    </row>
    <row r="114" spans="1:8" ht="25.5">
      <c r="A114" s="350" t="s">
        <v>1983</v>
      </c>
      <c r="B114" s="546" t="s">
        <v>2514</v>
      </c>
      <c r="C114" s="241">
        <v>0</v>
      </c>
      <c r="D114" s="493">
        <v>0</v>
      </c>
      <c r="E114" s="241">
        <v>51</v>
      </c>
      <c r="F114" s="493">
        <v>60</v>
      </c>
      <c r="G114" s="336">
        <f t="shared" si="4"/>
        <v>51</v>
      </c>
      <c r="H114" s="336">
        <f t="shared" si="4"/>
        <v>60</v>
      </c>
    </row>
    <row r="115" spans="1:8" ht="25.5">
      <c r="A115" s="856" t="s">
        <v>1985</v>
      </c>
      <c r="B115" s="856" t="s">
        <v>5960</v>
      </c>
      <c r="C115" s="241">
        <v>0</v>
      </c>
      <c r="D115" s="862">
        <v>10</v>
      </c>
      <c r="E115" s="241">
        <v>4</v>
      </c>
      <c r="F115" s="862">
        <v>5</v>
      </c>
      <c r="G115" s="862"/>
      <c r="H115" s="336">
        <f>D115+F115</f>
        <v>15</v>
      </c>
    </row>
    <row r="116" spans="1:8" ht="25.5">
      <c r="A116" s="472" t="s">
        <v>1993</v>
      </c>
      <c r="B116" s="381" t="s">
        <v>1994</v>
      </c>
      <c r="C116" s="241">
        <v>0</v>
      </c>
      <c r="D116" s="856"/>
      <c r="E116" s="241">
        <v>117</v>
      </c>
      <c r="F116" s="541">
        <v>135</v>
      </c>
      <c r="G116" s="336">
        <f>C116+E116</f>
        <v>117</v>
      </c>
      <c r="H116" s="336">
        <f>D116+F116</f>
        <v>135</v>
      </c>
    </row>
    <row r="117" spans="1:8" ht="25.5">
      <c r="A117" s="856" t="s">
        <v>2643</v>
      </c>
      <c r="B117" s="856" t="s">
        <v>1990</v>
      </c>
      <c r="C117" s="241">
        <v>0</v>
      </c>
      <c r="D117" s="862">
        <v>10</v>
      </c>
      <c r="E117" s="241">
        <v>0</v>
      </c>
      <c r="F117" s="862">
        <v>5</v>
      </c>
      <c r="G117" s="862"/>
      <c r="H117" s="336">
        <f>D117+F117</f>
        <v>15</v>
      </c>
    </row>
    <row r="118" spans="1:8" ht="25.5">
      <c r="A118" s="350" t="s">
        <v>2007</v>
      </c>
      <c r="B118" s="546" t="s">
        <v>2541</v>
      </c>
      <c r="C118" s="241">
        <v>0</v>
      </c>
      <c r="D118" s="541"/>
      <c r="E118" s="241">
        <v>1</v>
      </c>
      <c r="F118" s="541">
        <v>5</v>
      </c>
      <c r="G118" s="336">
        <f>C118+E118</f>
        <v>1</v>
      </c>
      <c r="H118" s="336">
        <f>D118+F118</f>
        <v>5</v>
      </c>
    </row>
    <row r="119" spans="1:8">
      <c r="A119" s="550" t="s">
        <v>2009</v>
      </c>
      <c r="B119" s="551" t="s">
        <v>2542</v>
      </c>
      <c r="C119" s="241">
        <v>0</v>
      </c>
      <c r="D119" s="541"/>
      <c r="E119" s="241">
        <v>0</v>
      </c>
      <c r="F119" s="541">
        <v>5</v>
      </c>
      <c r="G119" s="336">
        <f>C119+E119</f>
        <v>0</v>
      </c>
      <c r="H119" s="336">
        <f>D119+F119</f>
        <v>5</v>
      </c>
    </row>
    <row r="120" spans="1:8" s="489" customFormat="1">
      <c r="A120" s="856"/>
      <c r="B120" s="335" t="s">
        <v>5961</v>
      </c>
      <c r="C120" s="335">
        <f t="shared" ref="C120:H120" si="5">SUM(C59:C119)</f>
        <v>4006</v>
      </c>
      <c r="D120" s="335">
        <f t="shared" si="5"/>
        <v>4416</v>
      </c>
      <c r="E120" s="335">
        <f t="shared" si="5"/>
        <v>2377</v>
      </c>
      <c r="F120" s="335">
        <f t="shared" si="5"/>
        <v>2763</v>
      </c>
      <c r="G120" s="335">
        <f t="shared" si="5"/>
        <v>6379</v>
      </c>
      <c r="H120" s="335">
        <f t="shared" si="5"/>
        <v>7179</v>
      </c>
    </row>
    <row r="121" spans="1:8">
      <c r="A121" s="856"/>
      <c r="B121" s="856"/>
      <c r="C121" s="862"/>
      <c r="D121" s="862"/>
      <c r="E121" s="862"/>
      <c r="F121" s="862"/>
      <c r="G121" s="862"/>
      <c r="H121" s="862"/>
    </row>
    <row r="122" spans="1:8">
      <c r="A122" s="554"/>
      <c r="B122" s="554"/>
      <c r="C122" s="535"/>
      <c r="D122" s="535"/>
      <c r="E122" s="535"/>
      <c r="F122" s="535"/>
      <c r="G122" s="535"/>
      <c r="H122" s="535"/>
    </row>
    <row r="123" spans="1:8">
      <c r="A123" s="856"/>
      <c r="B123" s="856"/>
      <c r="C123" s="862"/>
      <c r="D123" s="862"/>
      <c r="E123" s="862"/>
      <c r="F123" s="862"/>
      <c r="G123" s="862"/>
      <c r="H123" s="862"/>
    </row>
    <row r="124" spans="1:8">
      <c r="A124" s="856"/>
      <c r="B124" s="856"/>
      <c r="C124" s="862"/>
      <c r="D124" s="862"/>
      <c r="E124" s="862"/>
      <c r="F124" s="862"/>
      <c r="G124" s="862"/>
      <c r="H124" s="862"/>
    </row>
    <row r="125" spans="1:8">
      <c r="A125" s="856"/>
      <c r="B125" s="856"/>
      <c r="C125" s="862"/>
      <c r="D125" s="862"/>
      <c r="E125" s="862"/>
      <c r="F125" s="862"/>
      <c r="G125" s="862"/>
      <c r="H125" s="862"/>
    </row>
    <row r="126" spans="1:8">
      <c r="A126" s="856"/>
      <c r="B126" s="856"/>
      <c r="C126" s="862"/>
      <c r="D126" s="862"/>
      <c r="E126" s="862"/>
      <c r="F126" s="862"/>
      <c r="G126" s="336"/>
      <c r="H126" s="336"/>
    </row>
    <row r="127" spans="1:8">
      <c r="A127" s="856"/>
      <c r="B127" s="856"/>
      <c r="C127" s="862"/>
      <c r="D127" s="862"/>
      <c r="E127" s="862"/>
      <c r="F127" s="862"/>
      <c r="G127" s="336"/>
      <c r="H127" s="336"/>
    </row>
    <row r="128" spans="1:8">
      <c r="A128" s="856"/>
      <c r="B128" s="856"/>
      <c r="C128" s="862"/>
      <c r="D128" s="862"/>
      <c r="E128" s="862"/>
      <c r="F128" s="862"/>
      <c r="G128" s="336"/>
      <c r="H128" s="336"/>
    </row>
    <row r="129" spans="1:8">
      <c r="A129" s="856"/>
      <c r="B129" s="856"/>
      <c r="C129" s="862"/>
      <c r="D129" s="862"/>
      <c r="E129" s="862"/>
      <c r="F129" s="862"/>
      <c r="G129" s="336"/>
      <c r="H129" s="336"/>
    </row>
    <row r="130" spans="1:8">
      <c r="A130" s="856"/>
      <c r="B130" s="856"/>
      <c r="C130" s="862"/>
      <c r="D130" s="862"/>
      <c r="E130" s="862"/>
      <c r="F130" s="862"/>
      <c r="G130" s="336"/>
      <c r="H130" s="336"/>
    </row>
    <row r="131" spans="1:8">
      <c r="A131" s="856"/>
      <c r="B131" s="856"/>
      <c r="C131" s="862"/>
      <c r="D131" s="862"/>
      <c r="E131" s="862"/>
      <c r="F131" s="862"/>
      <c r="G131" s="336"/>
      <c r="H131" s="336"/>
    </row>
    <row r="132" spans="1:8">
      <c r="A132" s="856"/>
      <c r="B132" s="856"/>
      <c r="C132" s="862"/>
      <c r="D132" s="862"/>
      <c r="E132" s="862"/>
      <c r="F132" s="862"/>
      <c r="G132" s="862"/>
      <c r="H132" s="862"/>
    </row>
    <row r="133" spans="1:8">
      <c r="A133" s="856"/>
      <c r="B133" s="856"/>
      <c r="C133" s="862"/>
      <c r="D133" s="862"/>
      <c r="E133" s="862"/>
      <c r="F133" s="862"/>
      <c r="G133" s="862"/>
      <c r="H133" s="862"/>
    </row>
    <row r="134" spans="1:8">
      <c r="A134" s="856"/>
      <c r="B134" s="856"/>
      <c r="C134" s="862"/>
      <c r="D134" s="862"/>
      <c r="E134" s="862"/>
      <c r="F134" s="862"/>
      <c r="G134" s="862"/>
      <c r="H134" s="862"/>
    </row>
    <row r="135" spans="1:8">
      <c r="A135" s="856"/>
      <c r="B135" s="856"/>
      <c r="C135" s="862"/>
      <c r="D135" s="862"/>
      <c r="E135" s="862"/>
      <c r="F135" s="862"/>
      <c r="G135" s="862"/>
      <c r="H135" s="862"/>
    </row>
    <row r="136" spans="1:8">
      <c r="A136" s="856"/>
      <c r="B136" s="856"/>
      <c r="C136" s="862"/>
      <c r="D136" s="862"/>
      <c r="E136" s="862"/>
      <c r="F136" s="862"/>
      <c r="G136" s="862"/>
      <c r="H136" s="862"/>
    </row>
    <row r="137" spans="1:8">
      <c r="A137" s="856"/>
      <c r="B137" s="856"/>
      <c r="C137" s="862"/>
      <c r="D137" s="862"/>
      <c r="E137" s="862"/>
      <c r="F137" s="862"/>
      <c r="G137" s="862"/>
      <c r="H137" s="862"/>
    </row>
    <row r="138" spans="1:8">
      <c r="A138" s="856"/>
      <c r="B138" s="856"/>
      <c r="C138" s="862"/>
      <c r="D138" s="862"/>
      <c r="E138" s="862"/>
      <c r="F138" s="862"/>
      <c r="G138" s="862"/>
      <c r="H138" s="862"/>
    </row>
    <row r="139" spans="1:8">
      <c r="A139" s="856"/>
      <c r="B139" s="856"/>
      <c r="C139" s="862"/>
      <c r="D139" s="862"/>
      <c r="E139" s="862"/>
      <c r="F139" s="862"/>
      <c r="G139" s="862"/>
      <c r="H139" s="862"/>
    </row>
    <row r="140" spans="1:8">
      <c r="A140" s="856"/>
      <c r="B140" s="856"/>
      <c r="C140" s="862"/>
      <c r="D140" s="862"/>
      <c r="E140" s="862"/>
      <c r="F140" s="862"/>
      <c r="G140" s="862"/>
      <c r="H140" s="862"/>
    </row>
    <row r="141" spans="1:8">
      <c r="A141" s="856"/>
      <c r="B141" s="856"/>
      <c r="C141" s="862"/>
      <c r="D141" s="862"/>
      <c r="E141" s="862"/>
      <c r="F141" s="862"/>
      <c r="G141" s="862"/>
      <c r="H141" s="862"/>
    </row>
    <row r="142" spans="1:8">
      <c r="A142" s="856"/>
      <c r="B142" s="856"/>
      <c r="C142" s="862"/>
      <c r="D142" s="862"/>
      <c r="E142" s="862"/>
      <c r="F142" s="862"/>
      <c r="G142" s="862"/>
      <c r="H142" s="862"/>
    </row>
    <row r="143" spans="1:8">
      <c r="A143" s="856"/>
      <c r="B143" s="856"/>
      <c r="C143" s="862"/>
      <c r="D143" s="862"/>
      <c r="E143" s="862"/>
      <c r="F143" s="862"/>
      <c r="G143" s="862"/>
      <c r="H143" s="862"/>
    </row>
    <row r="144" spans="1:8">
      <c r="A144" s="856"/>
      <c r="B144" s="856"/>
      <c r="C144" s="862"/>
      <c r="D144" s="862"/>
      <c r="E144" s="862"/>
      <c r="F144" s="862"/>
      <c r="G144" s="862"/>
      <c r="H144" s="862"/>
    </row>
    <row r="145" spans="1:8">
      <c r="A145" s="856"/>
      <c r="B145" s="856"/>
      <c r="C145" s="862"/>
      <c r="D145" s="862"/>
      <c r="E145" s="862"/>
      <c r="F145" s="862"/>
      <c r="G145" s="862"/>
      <c r="H145" s="862"/>
    </row>
    <row r="146" spans="1:8">
      <c r="A146" s="856"/>
      <c r="B146" s="856"/>
      <c r="C146" s="862"/>
      <c r="D146" s="862"/>
      <c r="E146" s="862"/>
      <c r="F146" s="862"/>
      <c r="G146" s="862"/>
      <c r="H146" s="862"/>
    </row>
    <row r="147" spans="1:8">
      <c r="A147" s="856"/>
      <c r="B147" s="856"/>
      <c r="C147" s="862"/>
      <c r="D147" s="862"/>
      <c r="E147" s="862"/>
      <c r="F147" s="862"/>
      <c r="G147" s="862"/>
      <c r="H147" s="862"/>
    </row>
    <row r="148" spans="1:8">
      <c r="A148" s="856"/>
      <c r="B148" s="856"/>
      <c r="C148" s="862"/>
      <c r="D148" s="862"/>
      <c r="E148" s="862"/>
      <c r="F148" s="862"/>
      <c r="G148" s="862"/>
      <c r="H148" s="862"/>
    </row>
    <row r="149" spans="1:8" ht="14.25">
      <c r="A149" s="190"/>
      <c r="B149" s="249"/>
      <c r="C149" s="249"/>
      <c r="D149" s="249"/>
      <c r="E149" s="249"/>
      <c r="F149" s="249"/>
      <c r="G149" s="249"/>
      <c r="H149" s="249"/>
    </row>
    <row r="150" spans="1:8" ht="14.25">
      <c r="A150" s="190"/>
      <c r="B150" s="249"/>
      <c r="C150" s="249"/>
      <c r="D150" s="249"/>
      <c r="E150" s="249"/>
      <c r="F150" s="249"/>
      <c r="G150" s="249"/>
      <c r="H150" s="249"/>
    </row>
    <row r="151" spans="1:8" ht="14.25">
      <c r="A151" s="190"/>
      <c r="B151" s="249"/>
      <c r="C151" s="249"/>
      <c r="D151" s="249"/>
      <c r="E151" s="249"/>
      <c r="F151" s="249"/>
      <c r="G151" s="249"/>
      <c r="H151" s="249"/>
    </row>
    <row r="152" spans="1:8" ht="14.25">
      <c r="A152" s="190"/>
      <c r="B152" s="249"/>
      <c r="C152" s="249"/>
      <c r="D152" s="249"/>
      <c r="E152" s="249"/>
      <c r="F152" s="249"/>
      <c r="G152" s="249"/>
      <c r="H152" s="249"/>
    </row>
    <row r="153" spans="1:8" ht="14.25">
      <c r="A153" s="190"/>
      <c r="B153" s="249"/>
      <c r="C153" s="249"/>
      <c r="D153" s="249"/>
      <c r="E153" s="249"/>
      <c r="F153" s="249"/>
      <c r="G153" s="249"/>
      <c r="H153" s="249"/>
    </row>
    <row r="154" spans="1:8" ht="14.25">
      <c r="A154" s="190"/>
      <c r="B154" s="249"/>
      <c r="C154" s="249"/>
      <c r="D154" s="249"/>
      <c r="E154" s="249"/>
      <c r="F154" s="249"/>
      <c r="G154" s="249"/>
      <c r="H154" s="249"/>
    </row>
    <row r="155" spans="1:8" ht="14.25">
      <c r="A155" s="190"/>
      <c r="B155" s="249"/>
      <c r="C155" s="249"/>
      <c r="D155" s="249"/>
      <c r="E155" s="249"/>
      <c r="F155" s="249"/>
      <c r="G155" s="249"/>
      <c r="H155" s="249"/>
    </row>
    <row r="156" spans="1:8" ht="14.25">
      <c r="A156" s="190"/>
      <c r="B156" s="249"/>
      <c r="C156" s="249"/>
      <c r="D156" s="249"/>
      <c r="E156" s="249"/>
      <c r="F156" s="249"/>
      <c r="G156" s="249"/>
      <c r="H156" s="249"/>
    </row>
    <row r="157" spans="1:8" ht="14.25">
      <c r="A157" s="190"/>
      <c r="B157" s="249"/>
      <c r="C157" s="249"/>
      <c r="D157" s="249"/>
      <c r="E157" s="249"/>
      <c r="F157" s="249"/>
      <c r="G157" s="249"/>
      <c r="H157" s="249"/>
    </row>
    <row r="158" spans="1:8" ht="14.25">
      <c r="A158" s="190"/>
      <c r="B158" s="249"/>
      <c r="C158" s="249"/>
      <c r="D158" s="249"/>
      <c r="E158" s="249"/>
      <c r="F158" s="249"/>
      <c r="G158" s="249"/>
      <c r="H158" s="249"/>
    </row>
    <row r="159" spans="1:8" ht="14.25">
      <c r="A159" s="190"/>
      <c r="B159" s="249"/>
      <c r="C159" s="249"/>
      <c r="D159" s="249"/>
      <c r="E159" s="249"/>
      <c r="F159" s="249"/>
      <c r="G159" s="249"/>
      <c r="H159" s="249"/>
    </row>
    <row r="160" spans="1:8" ht="14.25">
      <c r="A160" s="190"/>
      <c r="B160" s="249"/>
      <c r="C160" s="249"/>
      <c r="D160" s="249"/>
      <c r="E160" s="249"/>
      <c r="F160" s="249"/>
      <c r="G160" s="249"/>
      <c r="H160" s="249"/>
    </row>
    <row r="161" spans="1:8" ht="14.25">
      <c r="A161" s="190"/>
      <c r="B161" s="249"/>
      <c r="C161" s="249"/>
      <c r="D161" s="249"/>
      <c r="E161" s="249"/>
      <c r="F161" s="249"/>
      <c r="G161" s="249"/>
      <c r="H161" s="249"/>
    </row>
    <row r="162" spans="1:8" ht="14.25">
      <c r="A162" s="190"/>
      <c r="B162" s="249"/>
      <c r="C162" s="249"/>
      <c r="D162" s="249"/>
      <c r="E162" s="249"/>
      <c r="F162" s="249"/>
      <c r="G162" s="249"/>
      <c r="H162" s="249"/>
    </row>
    <row r="163" spans="1:8" ht="14.25">
      <c r="A163" s="190"/>
      <c r="B163" s="249"/>
      <c r="C163" s="249"/>
      <c r="D163" s="249"/>
      <c r="E163" s="249"/>
      <c r="F163" s="249"/>
      <c r="G163" s="249"/>
      <c r="H163" s="249"/>
    </row>
    <row r="164" spans="1:8" ht="14.25">
      <c r="A164" s="190"/>
      <c r="B164" s="249"/>
      <c r="C164" s="249"/>
      <c r="D164" s="249"/>
      <c r="E164" s="249"/>
      <c r="F164" s="249"/>
      <c r="G164" s="249"/>
      <c r="H164" s="249"/>
    </row>
    <row r="165" spans="1:8" ht="14.25">
      <c r="A165" s="190"/>
      <c r="B165" s="249"/>
      <c r="C165" s="249"/>
      <c r="D165" s="249"/>
      <c r="E165" s="249"/>
      <c r="F165" s="249"/>
      <c r="G165" s="249"/>
      <c r="H165" s="249"/>
    </row>
    <row r="166" spans="1:8" ht="14.25">
      <c r="A166" s="190"/>
      <c r="B166" s="249"/>
      <c r="C166" s="249"/>
      <c r="D166" s="249"/>
      <c r="E166" s="249"/>
      <c r="F166" s="249"/>
      <c r="G166" s="249"/>
      <c r="H166" s="249"/>
    </row>
    <row r="167" spans="1:8" ht="14.25">
      <c r="A167" s="190"/>
      <c r="B167" s="249"/>
      <c r="C167" s="249"/>
      <c r="D167" s="249"/>
      <c r="E167" s="249"/>
      <c r="F167" s="249"/>
      <c r="G167" s="249"/>
      <c r="H167" s="249"/>
    </row>
    <row r="168" spans="1:8" ht="14.25">
      <c r="A168" s="190"/>
      <c r="B168" s="249"/>
      <c r="C168" s="249"/>
      <c r="D168" s="249"/>
      <c r="E168" s="249"/>
      <c r="F168" s="249"/>
      <c r="G168" s="249"/>
      <c r="H168" s="249"/>
    </row>
    <row r="169" spans="1:8" ht="14.25">
      <c r="A169" s="190"/>
      <c r="B169" s="249"/>
      <c r="C169" s="249"/>
      <c r="D169" s="249"/>
      <c r="E169" s="249"/>
      <c r="F169" s="249"/>
      <c r="G169" s="249"/>
      <c r="H169" s="249"/>
    </row>
    <row r="170" spans="1:8" ht="14.25">
      <c r="A170" s="190"/>
      <c r="B170" s="249"/>
      <c r="C170" s="249"/>
      <c r="D170" s="249"/>
      <c r="E170" s="249"/>
      <c r="F170" s="249"/>
      <c r="G170" s="249"/>
      <c r="H170" s="249"/>
    </row>
    <row r="171" spans="1:8" ht="14.25">
      <c r="A171" s="190"/>
      <c r="B171" s="249"/>
      <c r="C171" s="249"/>
      <c r="D171" s="249"/>
      <c r="E171" s="249"/>
      <c r="F171" s="249"/>
      <c r="G171" s="249"/>
      <c r="H171" s="249"/>
    </row>
    <row r="172" spans="1:8">
      <c r="A172" s="555"/>
      <c r="B172" s="252"/>
      <c r="C172" s="137"/>
      <c r="D172" s="137"/>
      <c r="E172" s="132"/>
      <c r="F172" s="132"/>
      <c r="G172" s="132"/>
      <c r="H172" s="132"/>
    </row>
    <row r="173" spans="1:8" ht="14.25">
      <c r="A173" s="426"/>
      <c r="B173" s="137"/>
      <c r="C173" s="137"/>
      <c r="D173" s="137"/>
      <c r="E173" s="132"/>
      <c r="F173" s="132"/>
      <c r="G173" s="132"/>
      <c r="H173" s="132"/>
    </row>
    <row r="174" spans="1:8" ht="14.25">
      <c r="A174" s="426"/>
      <c r="B174" s="137"/>
      <c r="C174" s="137"/>
      <c r="D174" s="137"/>
      <c r="E174" s="132"/>
      <c r="F174" s="132"/>
      <c r="G174" s="132"/>
      <c r="H174" s="132"/>
    </row>
    <row r="175" spans="1:8" ht="14.25">
      <c r="A175" s="426"/>
      <c r="B175" s="137"/>
      <c r="C175" s="137"/>
      <c r="D175" s="137"/>
      <c r="E175" s="132"/>
      <c r="F175" s="132"/>
      <c r="G175" s="132"/>
      <c r="H175" s="132"/>
    </row>
    <row r="176" spans="1:8" ht="14.25">
      <c r="A176" s="426"/>
      <c r="B176" s="137"/>
      <c r="C176" s="137"/>
      <c r="D176" s="137"/>
      <c r="E176" s="132"/>
      <c r="F176" s="132"/>
      <c r="G176" s="132"/>
      <c r="H176" s="132"/>
    </row>
    <row r="177" spans="1:8" ht="14.25">
      <c r="A177" s="426"/>
      <c r="B177" s="137"/>
      <c r="C177" s="137"/>
      <c r="D177" s="137"/>
      <c r="E177" s="132"/>
      <c r="F177" s="132"/>
      <c r="G177" s="132"/>
      <c r="H177" s="132"/>
    </row>
    <row r="178" spans="1:8" ht="14.25">
      <c r="A178" s="426"/>
      <c r="B178" s="137"/>
      <c r="C178" s="137"/>
      <c r="D178" s="137"/>
      <c r="E178" s="132"/>
      <c r="F178" s="132"/>
      <c r="G178" s="132"/>
      <c r="H178" s="132"/>
    </row>
    <row r="179" spans="1:8" ht="14.25">
      <c r="A179" s="426"/>
      <c r="B179" s="137"/>
      <c r="C179" s="137"/>
      <c r="D179" s="137"/>
      <c r="E179" s="132"/>
      <c r="F179" s="132"/>
      <c r="G179" s="132"/>
      <c r="H179" s="132"/>
    </row>
    <row r="180" spans="1:8" ht="14.25">
      <c r="A180" s="426"/>
      <c r="B180" s="137"/>
      <c r="C180" s="137"/>
      <c r="D180" s="137"/>
      <c r="E180" s="132"/>
      <c r="F180" s="132"/>
      <c r="G180" s="132"/>
      <c r="H180" s="132"/>
    </row>
    <row r="181" spans="1:8" ht="14.25">
      <c r="A181" s="426"/>
      <c r="B181" s="137"/>
      <c r="C181" s="137"/>
      <c r="D181" s="137"/>
      <c r="E181" s="132"/>
      <c r="F181" s="132"/>
      <c r="G181" s="132"/>
      <c r="H181" s="132"/>
    </row>
    <row r="182" spans="1:8" ht="14.25">
      <c r="A182" s="426"/>
      <c r="B182" s="137"/>
      <c r="C182" s="137"/>
      <c r="D182" s="137"/>
      <c r="E182" s="132"/>
      <c r="F182" s="132"/>
      <c r="G182" s="132"/>
      <c r="H182" s="132"/>
    </row>
    <row r="183" spans="1:8" ht="14.25">
      <c r="A183" s="426"/>
      <c r="B183" s="137"/>
      <c r="C183" s="137"/>
      <c r="D183" s="137"/>
      <c r="E183" s="132"/>
      <c r="F183" s="132"/>
      <c r="G183" s="132"/>
      <c r="H183" s="132"/>
    </row>
    <row r="184" spans="1:8" ht="14.25">
      <c r="A184" s="426"/>
      <c r="B184" s="137"/>
      <c r="C184" s="137"/>
      <c r="D184" s="137"/>
      <c r="E184" s="132"/>
      <c r="F184" s="132"/>
      <c r="G184" s="132"/>
      <c r="H184" s="132"/>
    </row>
    <row r="185" spans="1:8" ht="14.25">
      <c r="A185" s="426"/>
      <c r="B185" s="137"/>
      <c r="C185" s="137"/>
      <c r="D185" s="137"/>
      <c r="E185" s="132"/>
      <c r="F185" s="132"/>
      <c r="G185" s="132"/>
      <c r="H185" s="132"/>
    </row>
    <row r="186" spans="1:8" ht="14.25">
      <c r="A186" s="426"/>
      <c r="B186" s="137"/>
      <c r="C186" s="137"/>
      <c r="D186" s="137"/>
      <c r="E186" s="132"/>
      <c r="F186" s="132"/>
      <c r="G186" s="132"/>
      <c r="H186" s="132"/>
    </row>
    <row r="187" spans="1:8" ht="14.25">
      <c r="A187" s="426"/>
      <c r="B187" s="137"/>
      <c r="C187" s="137"/>
      <c r="D187" s="137"/>
      <c r="E187" s="132"/>
      <c r="F187" s="132"/>
      <c r="G187" s="132"/>
      <c r="H187" s="132"/>
    </row>
    <row r="188" spans="1:8" ht="14.25">
      <c r="A188" s="426"/>
      <c r="B188" s="137"/>
      <c r="C188" s="137"/>
      <c r="D188" s="137"/>
      <c r="E188" s="132"/>
      <c r="F188" s="132"/>
      <c r="G188" s="132"/>
      <c r="H188" s="132"/>
    </row>
    <row r="189" spans="1:8" ht="14.25">
      <c r="A189" s="426"/>
      <c r="B189" s="137"/>
      <c r="C189" s="137"/>
      <c r="D189" s="137"/>
      <c r="E189" s="132"/>
      <c r="F189" s="132"/>
      <c r="G189" s="132"/>
      <c r="H189" s="132"/>
    </row>
    <row r="190" spans="1:8" ht="14.25">
      <c r="A190" s="426"/>
      <c r="B190" s="137"/>
      <c r="C190" s="137"/>
      <c r="D190" s="137"/>
      <c r="E190" s="132"/>
      <c r="F190" s="132"/>
      <c r="G190" s="132"/>
      <c r="H190" s="132"/>
    </row>
    <row r="191" spans="1:8" ht="14.25">
      <c r="A191" s="426"/>
      <c r="B191" s="137"/>
      <c r="C191" s="137"/>
      <c r="D191" s="137"/>
      <c r="E191" s="132"/>
      <c r="F191" s="132"/>
      <c r="G191" s="132"/>
      <c r="H191" s="132"/>
    </row>
    <row r="192" spans="1:8" ht="14.25">
      <c r="A192" s="426"/>
      <c r="B192" s="137"/>
      <c r="C192" s="137"/>
      <c r="D192" s="137"/>
      <c r="E192" s="132"/>
      <c r="F192" s="132"/>
      <c r="G192" s="132"/>
      <c r="H192" s="132"/>
    </row>
    <row r="193" spans="1:8" ht="14.25">
      <c r="A193" s="426"/>
      <c r="B193" s="137"/>
      <c r="C193" s="137"/>
      <c r="D193" s="137"/>
      <c r="E193" s="132"/>
      <c r="F193" s="132"/>
      <c r="G193" s="132"/>
      <c r="H193" s="132"/>
    </row>
    <row r="194" spans="1:8">
      <c r="A194" s="190"/>
      <c r="B194" s="137"/>
      <c r="C194" s="137"/>
      <c r="D194" s="137"/>
      <c r="E194" s="132"/>
      <c r="F194" s="132"/>
      <c r="G194" s="132"/>
      <c r="H194" s="132"/>
    </row>
    <row r="195" spans="1:8" ht="14.25">
      <c r="A195" s="190" t="s">
        <v>249</v>
      </c>
      <c r="B195" s="340"/>
      <c r="C195" s="340"/>
      <c r="D195" s="340"/>
      <c r="E195" s="340"/>
      <c r="F195" s="340"/>
      <c r="G195" s="340"/>
      <c r="H195" s="340"/>
    </row>
    <row r="196" spans="1:8" ht="14.25">
      <c r="A196" s="426" t="s">
        <v>148</v>
      </c>
      <c r="B196" s="137" t="s">
        <v>149</v>
      </c>
      <c r="C196" s="137"/>
      <c r="D196" s="137"/>
      <c r="E196" s="132"/>
      <c r="F196" s="132"/>
      <c r="G196" s="132"/>
      <c r="H196" s="132"/>
    </row>
    <row r="197" spans="1:8" ht="14.25">
      <c r="A197" s="426" t="s">
        <v>150</v>
      </c>
      <c r="B197" s="137" t="s">
        <v>151</v>
      </c>
      <c r="C197" s="137"/>
      <c r="D197" s="137"/>
      <c r="E197" s="132"/>
      <c r="F197" s="132"/>
      <c r="G197" s="132"/>
      <c r="H197" s="132"/>
    </row>
    <row r="198" spans="1:8" ht="14.25">
      <c r="A198" s="426" t="s">
        <v>152</v>
      </c>
      <c r="B198" s="137" t="s">
        <v>175</v>
      </c>
      <c r="C198" s="137"/>
      <c r="D198" s="137"/>
      <c r="E198" s="132"/>
      <c r="F198" s="132"/>
      <c r="G198" s="132"/>
      <c r="H198" s="132"/>
    </row>
    <row r="199" spans="1:8" ht="25.5">
      <c r="A199" s="426" t="s">
        <v>153</v>
      </c>
      <c r="B199" s="137" t="s">
        <v>154</v>
      </c>
      <c r="C199" s="137"/>
      <c r="D199" s="137"/>
      <c r="E199" s="132"/>
      <c r="F199" s="132"/>
      <c r="G199" s="132"/>
      <c r="H199" s="132"/>
    </row>
    <row r="200" spans="1:8" ht="14.25">
      <c r="A200" s="426" t="s">
        <v>155</v>
      </c>
      <c r="B200" s="137" t="s">
        <v>156</v>
      </c>
      <c r="C200" s="137"/>
      <c r="D200" s="137"/>
      <c r="E200" s="132"/>
      <c r="F200" s="132"/>
      <c r="G200" s="132"/>
      <c r="H200" s="132"/>
    </row>
    <row r="201" spans="1:8" ht="25.5">
      <c r="A201" s="426" t="s">
        <v>157</v>
      </c>
      <c r="B201" s="137" t="s">
        <v>170</v>
      </c>
      <c r="C201" s="137"/>
      <c r="D201" s="137"/>
      <c r="E201" s="132"/>
      <c r="F201" s="132"/>
      <c r="G201" s="132"/>
      <c r="H201" s="132"/>
    </row>
    <row r="202" spans="1:8" ht="51">
      <c r="A202" s="426" t="s">
        <v>158</v>
      </c>
      <c r="B202" s="137" t="s">
        <v>159</v>
      </c>
      <c r="C202" s="137"/>
      <c r="D202" s="137"/>
      <c r="E202" s="132"/>
      <c r="F202" s="132"/>
      <c r="G202" s="132"/>
      <c r="H202" s="132"/>
    </row>
    <row r="203" spans="1:8" ht="51">
      <c r="A203" s="426" t="s">
        <v>160</v>
      </c>
      <c r="B203" s="137" t="s">
        <v>161</v>
      </c>
      <c r="C203" s="137"/>
      <c r="D203" s="137"/>
      <c r="E203" s="132"/>
      <c r="F203" s="132"/>
      <c r="G203" s="132"/>
      <c r="H203" s="132"/>
    </row>
    <row r="204" spans="1:8" ht="25.5">
      <c r="A204" s="426" t="s">
        <v>162</v>
      </c>
      <c r="B204" s="137" t="s">
        <v>163</v>
      </c>
      <c r="C204" s="137"/>
      <c r="D204" s="137"/>
      <c r="E204" s="132"/>
      <c r="F204" s="132"/>
      <c r="G204" s="132"/>
      <c r="H204" s="132"/>
    </row>
    <row r="205" spans="1:8" ht="38.25">
      <c r="A205" s="426" t="s">
        <v>164</v>
      </c>
      <c r="B205" s="137" t="s">
        <v>165</v>
      </c>
      <c r="C205" s="137"/>
      <c r="D205" s="137"/>
      <c r="E205" s="132"/>
      <c r="F205" s="132"/>
      <c r="G205" s="132"/>
      <c r="H205" s="132"/>
    </row>
    <row r="206" spans="1:8" ht="76.5">
      <c r="A206" s="426" t="s">
        <v>166</v>
      </c>
      <c r="B206" s="137" t="s">
        <v>167</v>
      </c>
      <c r="C206" s="137"/>
      <c r="D206" s="137"/>
      <c r="E206" s="132"/>
      <c r="F206" s="132"/>
      <c r="G206" s="132"/>
      <c r="H206" s="132"/>
    </row>
    <row r="207" spans="1:8" ht="76.5" customHeight="1">
      <c r="A207" s="426" t="s">
        <v>168</v>
      </c>
      <c r="B207" s="137" t="s">
        <v>169</v>
      </c>
      <c r="C207" s="137"/>
      <c r="D207" s="137"/>
      <c r="E207" s="132"/>
      <c r="F207" s="132"/>
      <c r="G207" s="132"/>
      <c r="H207" s="132"/>
    </row>
    <row r="208" spans="1:8">
      <c r="A208" s="190" t="s">
        <v>250</v>
      </c>
      <c r="B208" s="137"/>
      <c r="C208" s="137"/>
      <c r="D208" s="137"/>
      <c r="E208" s="132"/>
      <c r="F208" s="132"/>
      <c r="G208" s="132"/>
      <c r="H208" s="132"/>
    </row>
    <row r="209" spans="1:8">
      <c r="A209" s="190" t="s">
        <v>246</v>
      </c>
      <c r="B209" s="111"/>
      <c r="C209" s="137"/>
      <c r="D209" s="137"/>
      <c r="E209" s="132"/>
      <c r="F209" s="132"/>
      <c r="G209" s="132"/>
      <c r="H209" s="132"/>
    </row>
    <row r="210" spans="1:8" ht="12.75" customHeight="1">
      <c r="A210" s="974" t="s">
        <v>147</v>
      </c>
      <c r="B210" s="974"/>
      <c r="C210" s="974"/>
      <c r="D210" s="974"/>
      <c r="E210" s="974"/>
      <c r="F210" s="974"/>
      <c r="G210" s="974"/>
      <c r="H210" s="974"/>
    </row>
    <row r="211" spans="1:8" ht="12.75" customHeight="1">
      <c r="A211" s="974" t="s">
        <v>340</v>
      </c>
      <c r="B211" s="974"/>
      <c r="C211" s="974"/>
      <c r="D211" s="974"/>
      <c r="E211" s="974"/>
      <c r="F211" s="974"/>
      <c r="G211" s="974"/>
      <c r="H211" s="974"/>
    </row>
    <row r="212" spans="1:8" ht="14.25">
      <c r="A212" s="190"/>
      <c r="B212" s="225"/>
      <c r="C212" s="225"/>
      <c r="D212" s="225"/>
      <c r="E212" s="132"/>
      <c r="F212" s="132"/>
      <c r="G212" s="341"/>
      <c r="H212" s="132"/>
    </row>
  </sheetData>
  <sortState ref="A61:H119">
    <sortCondition ref="A61:A119"/>
  </sortState>
  <mergeCells count="8">
    <mergeCell ref="A210:H210"/>
    <mergeCell ref="A211:H211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J560"/>
  <sheetViews>
    <sheetView topLeftCell="A538" workbookViewId="0">
      <selection activeCell="K297" sqref="K297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8.5703125" style="241" customWidth="1"/>
    <col min="5" max="5" width="8.28515625" style="241" customWidth="1"/>
    <col min="6" max="6" width="13.42578125" style="241" customWidth="1"/>
    <col min="7" max="16384" width="9.140625" style="241"/>
  </cols>
  <sheetData>
    <row r="1" spans="1:8">
      <c r="A1" s="322"/>
      <c r="B1" s="323" t="s">
        <v>200</v>
      </c>
      <c r="C1" s="324" t="str">
        <f>[4]Kadar.ode.!C1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[4]Kadar.ode.!C2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52" t="s">
        <v>5388</v>
      </c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 ht="12.75" customHeight="1">
      <c r="A7" s="960" t="s">
        <v>53</v>
      </c>
      <c r="B7" s="958" t="s">
        <v>251</v>
      </c>
      <c r="C7" s="977" t="s">
        <v>257</v>
      </c>
      <c r="D7" s="978"/>
      <c r="E7" s="977" t="s">
        <v>258</v>
      </c>
      <c r="F7" s="979"/>
      <c r="G7" s="980" t="s">
        <v>2</v>
      </c>
      <c r="H7" s="981"/>
    </row>
    <row r="8" spans="1:8" ht="23.25" thickBot="1">
      <c r="A8" s="961"/>
      <c r="B8" s="959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856"/>
      <c r="B9" s="335" t="s">
        <v>5389</v>
      </c>
      <c r="C9" s="862"/>
      <c r="D9" s="862"/>
      <c r="E9" s="862"/>
      <c r="F9" s="862"/>
      <c r="G9" s="862"/>
      <c r="H9" s="862"/>
    </row>
    <row r="10" spans="1:8">
      <c r="A10" s="521"/>
      <c r="B10" s="522" t="s">
        <v>5390</v>
      </c>
      <c r="C10" s="862"/>
      <c r="D10" s="862"/>
      <c r="E10" s="862"/>
      <c r="F10" s="862"/>
      <c r="G10" s="862"/>
      <c r="H10" s="862"/>
    </row>
    <row r="11" spans="1:8">
      <c r="A11" s="500" t="s">
        <v>5391</v>
      </c>
      <c r="B11" s="363" t="s">
        <v>5392</v>
      </c>
      <c r="C11" s="241">
        <v>0</v>
      </c>
      <c r="D11" s="493"/>
      <c r="E11" s="241">
        <v>0</v>
      </c>
      <c r="F11" s="493">
        <v>2</v>
      </c>
      <c r="G11" s="367">
        <f t="shared" ref="G11:H36" si="0">C11+E11</f>
        <v>0</v>
      </c>
      <c r="H11" s="367">
        <f t="shared" si="0"/>
        <v>2</v>
      </c>
    </row>
    <row r="12" spans="1:8">
      <c r="A12" s="500" t="s">
        <v>5393</v>
      </c>
      <c r="B12" s="363" t="s">
        <v>5394</v>
      </c>
      <c r="C12" s="241">
        <v>0</v>
      </c>
      <c r="D12" s="493"/>
      <c r="E12" s="241">
        <v>0</v>
      </c>
      <c r="F12" s="493">
        <v>2</v>
      </c>
      <c r="G12" s="367">
        <f t="shared" si="0"/>
        <v>0</v>
      </c>
      <c r="H12" s="367">
        <f t="shared" si="0"/>
        <v>2</v>
      </c>
    </row>
    <row r="13" spans="1:8">
      <c r="A13" s="500" t="s">
        <v>5395</v>
      </c>
      <c r="B13" s="363" t="s">
        <v>5396</v>
      </c>
      <c r="C13" s="241">
        <v>0</v>
      </c>
      <c r="D13" s="493"/>
      <c r="E13" s="241">
        <v>4</v>
      </c>
      <c r="F13" s="493">
        <v>5</v>
      </c>
      <c r="G13" s="367">
        <f t="shared" si="0"/>
        <v>4</v>
      </c>
      <c r="H13" s="367">
        <f t="shared" si="0"/>
        <v>5</v>
      </c>
    </row>
    <row r="14" spans="1:8">
      <c r="A14" s="332" t="s">
        <v>3257</v>
      </c>
      <c r="B14" s="363" t="s">
        <v>3258</v>
      </c>
      <c r="C14" s="241">
        <v>0</v>
      </c>
      <c r="D14" s="367">
        <v>0</v>
      </c>
      <c r="E14" s="241">
        <v>16</v>
      </c>
      <c r="F14" s="523">
        <v>20</v>
      </c>
      <c r="G14" s="367">
        <f t="shared" si="0"/>
        <v>16</v>
      </c>
      <c r="H14" s="367">
        <f t="shared" si="0"/>
        <v>20</v>
      </c>
    </row>
    <row r="15" spans="1:8">
      <c r="A15" s="332" t="s">
        <v>5397</v>
      </c>
      <c r="B15" s="363" t="s">
        <v>5398</v>
      </c>
      <c r="C15" s="241">
        <v>0</v>
      </c>
      <c r="D15" s="367">
        <v>4</v>
      </c>
      <c r="E15" s="241">
        <v>0</v>
      </c>
      <c r="F15" s="523">
        <v>0</v>
      </c>
      <c r="G15" s="367">
        <f t="shared" si="0"/>
        <v>0</v>
      </c>
      <c r="H15" s="367">
        <f t="shared" si="0"/>
        <v>4</v>
      </c>
    </row>
    <row r="16" spans="1:8">
      <c r="A16" s="500" t="s">
        <v>5399</v>
      </c>
      <c r="B16" s="363" t="s">
        <v>5400</v>
      </c>
      <c r="C16" s="241">
        <v>0</v>
      </c>
      <c r="D16" s="493">
        <v>2</v>
      </c>
      <c r="E16" s="241">
        <v>0</v>
      </c>
      <c r="F16" s="493">
        <v>2</v>
      </c>
      <c r="G16" s="367">
        <f t="shared" si="0"/>
        <v>0</v>
      </c>
      <c r="H16" s="367">
        <f t="shared" si="0"/>
        <v>4</v>
      </c>
    </row>
    <row r="17" spans="1:8">
      <c r="A17" s="500" t="s">
        <v>5401</v>
      </c>
      <c r="B17" s="363" t="s">
        <v>5402</v>
      </c>
      <c r="C17" s="241">
        <v>0</v>
      </c>
      <c r="D17" s="493">
        <v>10</v>
      </c>
      <c r="E17" s="241">
        <v>0</v>
      </c>
      <c r="F17" s="493">
        <v>5</v>
      </c>
      <c r="G17" s="367">
        <f t="shared" si="0"/>
        <v>0</v>
      </c>
      <c r="H17" s="367">
        <f t="shared" si="0"/>
        <v>15</v>
      </c>
    </row>
    <row r="18" spans="1:8">
      <c r="A18" s="332" t="s">
        <v>5403</v>
      </c>
      <c r="B18" s="363" t="s">
        <v>5404</v>
      </c>
      <c r="C18" s="241">
        <v>0</v>
      </c>
      <c r="D18" s="367">
        <v>0</v>
      </c>
      <c r="E18" s="241">
        <v>0</v>
      </c>
      <c r="F18" s="523">
        <v>2</v>
      </c>
      <c r="G18" s="367">
        <f t="shared" si="0"/>
        <v>0</v>
      </c>
      <c r="H18" s="367">
        <f t="shared" si="0"/>
        <v>2</v>
      </c>
    </row>
    <row r="19" spans="1:8" ht="25.5">
      <c r="A19" s="332" t="s">
        <v>4769</v>
      </c>
      <c r="B19" s="363" t="s">
        <v>4770</v>
      </c>
      <c r="C19" s="241">
        <v>0</v>
      </c>
      <c r="D19" s="367">
        <v>1</v>
      </c>
      <c r="E19" s="241">
        <v>0</v>
      </c>
      <c r="F19" s="523">
        <v>2</v>
      </c>
      <c r="G19" s="367">
        <f t="shared" si="0"/>
        <v>0</v>
      </c>
      <c r="H19" s="367">
        <f t="shared" si="0"/>
        <v>3</v>
      </c>
    </row>
    <row r="20" spans="1:8">
      <c r="A20" s="332" t="s">
        <v>5410</v>
      </c>
      <c r="B20" s="363" t="s">
        <v>5411</v>
      </c>
      <c r="C20" s="241">
        <v>0</v>
      </c>
      <c r="D20" s="367">
        <v>0</v>
      </c>
      <c r="E20" s="241">
        <v>0</v>
      </c>
      <c r="F20" s="523">
        <v>2</v>
      </c>
      <c r="G20" s="367">
        <f t="shared" si="0"/>
        <v>0</v>
      </c>
      <c r="H20" s="367">
        <f t="shared" si="0"/>
        <v>2</v>
      </c>
    </row>
    <row r="21" spans="1:8" ht="25.5">
      <c r="A21" s="332" t="s">
        <v>5412</v>
      </c>
      <c r="B21" s="363" t="s">
        <v>5413</v>
      </c>
      <c r="C21" s="241">
        <v>0</v>
      </c>
      <c r="D21" s="367">
        <v>2</v>
      </c>
      <c r="E21" s="241">
        <v>0</v>
      </c>
      <c r="F21" s="523">
        <v>0</v>
      </c>
      <c r="G21" s="367">
        <f t="shared" si="0"/>
        <v>0</v>
      </c>
      <c r="H21" s="367">
        <f t="shared" si="0"/>
        <v>2</v>
      </c>
    </row>
    <row r="22" spans="1:8" ht="25.5">
      <c r="A22" s="332" t="s">
        <v>5414</v>
      </c>
      <c r="B22" s="363" t="s">
        <v>5415</v>
      </c>
      <c r="C22" s="241">
        <v>0</v>
      </c>
      <c r="D22" s="367">
        <v>2</v>
      </c>
      <c r="E22" s="241">
        <v>0</v>
      </c>
      <c r="F22" s="523">
        <v>0</v>
      </c>
      <c r="G22" s="367">
        <f t="shared" si="0"/>
        <v>0</v>
      </c>
      <c r="H22" s="367">
        <f t="shared" si="0"/>
        <v>2</v>
      </c>
    </row>
    <row r="23" spans="1:8">
      <c r="A23" s="523" t="s">
        <v>5416</v>
      </c>
      <c r="B23" s="502" t="s">
        <v>5417</v>
      </c>
      <c r="C23" s="241">
        <v>0</v>
      </c>
      <c r="D23" s="523"/>
      <c r="E23" s="241">
        <v>53</v>
      </c>
      <c r="F23" s="523">
        <v>55</v>
      </c>
      <c r="G23" s="374">
        <f t="shared" si="0"/>
        <v>53</v>
      </c>
      <c r="H23" s="374">
        <f t="shared" si="0"/>
        <v>55</v>
      </c>
    </row>
    <row r="24" spans="1:8" ht="25.5">
      <c r="A24" s="523" t="s">
        <v>5418</v>
      </c>
      <c r="B24" s="502" t="s">
        <v>5419</v>
      </c>
      <c r="C24" s="241">
        <v>0</v>
      </c>
      <c r="D24" s="523"/>
      <c r="E24" s="241">
        <v>1</v>
      </c>
      <c r="F24" s="523">
        <v>2</v>
      </c>
      <c r="G24" s="374">
        <f t="shared" si="0"/>
        <v>1</v>
      </c>
      <c r="H24" s="374">
        <f t="shared" si="0"/>
        <v>2</v>
      </c>
    </row>
    <row r="25" spans="1:8" ht="25.5">
      <c r="A25" s="500" t="s">
        <v>4020</v>
      </c>
      <c r="B25" s="363" t="s">
        <v>5420</v>
      </c>
      <c r="C25" s="241">
        <v>0</v>
      </c>
      <c r="D25" s="493"/>
      <c r="E25" s="241">
        <v>14</v>
      </c>
      <c r="F25" s="493">
        <v>20</v>
      </c>
      <c r="G25" s="367">
        <f t="shared" si="0"/>
        <v>14</v>
      </c>
      <c r="H25" s="367">
        <f t="shared" si="0"/>
        <v>20</v>
      </c>
    </row>
    <row r="26" spans="1:8">
      <c r="A26" s="332" t="s">
        <v>5421</v>
      </c>
      <c r="B26" s="363" t="s">
        <v>5422</v>
      </c>
      <c r="C26" s="241">
        <v>0</v>
      </c>
      <c r="D26" s="367">
        <v>0</v>
      </c>
      <c r="E26" s="241">
        <v>50</v>
      </c>
      <c r="F26" s="523">
        <v>50</v>
      </c>
      <c r="G26" s="367">
        <f t="shared" si="0"/>
        <v>50</v>
      </c>
      <c r="H26" s="367">
        <f t="shared" si="0"/>
        <v>50</v>
      </c>
    </row>
    <row r="27" spans="1:8" s="338" customFormat="1">
      <c r="A27" s="523" t="s">
        <v>5423</v>
      </c>
      <c r="B27" s="502" t="s">
        <v>5424</v>
      </c>
      <c r="C27" s="338">
        <v>0</v>
      </c>
      <c r="D27" s="523"/>
      <c r="E27" s="338">
        <v>2</v>
      </c>
      <c r="F27" s="523">
        <v>3</v>
      </c>
      <c r="G27" s="374">
        <f t="shared" si="0"/>
        <v>2</v>
      </c>
      <c r="H27" s="374">
        <f t="shared" si="0"/>
        <v>3</v>
      </c>
    </row>
    <row r="28" spans="1:8">
      <c r="A28" s="332" t="s">
        <v>5425</v>
      </c>
      <c r="B28" s="363" t="s">
        <v>5426</v>
      </c>
      <c r="C28" s="241">
        <v>0</v>
      </c>
      <c r="D28" s="367">
        <v>0</v>
      </c>
      <c r="E28" s="241">
        <v>5</v>
      </c>
      <c r="F28" s="523">
        <v>5</v>
      </c>
      <c r="G28" s="367">
        <f t="shared" si="0"/>
        <v>5</v>
      </c>
      <c r="H28" s="367">
        <f t="shared" si="0"/>
        <v>5</v>
      </c>
    </row>
    <row r="29" spans="1:8">
      <c r="A29" s="523" t="s">
        <v>3392</v>
      </c>
      <c r="B29" s="502" t="s">
        <v>3393</v>
      </c>
      <c r="C29" s="241">
        <v>0</v>
      </c>
      <c r="D29" s="523"/>
      <c r="E29" s="241">
        <v>0</v>
      </c>
      <c r="F29" s="523">
        <v>2</v>
      </c>
      <c r="G29" s="374">
        <f t="shared" si="0"/>
        <v>0</v>
      </c>
      <c r="H29" s="374">
        <f t="shared" si="0"/>
        <v>2</v>
      </c>
    </row>
    <row r="30" spans="1:8">
      <c r="A30" s="500" t="s">
        <v>4457</v>
      </c>
      <c r="B30" s="363" t="s">
        <v>5427</v>
      </c>
      <c r="C30" s="241">
        <v>0</v>
      </c>
      <c r="D30" s="493"/>
      <c r="E30" s="241">
        <v>0</v>
      </c>
      <c r="F30" s="493">
        <v>2</v>
      </c>
      <c r="G30" s="367">
        <f t="shared" si="0"/>
        <v>0</v>
      </c>
      <c r="H30" s="367">
        <f t="shared" si="0"/>
        <v>2</v>
      </c>
    </row>
    <row r="31" spans="1:8">
      <c r="A31" s="500" t="s">
        <v>5428</v>
      </c>
      <c r="B31" s="363" t="s">
        <v>5429</v>
      </c>
      <c r="C31" s="241">
        <v>0</v>
      </c>
      <c r="D31" s="493"/>
      <c r="E31" s="241">
        <v>4</v>
      </c>
      <c r="F31" s="493">
        <v>5</v>
      </c>
      <c r="G31" s="367">
        <f t="shared" si="0"/>
        <v>4</v>
      </c>
      <c r="H31" s="367">
        <f t="shared" si="0"/>
        <v>5</v>
      </c>
    </row>
    <row r="32" spans="1:8">
      <c r="A32" s="500" t="s">
        <v>5430</v>
      </c>
      <c r="B32" s="363" t="s">
        <v>5431</v>
      </c>
      <c r="C32" s="241">
        <v>0</v>
      </c>
      <c r="D32" s="493"/>
      <c r="E32" s="241">
        <v>2</v>
      </c>
      <c r="F32" s="493">
        <v>2</v>
      </c>
      <c r="G32" s="367">
        <f t="shared" si="0"/>
        <v>2</v>
      </c>
      <c r="H32" s="367">
        <f t="shared" si="0"/>
        <v>2</v>
      </c>
    </row>
    <row r="33" spans="1:8">
      <c r="A33" s="500" t="s">
        <v>5432</v>
      </c>
      <c r="B33" s="363" t="s">
        <v>5433</v>
      </c>
      <c r="C33" s="241">
        <v>2</v>
      </c>
      <c r="D33" s="493">
        <v>3</v>
      </c>
      <c r="E33" s="241">
        <v>5</v>
      </c>
      <c r="F33" s="493">
        <v>5</v>
      </c>
      <c r="G33" s="367">
        <f t="shared" si="0"/>
        <v>7</v>
      </c>
      <c r="H33" s="367">
        <f t="shared" si="0"/>
        <v>8</v>
      </c>
    </row>
    <row r="34" spans="1:8">
      <c r="A34" s="332" t="s">
        <v>5434</v>
      </c>
      <c r="B34" s="363" t="s">
        <v>5435</v>
      </c>
      <c r="C34" s="241">
        <v>1</v>
      </c>
      <c r="D34" s="367">
        <v>0</v>
      </c>
      <c r="E34" s="241">
        <v>0</v>
      </c>
      <c r="F34" s="523">
        <v>2</v>
      </c>
      <c r="G34" s="367">
        <f t="shared" si="0"/>
        <v>1</v>
      </c>
      <c r="H34" s="367">
        <f t="shared" si="0"/>
        <v>2</v>
      </c>
    </row>
    <row r="35" spans="1:8" ht="14.25">
      <c r="A35" s="225" t="s">
        <v>5434</v>
      </c>
      <c r="B35" s="363" t="s">
        <v>5435</v>
      </c>
      <c r="C35" s="137">
        <v>1</v>
      </c>
      <c r="D35" s="137">
        <v>2</v>
      </c>
      <c r="E35" s="241">
        <v>0</v>
      </c>
      <c r="F35" s="132">
        <v>2</v>
      </c>
      <c r="G35" s="330">
        <f t="shared" si="0"/>
        <v>1</v>
      </c>
      <c r="H35" s="330">
        <f t="shared" si="0"/>
        <v>4</v>
      </c>
    </row>
    <row r="36" spans="1:8">
      <c r="A36" s="500" t="s">
        <v>5436</v>
      </c>
      <c r="B36" s="363" t="s">
        <v>5437</v>
      </c>
      <c r="C36" s="241">
        <v>0</v>
      </c>
      <c r="D36" s="493"/>
      <c r="E36" s="241">
        <v>1</v>
      </c>
      <c r="F36" s="493">
        <v>2</v>
      </c>
      <c r="G36" s="367">
        <f t="shared" si="0"/>
        <v>1</v>
      </c>
      <c r="H36" s="367">
        <f t="shared" si="0"/>
        <v>2</v>
      </c>
    </row>
    <row r="37" spans="1:8">
      <c r="A37" s="500" t="s">
        <v>5438</v>
      </c>
      <c r="B37" s="363" t="s">
        <v>5439</v>
      </c>
      <c r="C37" s="241">
        <v>0</v>
      </c>
      <c r="D37" s="493">
        <v>1</v>
      </c>
      <c r="E37" s="241">
        <v>6</v>
      </c>
      <c r="F37" s="493">
        <v>8</v>
      </c>
      <c r="G37" s="367">
        <f t="shared" ref="G37:H68" si="1">C37+E37</f>
        <v>6</v>
      </c>
      <c r="H37" s="367">
        <f t="shared" si="1"/>
        <v>9</v>
      </c>
    </row>
    <row r="38" spans="1:8">
      <c r="A38" s="500" t="s">
        <v>5440</v>
      </c>
      <c r="B38" s="363" t="s">
        <v>5441</v>
      </c>
      <c r="C38" s="241">
        <v>0</v>
      </c>
      <c r="D38" s="493"/>
      <c r="E38" s="241">
        <v>41</v>
      </c>
      <c r="F38" s="493">
        <v>50</v>
      </c>
      <c r="G38" s="367">
        <f t="shared" si="1"/>
        <v>41</v>
      </c>
      <c r="H38" s="367">
        <f t="shared" si="1"/>
        <v>50</v>
      </c>
    </row>
    <row r="39" spans="1:8">
      <c r="A39" s="500" t="s">
        <v>3099</v>
      </c>
      <c r="B39" s="363" t="s">
        <v>3394</v>
      </c>
      <c r="C39" s="241">
        <v>1</v>
      </c>
      <c r="D39" s="493">
        <v>5</v>
      </c>
      <c r="E39" s="241">
        <v>163</v>
      </c>
      <c r="F39" s="493">
        <v>180</v>
      </c>
      <c r="G39" s="367">
        <f t="shared" si="1"/>
        <v>164</v>
      </c>
      <c r="H39" s="367">
        <f t="shared" si="1"/>
        <v>185</v>
      </c>
    </row>
    <row r="40" spans="1:8">
      <c r="A40" s="500" t="s">
        <v>5442</v>
      </c>
      <c r="B40" s="363" t="s">
        <v>5443</v>
      </c>
      <c r="C40" s="241">
        <v>0</v>
      </c>
      <c r="D40" s="493">
        <v>1</v>
      </c>
      <c r="E40" s="241">
        <v>3</v>
      </c>
      <c r="F40" s="493">
        <v>5</v>
      </c>
      <c r="G40" s="367">
        <f t="shared" si="1"/>
        <v>3</v>
      </c>
      <c r="H40" s="367">
        <f t="shared" si="1"/>
        <v>6</v>
      </c>
    </row>
    <row r="41" spans="1:8">
      <c r="A41" s="500" t="s">
        <v>5444</v>
      </c>
      <c r="B41" s="363" t="s">
        <v>5445</v>
      </c>
      <c r="C41" s="241">
        <v>0</v>
      </c>
      <c r="D41" s="493"/>
      <c r="E41" s="241">
        <v>2</v>
      </c>
      <c r="F41" s="493">
        <v>5</v>
      </c>
      <c r="G41" s="367">
        <f t="shared" si="1"/>
        <v>2</v>
      </c>
      <c r="H41" s="367">
        <f t="shared" si="1"/>
        <v>5</v>
      </c>
    </row>
    <row r="42" spans="1:8">
      <c r="A42" s="332" t="s">
        <v>3395</v>
      </c>
      <c r="B42" s="363" t="s">
        <v>3396</v>
      </c>
      <c r="C42" s="241">
        <v>0</v>
      </c>
      <c r="D42" s="367">
        <v>2</v>
      </c>
      <c r="E42" s="241">
        <v>4</v>
      </c>
      <c r="F42" s="523">
        <v>5</v>
      </c>
      <c r="G42" s="367">
        <f t="shared" si="1"/>
        <v>4</v>
      </c>
      <c r="H42" s="367">
        <f t="shared" si="1"/>
        <v>7</v>
      </c>
    </row>
    <row r="43" spans="1:8">
      <c r="A43" s="500" t="s">
        <v>5446</v>
      </c>
      <c r="B43" s="363" t="s">
        <v>5447</v>
      </c>
      <c r="C43" s="241">
        <v>0</v>
      </c>
      <c r="D43" s="493"/>
      <c r="E43" s="241">
        <v>3</v>
      </c>
      <c r="F43" s="493">
        <v>4</v>
      </c>
      <c r="G43" s="367">
        <f t="shared" si="1"/>
        <v>3</v>
      </c>
      <c r="H43" s="367">
        <f t="shared" si="1"/>
        <v>4</v>
      </c>
    </row>
    <row r="44" spans="1:8">
      <c r="A44" s="500" t="s">
        <v>5448</v>
      </c>
      <c r="B44" s="363" t="s">
        <v>5449</v>
      </c>
      <c r="C44" s="241">
        <v>0</v>
      </c>
      <c r="D44" s="493"/>
      <c r="E44" s="241">
        <v>6</v>
      </c>
      <c r="F44" s="493">
        <v>8</v>
      </c>
      <c r="G44" s="367">
        <f t="shared" si="1"/>
        <v>6</v>
      </c>
      <c r="H44" s="367">
        <f t="shared" si="1"/>
        <v>8</v>
      </c>
    </row>
    <row r="45" spans="1:8">
      <c r="A45" s="332" t="s">
        <v>5450</v>
      </c>
      <c r="B45" s="363" t="s">
        <v>5451</v>
      </c>
      <c r="C45" s="241">
        <v>1</v>
      </c>
      <c r="D45" s="367">
        <v>0</v>
      </c>
      <c r="E45" s="241">
        <v>6</v>
      </c>
      <c r="F45" s="523">
        <v>8</v>
      </c>
      <c r="G45" s="367">
        <f t="shared" si="1"/>
        <v>7</v>
      </c>
      <c r="H45" s="367">
        <f t="shared" si="1"/>
        <v>8</v>
      </c>
    </row>
    <row r="46" spans="1:8">
      <c r="A46" s="500" t="s">
        <v>5452</v>
      </c>
      <c r="B46" s="363" t="s">
        <v>5453</v>
      </c>
      <c r="C46" s="241">
        <v>0</v>
      </c>
      <c r="D46" s="493"/>
      <c r="E46" s="241">
        <v>0</v>
      </c>
      <c r="F46" s="493">
        <v>2</v>
      </c>
      <c r="G46" s="367">
        <f t="shared" si="1"/>
        <v>0</v>
      </c>
      <c r="H46" s="367">
        <f t="shared" si="1"/>
        <v>2</v>
      </c>
    </row>
    <row r="47" spans="1:8">
      <c r="A47" s="500" t="s">
        <v>3397</v>
      </c>
      <c r="B47" s="363" t="s">
        <v>3398</v>
      </c>
      <c r="C47" s="241">
        <v>0</v>
      </c>
      <c r="D47" s="493"/>
      <c r="E47" s="241">
        <v>3</v>
      </c>
      <c r="F47" s="493">
        <v>5</v>
      </c>
      <c r="G47" s="367">
        <f t="shared" si="1"/>
        <v>3</v>
      </c>
      <c r="H47" s="367">
        <f t="shared" si="1"/>
        <v>5</v>
      </c>
    </row>
    <row r="48" spans="1:8">
      <c r="A48" s="500" t="s">
        <v>5454</v>
      </c>
      <c r="B48" s="363" t="s">
        <v>5455</v>
      </c>
      <c r="C48" s="241">
        <v>0</v>
      </c>
      <c r="D48" s="493">
        <v>2</v>
      </c>
      <c r="E48" s="241">
        <v>17</v>
      </c>
      <c r="F48" s="493">
        <v>20</v>
      </c>
      <c r="G48" s="367">
        <f t="shared" si="1"/>
        <v>17</v>
      </c>
      <c r="H48" s="367">
        <f t="shared" si="1"/>
        <v>22</v>
      </c>
    </row>
    <row r="49" spans="1:8">
      <c r="A49" s="332" t="s">
        <v>5456</v>
      </c>
      <c r="B49" s="363" t="s">
        <v>5457</v>
      </c>
      <c r="C49" s="241">
        <v>0</v>
      </c>
      <c r="D49" s="367">
        <v>0</v>
      </c>
      <c r="E49" s="241">
        <v>0</v>
      </c>
      <c r="F49" s="523">
        <v>2</v>
      </c>
      <c r="G49" s="367">
        <f t="shared" si="1"/>
        <v>0</v>
      </c>
      <c r="H49" s="367">
        <f t="shared" si="1"/>
        <v>2</v>
      </c>
    </row>
    <row r="50" spans="1:8">
      <c r="A50" s="500" t="s">
        <v>3401</v>
      </c>
      <c r="B50" s="363" t="s">
        <v>3402</v>
      </c>
      <c r="C50" s="241">
        <v>0</v>
      </c>
      <c r="D50" s="493"/>
      <c r="E50" s="241">
        <v>19</v>
      </c>
      <c r="F50" s="493">
        <v>20</v>
      </c>
      <c r="G50" s="367">
        <f t="shared" si="1"/>
        <v>19</v>
      </c>
      <c r="H50" s="367">
        <f t="shared" si="1"/>
        <v>20</v>
      </c>
    </row>
    <row r="51" spans="1:8">
      <c r="A51" s="500" t="s">
        <v>5458</v>
      </c>
      <c r="B51" s="363" t="s">
        <v>5459</v>
      </c>
      <c r="C51" s="241">
        <v>0</v>
      </c>
      <c r="D51" s="493"/>
      <c r="E51" s="241">
        <v>3</v>
      </c>
      <c r="F51" s="493">
        <v>3</v>
      </c>
      <c r="G51" s="367">
        <f t="shared" si="1"/>
        <v>3</v>
      </c>
      <c r="H51" s="367">
        <f t="shared" si="1"/>
        <v>3</v>
      </c>
    </row>
    <row r="52" spans="1:8">
      <c r="A52" s="500" t="s">
        <v>5460</v>
      </c>
      <c r="B52" s="363" t="s">
        <v>5461</v>
      </c>
      <c r="C52" s="241">
        <v>0</v>
      </c>
      <c r="D52" s="493"/>
      <c r="E52" s="241">
        <v>5</v>
      </c>
      <c r="F52" s="493">
        <v>5</v>
      </c>
      <c r="G52" s="367">
        <f t="shared" si="1"/>
        <v>5</v>
      </c>
      <c r="H52" s="367">
        <f t="shared" si="1"/>
        <v>5</v>
      </c>
    </row>
    <row r="53" spans="1:8">
      <c r="A53" s="500" t="s">
        <v>5462</v>
      </c>
      <c r="B53" s="363" t="s">
        <v>5463</v>
      </c>
      <c r="C53" s="241">
        <v>0</v>
      </c>
      <c r="D53" s="493"/>
      <c r="E53" s="241">
        <v>14</v>
      </c>
      <c r="F53" s="493">
        <v>15</v>
      </c>
      <c r="G53" s="367">
        <f t="shared" si="1"/>
        <v>14</v>
      </c>
      <c r="H53" s="367">
        <f t="shared" si="1"/>
        <v>15</v>
      </c>
    </row>
    <row r="54" spans="1:8">
      <c r="A54" s="500" t="s">
        <v>3403</v>
      </c>
      <c r="B54" s="363" t="s">
        <v>3404</v>
      </c>
      <c r="C54" s="241">
        <v>0</v>
      </c>
      <c r="D54" s="493"/>
      <c r="E54" s="241">
        <v>12</v>
      </c>
      <c r="F54" s="493">
        <v>20</v>
      </c>
      <c r="G54" s="367">
        <f t="shared" si="1"/>
        <v>12</v>
      </c>
      <c r="H54" s="367">
        <f t="shared" si="1"/>
        <v>20</v>
      </c>
    </row>
    <row r="55" spans="1:8">
      <c r="A55" s="500" t="s">
        <v>3405</v>
      </c>
      <c r="B55" s="363" t="s">
        <v>3406</v>
      </c>
      <c r="C55" s="241">
        <v>0</v>
      </c>
      <c r="D55" s="493"/>
      <c r="E55" s="241">
        <v>10</v>
      </c>
      <c r="F55" s="493">
        <v>12</v>
      </c>
      <c r="G55" s="367">
        <f t="shared" si="1"/>
        <v>10</v>
      </c>
      <c r="H55" s="367">
        <f t="shared" si="1"/>
        <v>12</v>
      </c>
    </row>
    <row r="56" spans="1:8">
      <c r="A56" s="500" t="s">
        <v>5464</v>
      </c>
      <c r="B56" s="363" t="s">
        <v>5465</v>
      </c>
      <c r="C56" s="241">
        <v>0</v>
      </c>
      <c r="D56" s="493"/>
      <c r="E56" s="241">
        <v>0</v>
      </c>
      <c r="F56" s="493">
        <v>2</v>
      </c>
      <c r="G56" s="367">
        <f t="shared" si="1"/>
        <v>0</v>
      </c>
      <c r="H56" s="367">
        <f t="shared" si="1"/>
        <v>2</v>
      </c>
    </row>
    <row r="57" spans="1:8">
      <c r="A57" s="500" t="s">
        <v>3101</v>
      </c>
      <c r="B57" s="363" t="s">
        <v>3407</v>
      </c>
      <c r="C57" s="241">
        <v>1</v>
      </c>
      <c r="D57" s="493">
        <v>1</v>
      </c>
      <c r="E57" s="241">
        <v>91</v>
      </c>
      <c r="F57" s="493">
        <v>90</v>
      </c>
      <c r="G57" s="367">
        <f t="shared" si="1"/>
        <v>92</v>
      </c>
      <c r="H57" s="367">
        <f t="shared" si="1"/>
        <v>91</v>
      </c>
    </row>
    <row r="58" spans="1:8" ht="25.5">
      <c r="A58" s="500" t="s">
        <v>3103</v>
      </c>
      <c r="B58" s="363" t="s">
        <v>5466</v>
      </c>
      <c r="C58" s="241">
        <v>0</v>
      </c>
      <c r="D58" s="493"/>
      <c r="E58" s="241">
        <v>13</v>
      </c>
      <c r="F58" s="493">
        <v>15</v>
      </c>
      <c r="G58" s="367">
        <f t="shared" si="1"/>
        <v>13</v>
      </c>
      <c r="H58" s="367">
        <f t="shared" si="1"/>
        <v>15</v>
      </c>
    </row>
    <row r="59" spans="1:8">
      <c r="A59" s="500" t="s">
        <v>3105</v>
      </c>
      <c r="B59" s="363" t="s">
        <v>5467</v>
      </c>
      <c r="C59" s="241">
        <v>0</v>
      </c>
      <c r="D59" s="493"/>
      <c r="E59" s="241">
        <v>29</v>
      </c>
      <c r="F59" s="493">
        <v>30</v>
      </c>
      <c r="G59" s="367">
        <f t="shared" si="1"/>
        <v>29</v>
      </c>
      <c r="H59" s="367">
        <f t="shared" si="1"/>
        <v>30</v>
      </c>
    </row>
    <row r="60" spans="1:8">
      <c r="A60" s="500" t="s">
        <v>5468</v>
      </c>
      <c r="B60" s="363" t="s">
        <v>5469</v>
      </c>
      <c r="C60" s="241">
        <v>0</v>
      </c>
      <c r="D60" s="493"/>
      <c r="E60" s="241">
        <v>2</v>
      </c>
      <c r="F60" s="493">
        <v>5</v>
      </c>
      <c r="G60" s="367">
        <f t="shared" si="1"/>
        <v>2</v>
      </c>
      <c r="H60" s="367">
        <f t="shared" si="1"/>
        <v>5</v>
      </c>
    </row>
    <row r="61" spans="1:8" ht="25.5">
      <c r="A61" s="500" t="s">
        <v>5470</v>
      </c>
      <c r="B61" s="363" t="s">
        <v>5471</v>
      </c>
      <c r="C61" s="241">
        <v>0</v>
      </c>
      <c r="D61" s="493"/>
      <c r="E61" s="241">
        <v>5</v>
      </c>
      <c r="F61" s="493">
        <v>6</v>
      </c>
      <c r="G61" s="367">
        <f t="shared" si="1"/>
        <v>5</v>
      </c>
      <c r="H61" s="367">
        <f t="shared" si="1"/>
        <v>6</v>
      </c>
    </row>
    <row r="62" spans="1:8">
      <c r="A62" s="500" t="s">
        <v>5476</v>
      </c>
      <c r="B62" s="363" t="s">
        <v>5477</v>
      </c>
      <c r="C62" s="241">
        <v>0</v>
      </c>
      <c r="D62" s="493"/>
      <c r="E62" s="241">
        <v>15</v>
      </c>
      <c r="F62" s="493">
        <v>20</v>
      </c>
      <c r="G62" s="367">
        <f t="shared" si="1"/>
        <v>15</v>
      </c>
      <c r="H62" s="367">
        <f t="shared" si="1"/>
        <v>20</v>
      </c>
    </row>
    <row r="63" spans="1:8">
      <c r="A63" s="500" t="s">
        <v>3408</v>
      </c>
      <c r="B63" s="363" t="s">
        <v>3409</v>
      </c>
      <c r="C63" s="241">
        <v>0</v>
      </c>
      <c r="D63" s="493"/>
      <c r="E63" s="241">
        <v>9</v>
      </c>
      <c r="F63" s="493">
        <v>10</v>
      </c>
      <c r="G63" s="367">
        <f t="shared" si="1"/>
        <v>9</v>
      </c>
      <c r="H63" s="367">
        <f t="shared" si="1"/>
        <v>10</v>
      </c>
    </row>
    <row r="64" spans="1:8" ht="25.5">
      <c r="A64" s="500" t="s">
        <v>5164</v>
      </c>
      <c r="B64" s="363" t="s">
        <v>5165</v>
      </c>
      <c r="C64" s="241">
        <v>0</v>
      </c>
      <c r="D64" s="493"/>
      <c r="E64" s="241">
        <v>5</v>
      </c>
      <c r="F64" s="493">
        <v>5</v>
      </c>
      <c r="G64" s="367">
        <f t="shared" si="1"/>
        <v>5</v>
      </c>
      <c r="H64" s="367">
        <f t="shared" si="1"/>
        <v>5</v>
      </c>
    </row>
    <row r="65" spans="1:8" ht="25.5">
      <c r="A65" s="500" t="s">
        <v>5478</v>
      </c>
      <c r="B65" s="363" t="s">
        <v>5479</v>
      </c>
      <c r="C65" s="241">
        <v>0</v>
      </c>
      <c r="D65" s="493"/>
      <c r="E65" s="241">
        <v>0</v>
      </c>
      <c r="F65" s="493">
        <v>2</v>
      </c>
      <c r="G65" s="367">
        <f t="shared" si="1"/>
        <v>0</v>
      </c>
      <c r="H65" s="367">
        <f t="shared" si="1"/>
        <v>2</v>
      </c>
    </row>
    <row r="66" spans="1:8">
      <c r="A66" s="500" t="s">
        <v>5480</v>
      </c>
      <c r="B66" s="363" t="s">
        <v>5481</v>
      </c>
      <c r="C66" s="241">
        <v>0</v>
      </c>
      <c r="D66" s="493"/>
      <c r="E66" s="241">
        <v>30</v>
      </c>
      <c r="F66" s="493">
        <v>35</v>
      </c>
      <c r="G66" s="367">
        <f t="shared" si="1"/>
        <v>30</v>
      </c>
      <c r="H66" s="367">
        <f t="shared" si="1"/>
        <v>35</v>
      </c>
    </row>
    <row r="67" spans="1:8" ht="25.5">
      <c r="A67" s="332" t="s">
        <v>5482</v>
      </c>
      <c r="B67" s="363" t="s">
        <v>5483</v>
      </c>
      <c r="C67" s="241">
        <v>0</v>
      </c>
      <c r="D67" s="367">
        <v>0</v>
      </c>
      <c r="E67" s="241">
        <v>0</v>
      </c>
      <c r="F67" s="523">
        <v>2</v>
      </c>
      <c r="G67" s="367">
        <f t="shared" si="1"/>
        <v>0</v>
      </c>
      <c r="H67" s="367">
        <f t="shared" si="1"/>
        <v>2</v>
      </c>
    </row>
    <row r="68" spans="1:8" ht="25.5">
      <c r="A68" s="500" t="s">
        <v>5484</v>
      </c>
      <c r="B68" s="363" t="s">
        <v>5485</v>
      </c>
      <c r="C68" s="241">
        <v>0</v>
      </c>
      <c r="D68" s="493"/>
      <c r="E68" s="241">
        <v>3</v>
      </c>
      <c r="F68" s="493">
        <v>5</v>
      </c>
      <c r="G68" s="367">
        <f t="shared" si="1"/>
        <v>3</v>
      </c>
      <c r="H68" s="367">
        <f t="shared" si="1"/>
        <v>5</v>
      </c>
    </row>
    <row r="69" spans="1:8" ht="25.5">
      <c r="A69" s="111" t="s">
        <v>5486</v>
      </c>
      <c r="B69" s="524" t="s">
        <v>5487</v>
      </c>
      <c r="C69" s="241">
        <v>0</v>
      </c>
      <c r="D69" s="111"/>
      <c r="E69" s="241">
        <v>0</v>
      </c>
      <c r="F69" s="111">
        <v>2</v>
      </c>
      <c r="G69" s="111"/>
      <c r="H69" s="374">
        <f t="shared" ref="H69:H134" si="2">D69+F69</f>
        <v>2</v>
      </c>
    </row>
    <row r="70" spans="1:8">
      <c r="A70" s="523" t="s">
        <v>2228</v>
      </c>
      <c r="B70" s="502" t="s">
        <v>2229</v>
      </c>
      <c r="C70" s="241">
        <v>36</v>
      </c>
      <c r="D70" s="523">
        <v>40</v>
      </c>
      <c r="E70" s="241">
        <v>72</v>
      </c>
      <c r="F70" s="523">
        <v>80</v>
      </c>
      <c r="G70" s="374">
        <f t="shared" ref="G70:H135" si="3">C70+E70</f>
        <v>108</v>
      </c>
      <c r="H70" s="374">
        <f t="shared" si="2"/>
        <v>120</v>
      </c>
    </row>
    <row r="71" spans="1:8">
      <c r="A71" s="523" t="s">
        <v>5488</v>
      </c>
      <c r="B71" s="502" t="s">
        <v>5489</v>
      </c>
      <c r="C71" s="241">
        <v>0</v>
      </c>
      <c r="D71" s="523"/>
      <c r="E71" s="241">
        <v>38</v>
      </c>
      <c r="F71" s="523">
        <v>40</v>
      </c>
      <c r="G71" s="374">
        <f t="shared" si="3"/>
        <v>38</v>
      </c>
      <c r="H71" s="374">
        <f t="shared" si="2"/>
        <v>40</v>
      </c>
    </row>
    <row r="72" spans="1:8">
      <c r="A72" s="372" t="s">
        <v>5490</v>
      </c>
      <c r="B72" s="502" t="s">
        <v>5491</v>
      </c>
      <c r="C72" s="241">
        <v>0</v>
      </c>
      <c r="D72" s="374">
        <v>0</v>
      </c>
      <c r="E72" s="241">
        <v>5</v>
      </c>
      <c r="F72" s="523">
        <v>6</v>
      </c>
      <c r="G72" s="374">
        <f t="shared" si="3"/>
        <v>5</v>
      </c>
      <c r="H72" s="374">
        <f t="shared" si="2"/>
        <v>6</v>
      </c>
    </row>
    <row r="73" spans="1:8">
      <c r="A73" s="372" t="s">
        <v>5492</v>
      </c>
      <c r="B73" s="502" t="s">
        <v>5493</v>
      </c>
      <c r="C73" s="241">
        <v>0</v>
      </c>
      <c r="D73" s="374">
        <v>0</v>
      </c>
      <c r="E73" s="241">
        <v>2</v>
      </c>
      <c r="F73" s="523">
        <v>2</v>
      </c>
      <c r="G73" s="374">
        <f t="shared" si="3"/>
        <v>2</v>
      </c>
      <c r="H73" s="374">
        <f t="shared" si="2"/>
        <v>2</v>
      </c>
    </row>
    <row r="74" spans="1:8" ht="25.5">
      <c r="A74" s="372" t="s">
        <v>5494</v>
      </c>
      <c r="B74" s="502" t="s">
        <v>5495</v>
      </c>
      <c r="C74" s="241">
        <v>0</v>
      </c>
      <c r="D74" s="374">
        <v>0</v>
      </c>
      <c r="E74" s="241">
        <v>0</v>
      </c>
      <c r="F74" s="523">
        <v>2</v>
      </c>
      <c r="G74" s="374">
        <f t="shared" si="3"/>
        <v>0</v>
      </c>
      <c r="H74" s="374">
        <f t="shared" si="2"/>
        <v>2</v>
      </c>
    </row>
    <row r="75" spans="1:8">
      <c r="A75" s="523" t="s">
        <v>5496</v>
      </c>
      <c r="B75" s="502" t="s">
        <v>5497</v>
      </c>
      <c r="C75" s="241">
        <v>0</v>
      </c>
      <c r="D75" s="523"/>
      <c r="E75" s="241">
        <v>0</v>
      </c>
      <c r="F75" s="523">
        <v>4</v>
      </c>
      <c r="G75" s="374">
        <f t="shared" si="3"/>
        <v>0</v>
      </c>
      <c r="H75" s="374">
        <f t="shared" si="2"/>
        <v>4</v>
      </c>
    </row>
    <row r="76" spans="1:8">
      <c r="A76" s="523" t="s">
        <v>5498</v>
      </c>
      <c r="B76" s="502" t="s">
        <v>5499</v>
      </c>
      <c r="C76" s="241">
        <v>0</v>
      </c>
      <c r="D76" s="523"/>
      <c r="E76" s="241">
        <v>26</v>
      </c>
      <c r="F76" s="523">
        <v>30</v>
      </c>
      <c r="G76" s="374">
        <f t="shared" si="3"/>
        <v>26</v>
      </c>
      <c r="H76" s="374">
        <f t="shared" si="2"/>
        <v>30</v>
      </c>
    </row>
    <row r="77" spans="1:8">
      <c r="A77" s="372" t="s">
        <v>5500</v>
      </c>
      <c r="B77" s="502" t="s">
        <v>5501</v>
      </c>
      <c r="C77" s="241">
        <v>0</v>
      </c>
      <c r="D77" s="374">
        <v>0</v>
      </c>
      <c r="E77" s="241">
        <v>0</v>
      </c>
      <c r="F77" s="523">
        <v>2</v>
      </c>
      <c r="G77" s="374">
        <f t="shared" si="3"/>
        <v>0</v>
      </c>
      <c r="H77" s="374">
        <f t="shared" si="2"/>
        <v>2</v>
      </c>
    </row>
    <row r="78" spans="1:8">
      <c r="A78" s="523" t="s">
        <v>5502</v>
      </c>
      <c r="B78" s="502" t="s">
        <v>5503</v>
      </c>
      <c r="C78" s="241">
        <v>0</v>
      </c>
      <c r="D78" s="523"/>
      <c r="E78" s="241">
        <v>2</v>
      </c>
      <c r="F78" s="523">
        <v>2</v>
      </c>
      <c r="G78" s="374">
        <f t="shared" si="3"/>
        <v>2</v>
      </c>
      <c r="H78" s="374">
        <f t="shared" si="2"/>
        <v>2</v>
      </c>
    </row>
    <row r="79" spans="1:8">
      <c r="A79" s="523" t="s">
        <v>4771</v>
      </c>
      <c r="B79" s="502" t="s">
        <v>4772</v>
      </c>
      <c r="C79" s="241">
        <v>0</v>
      </c>
      <c r="D79" s="523">
        <v>1</v>
      </c>
      <c r="E79" s="241">
        <v>117</v>
      </c>
      <c r="F79" s="523">
        <v>120</v>
      </c>
      <c r="G79" s="374">
        <f t="shared" si="3"/>
        <v>117</v>
      </c>
      <c r="H79" s="374">
        <f t="shared" si="2"/>
        <v>121</v>
      </c>
    </row>
    <row r="80" spans="1:8">
      <c r="A80" s="523" t="s">
        <v>5504</v>
      </c>
      <c r="B80" s="502" t="s">
        <v>5505</v>
      </c>
      <c r="C80" s="241">
        <v>0</v>
      </c>
      <c r="D80" s="523">
        <v>1</v>
      </c>
      <c r="E80" s="241">
        <v>334</v>
      </c>
      <c r="F80" s="523">
        <v>350</v>
      </c>
      <c r="G80" s="374">
        <f t="shared" si="3"/>
        <v>334</v>
      </c>
      <c r="H80" s="374">
        <f t="shared" si="2"/>
        <v>351</v>
      </c>
    </row>
    <row r="81" spans="1:8" ht="25.5">
      <c r="A81" s="523" t="s">
        <v>5506</v>
      </c>
      <c r="B81" s="502" t="s">
        <v>5507</v>
      </c>
      <c r="C81" s="241">
        <v>0</v>
      </c>
      <c r="D81" s="523"/>
      <c r="E81" s="241">
        <v>31</v>
      </c>
      <c r="F81" s="523">
        <v>35</v>
      </c>
      <c r="G81" s="374">
        <f t="shared" si="3"/>
        <v>31</v>
      </c>
      <c r="H81" s="374">
        <f t="shared" si="2"/>
        <v>35</v>
      </c>
    </row>
    <row r="82" spans="1:8">
      <c r="A82" s="523" t="s">
        <v>5508</v>
      </c>
      <c r="B82" s="502" t="s">
        <v>5509</v>
      </c>
      <c r="C82" s="241">
        <v>0</v>
      </c>
      <c r="D82" s="523"/>
      <c r="E82" s="241">
        <v>15</v>
      </c>
      <c r="F82" s="523">
        <v>15</v>
      </c>
      <c r="G82" s="374">
        <f t="shared" si="3"/>
        <v>15</v>
      </c>
      <c r="H82" s="374">
        <f t="shared" si="2"/>
        <v>15</v>
      </c>
    </row>
    <row r="83" spans="1:8">
      <c r="A83" s="523" t="s">
        <v>5510</v>
      </c>
      <c r="B83" s="502" t="s">
        <v>5511</v>
      </c>
      <c r="C83" s="241">
        <v>0</v>
      </c>
      <c r="D83" s="523"/>
      <c r="E83" s="241">
        <v>18</v>
      </c>
      <c r="F83" s="523">
        <v>20</v>
      </c>
      <c r="G83" s="374">
        <f t="shared" si="3"/>
        <v>18</v>
      </c>
      <c r="H83" s="374">
        <f t="shared" si="2"/>
        <v>20</v>
      </c>
    </row>
    <row r="84" spans="1:8" ht="25.5">
      <c r="A84" s="372" t="s">
        <v>5512</v>
      </c>
      <c r="B84" s="502" t="s">
        <v>5513</v>
      </c>
      <c r="C84" s="241">
        <v>0</v>
      </c>
      <c r="D84" s="374">
        <v>0</v>
      </c>
      <c r="E84" s="241">
        <v>0</v>
      </c>
      <c r="F84" s="523">
        <v>2</v>
      </c>
      <c r="G84" s="374">
        <f t="shared" si="3"/>
        <v>0</v>
      </c>
      <c r="H84" s="374">
        <f t="shared" si="2"/>
        <v>2</v>
      </c>
    </row>
    <row r="85" spans="1:8">
      <c r="A85" s="523" t="s">
        <v>5514</v>
      </c>
      <c r="B85" s="502" t="s">
        <v>5515</v>
      </c>
      <c r="C85" s="241">
        <v>0</v>
      </c>
      <c r="D85" s="523"/>
      <c r="E85" s="241">
        <v>2</v>
      </c>
      <c r="F85" s="523">
        <v>2</v>
      </c>
      <c r="G85" s="374">
        <f t="shared" si="3"/>
        <v>2</v>
      </c>
      <c r="H85" s="374">
        <f t="shared" si="2"/>
        <v>2</v>
      </c>
    </row>
    <row r="86" spans="1:8">
      <c r="A86" s="372" t="s">
        <v>5516</v>
      </c>
      <c r="B86" s="502" t="s">
        <v>5517</v>
      </c>
      <c r="C86" s="241">
        <v>0</v>
      </c>
      <c r="D86" s="374">
        <v>0</v>
      </c>
      <c r="E86" s="241">
        <v>0</v>
      </c>
      <c r="F86" s="523">
        <v>2</v>
      </c>
      <c r="G86" s="374">
        <f t="shared" si="3"/>
        <v>0</v>
      </c>
      <c r="H86" s="374">
        <f t="shared" si="2"/>
        <v>2</v>
      </c>
    </row>
    <row r="87" spans="1:8">
      <c r="A87" s="523" t="s">
        <v>5518</v>
      </c>
      <c r="B87" s="502" t="s">
        <v>5519</v>
      </c>
      <c r="C87" s="241">
        <v>0</v>
      </c>
      <c r="D87" s="523"/>
      <c r="E87" s="241">
        <v>1</v>
      </c>
      <c r="F87" s="523">
        <v>2</v>
      </c>
      <c r="G87" s="374">
        <f t="shared" si="3"/>
        <v>1</v>
      </c>
      <c r="H87" s="374">
        <f t="shared" si="2"/>
        <v>2</v>
      </c>
    </row>
    <row r="88" spans="1:8" ht="25.5">
      <c r="A88" s="523" t="s">
        <v>5520</v>
      </c>
      <c r="B88" s="502" t="s">
        <v>5521</v>
      </c>
      <c r="C88" s="241">
        <v>0</v>
      </c>
      <c r="D88" s="523"/>
      <c r="E88" s="241">
        <v>8</v>
      </c>
      <c r="F88" s="523">
        <v>10</v>
      </c>
      <c r="G88" s="374">
        <f t="shared" si="3"/>
        <v>8</v>
      </c>
      <c r="H88" s="374">
        <f t="shared" si="2"/>
        <v>10</v>
      </c>
    </row>
    <row r="89" spans="1:8">
      <c r="A89" s="372" t="s">
        <v>5522</v>
      </c>
      <c r="B89" s="502" t="s">
        <v>5523</v>
      </c>
      <c r="C89" s="241">
        <v>0</v>
      </c>
      <c r="D89" s="374">
        <v>0</v>
      </c>
      <c r="E89" s="241">
        <v>0</v>
      </c>
      <c r="F89" s="523">
        <v>2</v>
      </c>
      <c r="G89" s="374">
        <f t="shared" si="3"/>
        <v>0</v>
      </c>
      <c r="H89" s="374">
        <f t="shared" si="2"/>
        <v>2</v>
      </c>
    </row>
    <row r="90" spans="1:8">
      <c r="A90" s="523" t="s">
        <v>5524</v>
      </c>
      <c r="B90" s="502" t="s">
        <v>5525</v>
      </c>
      <c r="C90" s="241">
        <v>0</v>
      </c>
      <c r="D90" s="523"/>
      <c r="E90" s="241">
        <v>0</v>
      </c>
      <c r="F90" s="523">
        <v>1</v>
      </c>
      <c r="G90" s="374">
        <f t="shared" si="3"/>
        <v>0</v>
      </c>
      <c r="H90" s="374">
        <f t="shared" si="2"/>
        <v>1</v>
      </c>
    </row>
    <row r="91" spans="1:8" ht="25.5">
      <c r="A91" s="523" t="s">
        <v>5526</v>
      </c>
      <c r="B91" s="502" t="s">
        <v>5527</v>
      </c>
      <c r="C91" s="241">
        <v>0</v>
      </c>
      <c r="D91" s="523"/>
      <c r="E91" s="241">
        <v>0</v>
      </c>
      <c r="F91" s="523">
        <v>2</v>
      </c>
      <c r="G91" s="374">
        <f t="shared" si="3"/>
        <v>0</v>
      </c>
      <c r="H91" s="374">
        <f t="shared" si="2"/>
        <v>2</v>
      </c>
    </row>
    <row r="92" spans="1:8" ht="38.25">
      <c r="A92" s="372" t="s">
        <v>5528</v>
      </c>
      <c r="B92" s="502" t="s">
        <v>5529</v>
      </c>
      <c r="C92" s="241">
        <v>0</v>
      </c>
      <c r="D92" s="374">
        <v>2</v>
      </c>
      <c r="E92" s="241">
        <v>3</v>
      </c>
      <c r="F92" s="523">
        <v>2</v>
      </c>
      <c r="G92" s="374">
        <f t="shared" si="3"/>
        <v>3</v>
      </c>
      <c r="H92" s="374">
        <f t="shared" si="2"/>
        <v>4</v>
      </c>
    </row>
    <row r="93" spans="1:8">
      <c r="A93" s="372" t="s">
        <v>5530</v>
      </c>
      <c r="B93" s="502" t="s">
        <v>5531</v>
      </c>
      <c r="C93" s="241">
        <v>0</v>
      </c>
      <c r="D93" s="374">
        <v>0</v>
      </c>
      <c r="E93" s="241">
        <v>1</v>
      </c>
      <c r="F93" s="523">
        <v>2</v>
      </c>
      <c r="G93" s="374">
        <f t="shared" si="3"/>
        <v>1</v>
      </c>
      <c r="H93" s="374">
        <f t="shared" si="2"/>
        <v>2</v>
      </c>
    </row>
    <row r="94" spans="1:8">
      <c r="A94" s="523" t="s">
        <v>5532</v>
      </c>
      <c r="B94" s="502" t="s">
        <v>5533</v>
      </c>
      <c r="C94" s="241">
        <v>0</v>
      </c>
      <c r="D94" s="523"/>
      <c r="E94" s="241">
        <v>3</v>
      </c>
      <c r="F94" s="523">
        <v>5</v>
      </c>
      <c r="G94" s="374">
        <f t="shared" si="3"/>
        <v>3</v>
      </c>
      <c r="H94" s="374">
        <f t="shared" si="2"/>
        <v>5</v>
      </c>
    </row>
    <row r="95" spans="1:8">
      <c r="A95" s="372" t="s">
        <v>3412</v>
      </c>
      <c r="B95" s="502" t="s">
        <v>3413</v>
      </c>
      <c r="C95" s="241">
        <v>0</v>
      </c>
      <c r="D95" s="374">
        <v>0</v>
      </c>
      <c r="E95" s="241">
        <v>3</v>
      </c>
      <c r="F95" s="523">
        <v>5</v>
      </c>
      <c r="G95" s="374">
        <f t="shared" si="3"/>
        <v>3</v>
      </c>
      <c r="H95" s="374">
        <f t="shared" si="2"/>
        <v>5</v>
      </c>
    </row>
    <row r="96" spans="1:8" ht="25.5">
      <c r="A96" s="523" t="s">
        <v>5534</v>
      </c>
      <c r="B96" s="502" t="s">
        <v>5535</v>
      </c>
      <c r="C96" s="241">
        <v>0</v>
      </c>
      <c r="D96" s="523"/>
      <c r="E96" s="241">
        <v>1</v>
      </c>
      <c r="F96" s="523">
        <v>2</v>
      </c>
      <c r="G96" s="374">
        <f t="shared" si="3"/>
        <v>1</v>
      </c>
      <c r="H96" s="374">
        <f t="shared" si="2"/>
        <v>2</v>
      </c>
    </row>
    <row r="97" spans="1:8" ht="25.5">
      <c r="A97" s="523" t="s">
        <v>5536</v>
      </c>
      <c r="B97" s="502" t="s">
        <v>5537</v>
      </c>
      <c r="C97" s="241">
        <v>0</v>
      </c>
      <c r="D97" s="523"/>
      <c r="E97" s="241">
        <v>7</v>
      </c>
      <c r="F97" s="523">
        <v>10</v>
      </c>
      <c r="G97" s="374">
        <f t="shared" si="3"/>
        <v>7</v>
      </c>
      <c r="H97" s="374">
        <f t="shared" si="2"/>
        <v>10</v>
      </c>
    </row>
    <row r="98" spans="1:8">
      <c r="A98" s="523" t="s">
        <v>5538</v>
      </c>
      <c r="B98" s="502" t="s">
        <v>5539</v>
      </c>
      <c r="C98" s="241">
        <v>0</v>
      </c>
      <c r="D98" s="523"/>
      <c r="E98" s="241">
        <v>1</v>
      </c>
      <c r="F98" s="523">
        <v>2</v>
      </c>
      <c r="G98" s="374">
        <f t="shared" si="3"/>
        <v>1</v>
      </c>
      <c r="H98" s="374">
        <f t="shared" si="2"/>
        <v>2</v>
      </c>
    </row>
    <row r="99" spans="1:8">
      <c r="A99" s="372" t="s">
        <v>5540</v>
      </c>
      <c r="B99" s="502" t="s">
        <v>5541</v>
      </c>
      <c r="C99" s="241">
        <v>0</v>
      </c>
      <c r="D99" s="374">
        <v>0</v>
      </c>
      <c r="E99" s="241">
        <v>2</v>
      </c>
      <c r="F99" s="523">
        <v>4</v>
      </c>
      <c r="G99" s="374">
        <f t="shared" si="3"/>
        <v>2</v>
      </c>
      <c r="H99" s="374">
        <f t="shared" si="2"/>
        <v>4</v>
      </c>
    </row>
    <row r="100" spans="1:8">
      <c r="A100" s="523" t="s">
        <v>5542</v>
      </c>
      <c r="B100" s="502" t="s">
        <v>5543</v>
      </c>
      <c r="C100" s="241">
        <v>0</v>
      </c>
      <c r="D100" s="523"/>
      <c r="E100" s="241">
        <v>9</v>
      </c>
      <c r="F100" s="523">
        <v>10</v>
      </c>
      <c r="G100" s="374">
        <f t="shared" si="3"/>
        <v>9</v>
      </c>
      <c r="H100" s="374">
        <f t="shared" si="2"/>
        <v>10</v>
      </c>
    </row>
    <row r="101" spans="1:8" ht="38.25">
      <c r="A101" s="372" t="s">
        <v>5544</v>
      </c>
      <c r="B101" s="502" t="s">
        <v>5545</v>
      </c>
      <c r="C101" s="241">
        <v>0</v>
      </c>
      <c r="D101" s="374">
        <v>0</v>
      </c>
      <c r="E101" s="241">
        <v>0</v>
      </c>
      <c r="F101" s="523">
        <v>2</v>
      </c>
      <c r="G101" s="374">
        <f t="shared" si="3"/>
        <v>0</v>
      </c>
      <c r="H101" s="374">
        <f t="shared" si="2"/>
        <v>2</v>
      </c>
    </row>
    <row r="102" spans="1:8" ht="25.5">
      <c r="A102" s="523" t="s">
        <v>5546</v>
      </c>
      <c r="B102" s="502" t="s">
        <v>5547</v>
      </c>
      <c r="C102" s="241">
        <v>0</v>
      </c>
      <c r="D102" s="523"/>
      <c r="E102" s="241">
        <v>1</v>
      </c>
      <c r="F102" s="523">
        <v>5</v>
      </c>
      <c r="G102" s="374">
        <f t="shared" si="3"/>
        <v>1</v>
      </c>
      <c r="H102" s="374">
        <f t="shared" si="2"/>
        <v>5</v>
      </c>
    </row>
    <row r="103" spans="1:8">
      <c r="A103" s="372" t="s">
        <v>3414</v>
      </c>
      <c r="B103" s="502" t="s">
        <v>3415</v>
      </c>
      <c r="C103" s="241">
        <v>0</v>
      </c>
      <c r="D103" s="374">
        <v>0</v>
      </c>
      <c r="E103" s="241">
        <v>9</v>
      </c>
      <c r="F103" s="523">
        <v>10</v>
      </c>
      <c r="G103" s="374">
        <f t="shared" si="3"/>
        <v>9</v>
      </c>
      <c r="H103" s="374">
        <f t="shared" si="2"/>
        <v>10</v>
      </c>
    </row>
    <row r="104" spans="1:8">
      <c r="A104" s="372" t="s">
        <v>5548</v>
      </c>
      <c r="B104" s="502" t="s">
        <v>5549</v>
      </c>
      <c r="C104" s="241">
        <v>0</v>
      </c>
      <c r="D104" s="374"/>
      <c r="E104" s="241">
        <v>1</v>
      </c>
      <c r="F104" s="523">
        <v>2</v>
      </c>
      <c r="G104" s="374">
        <f t="shared" si="3"/>
        <v>1</v>
      </c>
      <c r="H104" s="374">
        <f t="shared" si="2"/>
        <v>2</v>
      </c>
    </row>
    <row r="105" spans="1:8">
      <c r="A105" s="523" t="s">
        <v>5550</v>
      </c>
      <c r="B105" s="502" t="s">
        <v>5551</v>
      </c>
      <c r="C105" s="241">
        <v>0</v>
      </c>
      <c r="D105" s="523"/>
      <c r="E105" s="241">
        <v>1</v>
      </c>
      <c r="F105" s="523">
        <v>2</v>
      </c>
      <c r="G105" s="374">
        <f t="shared" si="3"/>
        <v>1</v>
      </c>
      <c r="H105" s="374">
        <f t="shared" si="2"/>
        <v>2</v>
      </c>
    </row>
    <row r="106" spans="1:8">
      <c r="A106" s="372" t="s">
        <v>5552</v>
      </c>
      <c r="B106" s="502" t="s">
        <v>5553</v>
      </c>
      <c r="C106" s="241">
        <v>0</v>
      </c>
      <c r="D106" s="374">
        <v>0</v>
      </c>
      <c r="E106" s="241">
        <v>0</v>
      </c>
      <c r="F106" s="523">
        <v>2</v>
      </c>
      <c r="G106" s="374">
        <f t="shared" si="3"/>
        <v>0</v>
      </c>
      <c r="H106" s="374">
        <f t="shared" si="2"/>
        <v>2</v>
      </c>
    </row>
    <row r="107" spans="1:8">
      <c r="A107" s="523" t="s">
        <v>5554</v>
      </c>
      <c r="B107" s="502" t="s">
        <v>5555</v>
      </c>
      <c r="C107" s="241">
        <v>1</v>
      </c>
      <c r="D107" s="523"/>
      <c r="E107" s="241">
        <v>0</v>
      </c>
      <c r="F107" s="523">
        <v>2</v>
      </c>
      <c r="G107" s="374">
        <f t="shared" si="3"/>
        <v>1</v>
      </c>
      <c r="H107" s="374">
        <f t="shared" si="2"/>
        <v>2</v>
      </c>
    </row>
    <row r="108" spans="1:8" ht="14.25">
      <c r="A108" s="225" t="s">
        <v>5554</v>
      </c>
      <c r="B108" s="502" t="s">
        <v>5555</v>
      </c>
      <c r="C108" s="137">
        <v>1</v>
      </c>
      <c r="D108" s="137">
        <v>2</v>
      </c>
      <c r="E108" s="241">
        <v>0</v>
      </c>
      <c r="F108" s="132"/>
      <c r="G108" s="330">
        <f t="shared" si="3"/>
        <v>1</v>
      </c>
      <c r="H108" s="330">
        <f t="shared" si="2"/>
        <v>2</v>
      </c>
    </row>
    <row r="109" spans="1:8">
      <c r="A109" s="372" t="s">
        <v>5556</v>
      </c>
      <c r="B109" s="502" t="s">
        <v>5557</v>
      </c>
      <c r="C109" s="241">
        <v>0</v>
      </c>
      <c r="D109" s="374">
        <v>0</v>
      </c>
      <c r="E109" s="241">
        <v>1</v>
      </c>
      <c r="F109" s="523">
        <v>2</v>
      </c>
      <c r="G109" s="374">
        <f t="shared" si="3"/>
        <v>1</v>
      </c>
      <c r="H109" s="374">
        <f t="shared" si="2"/>
        <v>2</v>
      </c>
    </row>
    <row r="110" spans="1:8">
      <c r="A110" s="523" t="s">
        <v>3418</v>
      </c>
      <c r="B110" s="502" t="s">
        <v>3419</v>
      </c>
      <c r="C110" s="241">
        <v>1</v>
      </c>
      <c r="D110" s="523">
        <v>1</v>
      </c>
      <c r="E110" s="241">
        <v>24</v>
      </c>
      <c r="F110" s="523">
        <v>25</v>
      </c>
      <c r="G110" s="374">
        <f t="shared" si="3"/>
        <v>25</v>
      </c>
      <c r="H110" s="374">
        <f t="shared" si="2"/>
        <v>26</v>
      </c>
    </row>
    <row r="111" spans="1:8">
      <c r="A111" s="523" t="s">
        <v>3420</v>
      </c>
      <c r="B111" s="502" t="s">
        <v>3421</v>
      </c>
      <c r="C111" s="241">
        <v>0</v>
      </c>
      <c r="D111" s="523">
        <v>1</v>
      </c>
      <c r="E111" s="241">
        <v>28</v>
      </c>
      <c r="F111" s="523">
        <v>30</v>
      </c>
      <c r="G111" s="374">
        <f t="shared" si="3"/>
        <v>28</v>
      </c>
      <c r="H111" s="374">
        <f t="shared" si="2"/>
        <v>31</v>
      </c>
    </row>
    <row r="112" spans="1:8">
      <c r="A112" s="523" t="s">
        <v>3111</v>
      </c>
      <c r="B112" s="502" t="s">
        <v>3422</v>
      </c>
      <c r="C112" s="241">
        <v>0</v>
      </c>
      <c r="D112" s="523">
        <v>1</v>
      </c>
      <c r="E112" s="241">
        <v>127</v>
      </c>
      <c r="F112" s="523">
        <v>150</v>
      </c>
      <c r="G112" s="374">
        <f t="shared" si="3"/>
        <v>127</v>
      </c>
      <c r="H112" s="374">
        <f t="shared" si="2"/>
        <v>151</v>
      </c>
    </row>
    <row r="113" spans="1:8">
      <c r="A113" s="525" t="s">
        <v>5558</v>
      </c>
      <c r="B113" s="502" t="s">
        <v>5559</v>
      </c>
      <c r="C113" s="241">
        <v>0</v>
      </c>
      <c r="D113" s="523"/>
      <c r="E113" s="241">
        <v>14</v>
      </c>
      <c r="F113" s="523">
        <v>20</v>
      </c>
      <c r="G113" s="374">
        <f t="shared" si="3"/>
        <v>14</v>
      </c>
      <c r="H113" s="374">
        <f t="shared" si="2"/>
        <v>20</v>
      </c>
    </row>
    <row r="114" spans="1:8" ht="25.5">
      <c r="A114" s="372" t="s">
        <v>5560</v>
      </c>
      <c r="B114" s="502" t="s">
        <v>5561</v>
      </c>
      <c r="C114" s="241">
        <v>0</v>
      </c>
      <c r="D114" s="374">
        <v>0</v>
      </c>
      <c r="E114" s="241">
        <v>0</v>
      </c>
      <c r="F114" s="523">
        <v>2</v>
      </c>
      <c r="G114" s="374">
        <f t="shared" si="3"/>
        <v>0</v>
      </c>
      <c r="H114" s="374">
        <f t="shared" si="2"/>
        <v>2</v>
      </c>
    </row>
    <row r="115" spans="1:8" ht="25.5">
      <c r="A115" s="372" t="s">
        <v>5562</v>
      </c>
      <c r="B115" s="502" t="s">
        <v>5563</v>
      </c>
      <c r="C115" s="241">
        <v>0</v>
      </c>
      <c r="D115" s="374">
        <v>0</v>
      </c>
      <c r="E115" s="241">
        <v>0</v>
      </c>
      <c r="F115" s="523">
        <v>2</v>
      </c>
      <c r="G115" s="374">
        <f t="shared" si="3"/>
        <v>0</v>
      </c>
      <c r="H115" s="374">
        <f t="shared" si="2"/>
        <v>2</v>
      </c>
    </row>
    <row r="116" spans="1:8" ht="25.5">
      <c r="A116" s="372" t="s">
        <v>5564</v>
      </c>
      <c r="B116" s="502" t="s">
        <v>5565</v>
      </c>
      <c r="C116" s="241">
        <v>0</v>
      </c>
      <c r="D116" s="374">
        <v>0</v>
      </c>
      <c r="E116" s="241">
        <v>3</v>
      </c>
      <c r="F116" s="523">
        <v>2</v>
      </c>
      <c r="G116" s="374">
        <f t="shared" si="3"/>
        <v>3</v>
      </c>
      <c r="H116" s="374">
        <f t="shared" si="2"/>
        <v>2</v>
      </c>
    </row>
    <row r="117" spans="1:8" ht="25.5">
      <c r="A117" s="372" t="s">
        <v>5566</v>
      </c>
      <c r="B117" s="502" t="s">
        <v>5567</v>
      </c>
      <c r="C117" s="241">
        <v>0</v>
      </c>
      <c r="D117" s="374">
        <v>0</v>
      </c>
      <c r="E117" s="241">
        <v>0</v>
      </c>
      <c r="F117" s="523">
        <v>4</v>
      </c>
      <c r="G117" s="374">
        <f t="shared" si="3"/>
        <v>0</v>
      </c>
      <c r="H117" s="374">
        <f t="shared" si="2"/>
        <v>4</v>
      </c>
    </row>
    <row r="118" spans="1:8">
      <c r="A118" s="523" t="s">
        <v>3423</v>
      </c>
      <c r="B118" s="502" t="s">
        <v>3424</v>
      </c>
      <c r="C118" s="241">
        <v>0</v>
      </c>
      <c r="D118" s="523"/>
      <c r="E118" s="241">
        <v>19</v>
      </c>
      <c r="F118" s="523">
        <v>20</v>
      </c>
      <c r="G118" s="374">
        <f t="shared" si="3"/>
        <v>19</v>
      </c>
      <c r="H118" s="374">
        <f t="shared" si="2"/>
        <v>20</v>
      </c>
    </row>
    <row r="119" spans="1:8" ht="25.5">
      <c r="A119" s="525" t="s">
        <v>3425</v>
      </c>
      <c r="B119" s="502" t="s">
        <v>3426</v>
      </c>
      <c r="C119" s="241">
        <v>0</v>
      </c>
      <c r="D119" s="523"/>
      <c r="E119" s="241">
        <v>0</v>
      </c>
      <c r="F119" s="523">
        <v>20</v>
      </c>
      <c r="G119" s="374">
        <f t="shared" ref="G119:G120" si="4">C119+E119</f>
        <v>0</v>
      </c>
      <c r="H119" s="374">
        <f t="shared" ref="H119:H120" si="5">D119+F119</f>
        <v>20</v>
      </c>
    </row>
    <row r="120" spans="1:8" ht="25.5">
      <c r="A120" s="525" t="s">
        <v>3427</v>
      </c>
      <c r="B120" s="502" t="s">
        <v>3428</v>
      </c>
      <c r="C120" s="241">
        <v>0</v>
      </c>
      <c r="D120" s="523"/>
      <c r="E120" s="241">
        <v>0</v>
      </c>
      <c r="F120" s="523">
        <v>20</v>
      </c>
      <c r="G120" s="374">
        <f t="shared" si="4"/>
        <v>0</v>
      </c>
      <c r="H120" s="374">
        <f t="shared" si="5"/>
        <v>20</v>
      </c>
    </row>
    <row r="121" spans="1:8">
      <c r="A121" s="523" t="s">
        <v>5568</v>
      </c>
      <c r="B121" s="502" t="s">
        <v>5569</v>
      </c>
      <c r="C121" s="241">
        <v>0</v>
      </c>
      <c r="D121" s="523"/>
      <c r="E121" s="241">
        <v>13</v>
      </c>
      <c r="F121" s="523">
        <v>15</v>
      </c>
      <c r="G121" s="374">
        <f t="shared" si="3"/>
        <v>13</v>
      </c>
      <c r="H121" s="374">
        <f t="shared" si="2"/>
        <v>15</v>
      </c>
    </row>
    <row r="122" spans="1:8">
      <c r="A122" s="372" t="s">
        <v>5570</v>
      </c>
      <c r="B122" s="502" t="s">
        <v>5571</v>
      </c>
      <c r="C122" s="241">
        <v>0</v>
      </c>
      <c r="D122" s="374">
        <v>0</v>
      </c>
      <c r="E122" s="241">
        <v>0</v>
      </c>
      <c r="F122" s="523">
        <v>2</v>
      </c>
      <c r="G122" s="374">
        <f t="shared" si="3"/>
        <v>0</v>
      </c>
      <c r="H122" s="374">
        <f t="shared" si="2"/>
        <v>2</v>
      </c>
    </row>
    <row r="123" spans="1:8">
      <c r="A123" s="523" t="s">
        <v>3429</v>
      </c>
      <c r="B123" s="502" t="s">
        <v>3430</v>
      </c>
      <c r="C123" s="241">
        <v>2</v>
      </c>
      <c r="D123" s="523">
        <v>2</v>
      </c>
      <c r="E123" s="241">
        <v>417</v>
      </c>
      <c r="F123" s="523">
        <v>400</v>
      </c>
      <c r="G123" s="374">
        <f t="shared" si="3"/>
        <v>419</v>
      </c>
      <c r="H123" s="374">
        <f t="shared" si="2"/>
        <v>402</v>
      </c>
    </row>
    <row r="124" spans="1:8">
      <c r="A124" s="523" t="s">
        <v>3431</v>
      </c>
      <c r="B124" s="502" t="s">
        <v>3432</v>
      </c>
      <c r="C124" s="241">
        <v>0</v>
      </c>
      <c r="D124" s="523"/>
      <c r="E124" s="241">
        <v>17</v>
      </c>
      <c r="F124" s="523">
        <v>20</v>
      </c>
      <c r="G124" s="374">
        <f t="shared" si="3"/>
        <v>17</v>
      </c>
      <c r="H124" s="374">
        <f t="shared" si="2"/>
        <v>20</v>
      </c>
    </row>
    <row r="125" spans="1:8" ht="25.5">
      <c r="A125" s="523" t="s">
        <v>3433</v>
      </c>
      <c r="B125" s="502" t="s">
        <v>3434</v>
      </c>
      <c r="C125" s="241">
        <v>0</v>
      </c>
      <c r="D125" s="523">
        <v>1</v>
      </c>
      <c r="E125" s="241">
        <v>17</v>
      </c>
      <c r="F125" s="523">
        <v>20</v>
      </c>
      <c r="G125" s="374">
        <f t="shared" si="3"/>
        <v>17</v>
      </c>
      <c r="H125" s="374">
        <f t="shared" si="2"/>
        <v>21</v>
      </c>
    </row>
    <row r="126" spans="1:8">
      <c r="A126" s="523" t="s">
        <v>3435</v>
      </c>
      <c r="B126" s="502" t="s">
        <v>3436</v>
      </c>
      <c r="C126" s="241">
        <v>1</v>
      </c>
      <c r="D126" s="523">
        <v>1</v>
      </c>
      <c r="E126" s="241">
        <v>58</v>
      </c>
      <c r="F126" s="523">
        <v>60</v>
      </c>
      <c r="G126" s="374">
        <f t="shared" si="3"/>
        <v>59</v>
      </c>
      <c r="H126" s="374">
        <f t="shared" si="2"/>
        <v>61</v>
      </c>
    </row>
    <row r="127" spans="1:8">
      <c r="A127" s="372" t="s">
        <v>3437</v>
      </c>
      <c r="B127" s="502" t="s">
        <v>3438</v>
      </c>
      <c r="C127" s="241">
        <v>0</v>
      </c>
      <c r="D127" s="374">
        <v>1</v>
      </c>
      <c r="E127" s="241">
        <v>18</v>
      </c>
      <c r="F127" s="523">
        <v>20</v>
      </c>
      <c r="G127" s="374">
        <f t="shared" si="3"/>
        <v>18</v>
      </c>
      <c r="H127" s="374">
        <f t="shared" si="2"/>
        <v>21</v>
      </c>
    </row>
    <row r="128" spans="1:8">
      <c r="A128" s="523" t="s">
        <v>3439</v>
      </c>
      <c r="B128" s="502" t="s">
        <v>3440</v>
      </c>
      <c r="C128" s="241">
        <v>0</v>
      </c>
      <c r="D128" s="523"/>
      <c r="E128" s="241">
        <v>2</v>
      </c>
      <c r="F128" s="523">
        <v>5</v>
      </c>
      <c r="G128" s="374">
        <f t="shared" si="3"/>
        <v>2</v>
      </c>
      <c r="H128" s="374">
        <f t="shared" si="2"/>
        <v>5</v>
      </c>
    </row>
    <row r="129" spans="1:8">
      <c r="A129" s="523" t="s">
        <v>3441</v>
      </c>
      <c r="B129" s="502" t="s">
        <v>3442</v>
      </c>
      <c r="C129" s="241">
        <v>0</v>
      </c>
      <c r="D129" s="523"/>
      <c r="E129" s="241">
        <v>5</v>
      </c>
      <c r="F129" s="523">
        <v>5</v>
      </c>
      <c r="G129" s="374">
        <f t="shared" si="3"/>
        <v>5</v>
      </c>
      <c r="H129" s="374">
        <f t="shared" si="2"/>
        <v>5</v>
      </c>
    </row>
    <row r="130" spans="1:8">
      <c r="A130" s="523" t="s">
        <v>3443</v>
      </c>
      <c r="B130" s="502" t="s">
        <v>3444</v>
      </c>
      <c r="C130" s="241">
        <v>0</v>
      </c>
      <c r="D130" s="523"/>
      <c r="E130" s="241">
        <v>0</v>
      </c>
      <c r="F130" s="523">
        <v>5</v>
      </c>
      <c r="G130" s="374">
        <f t="shared" si="3"/>
        <v>0</v>
      </c>
      <c r="H130" s="374">
        <f t="shared" si="2"/>
        <v>5</v>
      </c>
    </row>
    <row r="131" spans="1:8">
      <c r="A131" s="372" t="s">
        <v>3445</v>
      </c>
      <c r="B131" s="502" t="s">
        <v>3446</v>
      </c>
      <c r="C131" s="241">
        <v>0</v>
      </c>
      <c r="D131" s="374">
        <v>0</v>
      </c>
      <c r="E131" s="241">
        <v>1</v>
      </c>
      <c r="F131" s="523">
        <v>2</v>
      </c>
      <c r="G131" s="374">
        <f t="shared" si="3"/>
        <v>1</v>
      </c>
      <c r="H131" s="374">
        <f t="shared" si="2"/>
        <v>2</v>
      </c>
    </row>
    <row r="132" spans="1:8">
      <c r="A132" s="523" t="s">
        <v>3451</v>
      </c>
      <c r="B132" s="502" t="s">
        <v>3452</v>
      </c>
      <c r="C132" s="241">
        <v>0</v>
      </c>
      <c r="D132" s="523"/>
      <c r="E132" s="241">
        <v>0</v>
      </c>
      <c r="F132" s="523">
        <v>2</v>
      </c>
      <c r="G132" s="374">
        <f t="shared" si="3"/>
        <v>0</v>
      </c>
      <c r="H132" s="374">
        <f t="shared" si="2"/>
        <v>2</v>
      </c>
    </row>
    <row r="133" spans="1:8">
      <c r="A133" s="523" t="s">
        <v>5572</v>
      </c>
      <c r="B133" s="502" t="s">
        <v>5573</v>
      </c>
      <c r="C133" s="241">
        <v>32</v>
      </c>
      <c r="D133" s="523">
        <v>40</v>
      </c>
      <c r="E133" s="241">
        <v>80</v>
      </c>
      <c r="F133" s="523">
        <v>80</v>
      </c>
      <c r="G133" s="374">
        <f t="shared" si="3"/>
        <v>112</v>
      </c>
      <c r="H133" s="374">
        <f t="shared" si="2"/>
        <v>120</v>
      </c>
    </row>
    <row r="134" spans="1:8">
      <c r="A134" s="523" t="s">
        <v>3456</v>
      </c>
      <c r="B134" s="502" t="s">
        <v>3457</v>
      </c>
      <c r="C134" s="241">
        <v>3</v>
      </c>
      <c r="D134" s="523">
        <v>5</v>
      </c>
      <c r="E134" s="241">
        <v>8</v>
      </c>
      <c r="F134" s="523">
        <v>10</v>
      </c>
      <c r="G134" s="374">
        <f t="shared" si="3"/>
        <v>11</v>
      </c>
      <c r="H134" s="374">
        <f t="shared" si="2"/>
        <v>15</v>
      </c>
    </row>
    <row r="135" spans="1:8" ht="25.5">
      <c r="A135" s="523" t="s">
        <v>3472</v>
      </c>
      <c r="B135" s="502" t="s">
        <v>2052</v>
      </c>
      <c r="C135" s="241">
        <v>0</v>
      </c>
      <c r="D135" s="523">
        <v>1</v>
      </c>
      <c r="E135" s="241">
        <v>9</v>
      </c>
      <c r="F135" s="523">
        <v>10</v>
      </c>
      <c r="G135" s="374">
        <f t="shared" si="3"/>
        <v>9</v>
      </c>
      <c r="H135" s="374">
        <f t="shared" si="3"/>
        <v>11</v>
      </c>
    </row>
    <row r="136" spans="1:8">
      <c r="A136" s="523" t="s">
        <v>4031</v>
      </c>
      <c r="B136" s="502" t="s">
        <v>5574</v>
      </c>
      <c r="C136" s="241">
        <v>6</v>
      </c>
      <c r="D136" s="523">
        <v>51</v>
      </c>
      <c r="E136" s="241">
        <v>6</v>
      </c>
      <c r="F136" s="523">
        <v>6</v>
      </c>
      <c r="G136" s="374">
        <f t="shared" ref="G136:H198" si="6">C136+E136</f>
        <v>12</v>
      </c>
      <c r="H136" s="374">
        <f t="shared" si="6"/>
        <v>57</v>
      </c>
    </row>
    <row r="137" spans="1:8">
      <c r="A137" s="523" t="s">
        <v>4033</v>
      </c>
      <c r="B137" s="502" t="s">
        <v>5575</v>
      </c>
      <c r="C137" s="241">
        <v>0</v>
      </c>
      <c r="D137" s="523"/>
      <c r="E137" s="241">
        <v>0</v>
      </c>
      <c r="F137" s="523">
        <v>2</v>
      </c>
      <c r="G137" s="374">
        <f t="shared" si="6"/>
        <v>0</v>
      </c>
      <c r="H137" s="374">
        <f t="shared" si="6"/>
        <v>2</v>
      </c>
    </row>
    <row r="138" spans="1:8">
      <c r="A138" s="523" t="s">
        <v>4035</v>
      </c>
      <c r="B138" s="502" t="s">
        <v>5576</v>
      </c>
      <c r="C138" s="241">
        <v>0</v>
      </c>
      <c r="D138" s="523"/>
      <c r="E138" s="241">
        <v>2</v>
      </c>
      <c r="F138" s="523">
        <v>2</v>
      </c>
      <c r="G138" s="374">
        <f t="shared" si="6"/>
        <v>2</v>
      </c>
      <c r="H138" s="374">
        <f t="shared" si="6"/>
        <v>2</v>
      </c>
    </row>
    <row r="139" spans="1:8" ht="25.5">
      <c r="A139" s="523" t="s">
        <v>5577</v>
      </c>
      <c r="B139" s="502" t="s">
        <v>5578</v>
      </c>
      <c r="C139" s="241">
        <v>0</v>
      </c>
      <c r="D139" s="523"/>
      <c r="E139" s="241">
        <v>0</v>
      </c>
      <c r="F139" s="523">
        <v>2</v>
      </c>
      <c r="G139" s="374">
        <f t="shared" si="6"/>
        <v>0</v>
      </c>
      <c r="H139" s="374">
        <f t="shared" si="6"/>
        <v>2</v>
      </c>
    </row>
    <row r="140" spans="1:8" ht="25.5">
      <c r="A140" s="523" t="s">
        <v>5579</v>
      </c>
      <c r="B140" s="502" t="s">
        <v>5580</v>
      </c>
      <c r="C140" s="241">
        <v>0</v>
      </c>
      <c r="D140" s="523"/>
      <c r="E140" s="241">
        <v>0</v>
      </c>
      <c r="F140" s="523">
        <v>2</v>
      </c>
      <c r="G140" s="374">
        <f t="shared" si="6"/>
        <v>0</v>
      </c>
      <c r="H140" s="374">
        <f t="shared" si="6"/>
        <v>2</v>
      </c>
    </row>
    <row r="141" spans="1:8">
      <c r="A141" s="523" t="s">
        <v>5581</v>
      </c>
      <c r="B141" s="502" t="s">
        <v>5582</v>
      </c>
      <c r="C141" s="241">
        <v>0</v>
      </c>
      <c r="D141" s="523"/>
      <c r="E141" s="241">
        <v>0</v>
      </c>
      <c r="F141" s="523">
        <v>2</v>
      </c>
      <c r="G141" s="374">
        <f t="shared" si="6"/>
        <v>0</v>
      </c>
      <c r="H141" s="374">
        <f t="shared" si="6"/>
        <v>2</v>
      </c>
    </row>
    <row r="142" spans="1:8">
      <c r="A142" s="523" t="s">
        <v>5583</v>
      </c>
      <c r="B142" s="502" t="s">
        <v>5584</v>
      </c>
      <c r="C142" s="241">
        <v>0</v>
      </c>
      <c r="D142" s="523"/>
      <c r="E142" s="241">
        <v>0</v>
      </c>
      <c r="F142" s="523">
        <v>2</v>
      </c>
      <c r="G142" s="374">
        <f t="shared" si="6"/>
        <v>0</v>
      </c>
      <c r="H142" s="374">
        <f t="shared" si="6"/>
        <v>2</v>
      </c>
    </row>
    <row r="143" spans="1:8" ht="25.5">
      <c r="A143" s="523" t="s">
        <v>5585</v>
      </c>
      <c r="B143" s="502" t="s">
        <v>5586</v>
      </c>
      <c r="C143" s="241">
        <v>0</v>
      </c>
      <c r="D143" s="523"/>
      <c r="E143" s="241">
        <v>0</v>
      </c>
      <c r="F143" s="523">
        <v>2</v>
      </c>
      <c r="G143" s="374">
        <f t="shared" si="6"/>
        <v>0</v>
      </c>
      <c r="H143" s="374">
        <f t="shared" si="6"/>
        <v>2</v>
      </c>
    </row>
    <row r="144" spans="1:8">
      <c r="A144" s="523" t="s">
        <v>5587</v>
      </c>
      <c r="B144" s="502" t="s">
        <v>5588</v>
      </c>
      <c r="C144" s="241">
        <v>0</v>
      </c>
      <c r="D144" s="523"/>
      <c r="E144" s="241">
        <v>0</v>
      </c>
      <c r="F144" s="523">
        <v>2</v>
      </c>
      <c r="G144" s="374">
        <f t="shared" si="6"/>
        <v>0</v>
      </c>
      <c r="H144" s="374">
        <f t="shared" si="6"/>
        <v>2</v>
      </c>
    </row>
    <row r="145" spans="1:8">
      <c r="A145" s="523" t="s">
        <v>5589</v>
      </c>
      <c r="B145" s="502" t="s">
        <v>5590</v>
      </c>
      <c r="C145" s="241">
        <v>0</v>
      </c>
      <c r="D145" s="523"/>
      <c r="E145" s="241">
        <v>6</v>
      </c>
      <c r="F145" s="523">
        <v>5</v>
      </c>
      <c r="G145" s="374">
        <f t="shared" si="6"/>
        <v>6</v>
      </c>
      <c r="H145" s="374">
        <f t="shared" si="6"/>
        <v>5</v>
      </c>
    </row>
    <row r="146" spans="1:8">
      <c r="A146" s="523" t="s">
        <v>5591</v>
      </c>
      <c r="B146" s="502" t="s">
        <v>5592</v>
      </c>
      <c r="C146" s="241">
        <v>8</v>
      </c>
      <c r="D146" s="523">
        <v>10</v>
      </c>
      <c r="E146" s="241">
        <v>72</v>
      </c>
      <c r="F146" s="523">
        <v>75</v>
      </c>
      <c r="G146" s="374">
        <f t="shared" si="6"/>
        <v>80</v>
      </c>
      <c r="H146" s="374">
        <f t="shared" si="6"/>
        <v>85</v>
      </c>
    </row>
    <row r="147" spans="1:8">
      <c r="A147" s="523" t="s">
        <v>152</v>
      </c>
      <c r="B147" s="502" t="s">
        <v>5593</v>
      </c>
      <c r="C147" s="241">
        <v>10</v>
      </c>
      <c r="D147" s="523">
        <v>10</v>
      </c>
      <c r="E147" s="241">
        <v>16</v>
      </c>
      <c r="F147" s="523">
        <v>15</v>
      </c>
      <c r="G147" s="374">
        <f t="shared" si="6"/>
        <v>26</v>
      </c>
      <c r="H147" s="374">
        <f t="shared" si="6"/>
        <v>25</v>
      </c>
    </row>
    <row r="148" spans="1:8">
      <c r="A148" s="523" t="s">
        <v>5594</v>
      </c>
      <c r="B148" s="502" t="s">
        <v>5595</v>
      </c>
      <c r="C148" s="241">
        <v>0</v>
      </c>
      <c r="D148" s="523">
        <v>2</v>
      </c>
      <c r="E148" s="241">
        <v>63</v>
      </c>
      <c r="F148" s="523">
        <v>60</v>
      </c>
      <c r="G148" s="374">
        <f t="shared" si="6"/>
        <v>63</v>
      </c>
      <c r="H148" s="374">
        <f t="shared" si="6"/>
        <v>62</v>
      </c>
    </row>
    <row r="149" spans="1:8">
      <c r="A149" s="523" t="s">
        <v>5596</v>
      </c>
      <c r="B149" s="502" t="s">
        <v>5597</v>
      </c>
      <c r="C149" s="241">
        <v>0</v>
      </c>
      <c r="D149" s="523"/>
      <c r="E149" s="241">
        <v>0</v>
      </c>
      <c r="F149" s="523">
        <v>2</v>
      </c>
      <c r="G149" s="374">
        <f t="shared" si="6"/>
        <v>0</v>
      </c>
      <c r="H149" s="374">
        <f t="shared" si="6"/>
        <v>2</v>
      </c>
    </row>
    <row r="150" spans="1:8">
      <c r="A150" s="523" t="s">
        <v>148</v>
      </c>
      <c r="B150" s="502" t="s">
        <v>5598</v>
      </c>
      <c r="C150" s="241">
        <v>149</v>
      </c>
      <c r="D150" s="523">
        <v>150</v>
      </c>
      <c r="E150" s="241">
        <v>8</v>
      </c>
      <c r="F150" s="523">
        <v>10</v>
      </c>
      <c r="G150" s="374">
        <f t="shared" si="6"/>
        <v>157</v>
      </c>
      <c r="H150" s="374">
        <f t="shared" si="6"/>
        <v>160</v>
      </c>
    </row>
    <row r="151" spans="1:8">
      <c r="A151" s="523" t="s">
        <v>150</v>
      </c>
      <c r="B151" s="502" t="s">
        <v>5599</v>
      </c>
      <c r="C151" s="241">
        <v>0</v>
      </c>
      <c r="D151" s="523">
        <v>2</v>
      </c>
      <c r="E151" s="241">
        <v>12</v>
      </c>
      <c r="F151" s="523">
        <v>15</v>
      </c>
      <c r="G151" s="374">
        <f t="shared" si="6"/>
        <v>12</v>
      </c>
      <c r="H151" s="374">
        <f t="shared" si="6"/>
        <v>17</v>
      </c>
    </row>
    <row r="152" spans="1:8">
      <c r="A152" s="523" t="s">
        <v>5600</v>
      </c>
      <c r="B152" s="502" t="s">
        <v>5601</v>
      </c>
      <c r="C152" s="241">
        <v>6</v>
      </c>
      <c r="D152" s="523">
        <v>10</v>
      </c>
      <c r="E152" s="241">
        <v>6</v>
      </c>
      <c r="F152" s="523">
        <v>5</v>
      </c>
      <c r="G152" s="374">
        <f t="shared" si="6"/>
        <v>12</v>
      </c>
      <c r="H152" s="374">
        <f t="shared" si="6"/>
        <v>15</v>
      </c>
    </row>
    <row r="153" spans="1:8">
      <c r="A153" s="372" t="s">
        <v>5602</v>
      </c>
      <c r="B153" s="502" t="s">
        <v>5603</v>
      </c>
      <c r="C153" s="241">
        <v>0</v>
      </c>
      <c r="D153" s="374">
        <v>0</v>
      </c>
      <c r="E153" s="241">
        <v>0</v>
      </c>
      <c r="F153" s="523">
        <v>2</v>
      </c>
      <c r="G153" s="374">
        <f t="shared" si="6"/>
        <v>0</v>
      </c>
      <c r="H153" s="374">
        <f t="shared" si="6"/>
        <v>2</v>
      </c>
    </row>
    <row r="154" spans="1:8" ht="25.5">
      <c r="A154" s="523" t="s">
        <v>5604</v>
      </c>
      <c r="B154" s="502" t="s">
        <v>5605</v>
      </c>
      <c r="C154" s="241">
        <v>0</v>
      </c>
      <c r="D154" s="523"/>
      <c r="E154" s="241">
        <v>13</v>
      </c>
      <c r="F154" s="523">
        <v>15</v>
      </c>
      <c r="G154" s="374">
        <f t="shared" si="6"/>
        <v>13</v>
      </c>
      <c r="H154" s="374">
        <f t="shared" si="6"/>
        <v>15</v>
      </c>
    </row>
    <row r="155" spans="1:8">
      <c r="A155" s="523" t="s">
        <v>5606</v>
      </c>
      <c r="B155" s="502" t="s">
        <v>5607</v>
      </c>
      <c r="C155" s="241">
        <v>0</v>
      </c>
      <c r="D155" s="523"/>
      <c r="E155" s="241">
        <v>9</v>
      </c>
      <c r="F155" s="523">
        <v>10</v>
      </c>
      <c r="G155" s="374">
        <f t="shared" si="6"/>
        <v>9</v>
      </c>
      <c r="H155" s="374">
        <f t="shared" si="6"/>
        <v>10</v>
      </c>
    </row>
    <row r="156" spans="1:8" ht="25.5">
      <c r="A156" s="523" t="s">
        <v>5608</v>
      </c>
      <c r="B156" s="502" t="s">
        <v>5609</v>
      </c>
      <c r="C156" s="241">
        <v>0</v>
      </c>
      <c r="D156" s="523"/>
      <c r="E156" s="241">
        <v>16</v>
      </c>
      <c r="F156" s="523">
        <v>20</v>
      </c>
      <c r="G156" s="374">
        <f t="shared" si="6"/>
        <v>16</v>
      </c>
      <c r="H156" s="374">
        <f t="shared" si="6"/>
        <v>20</v>
      </c>
    </row>
    <row r="157" spans="1:8">
      <c r="A157" s="523" t="s">
        <v>5610</v>
      </c>
      <c r="B157" s="502" t="s">
        <v>5611</v>
      </c>
      <c r="C157" s="241">
        <v>0</v>
      </c>
      <c r="D157" s="523"/>
      <c r="E157" s="241">
        <v>16</v>
      </c>
      <c r="F157" s="523">
        <v>15</v>
      </c>
      <c r="G157" s="374">
        <f t="shared" si="6"/>
        <v>16</v>
      </c>
      <c r="H157" s="374">
        <f t="shared" si="6"/>
        <v>15</v>
      </c>
    </row>
    <row r="158" spans="1:8">
      <c r="A158" s="523" t="s">
        <v>5612</v>
      </c>
      <c r="B158" s="502" t="s">
        <v>5613</v>
      </c>
      <c r="C158" s="241">
        <v>0</v>
      </c>
      <c r="D158" s="523"/>
      <c r="E158" s="241">
        <v>9</v>
      </c>
      <c r="F158" s="523">
        <v>10</v>
      </c>
      <c r="G158" s="374">
        <f t="shared" si="6"/>
        <v>9</v>
      </c>
      <c r="H158" s="374">
        <f t="shared" si="6"/>
        <v>10</v>
      </c>
    </row>
    <row r="159" spans="1:8" ht="25.5">
      <c r="A159" s="372" t="s">
        <v>5614</v>
      </c>
      <c r="B159" s="502" t="s">
        <v>5615</v>
      </c>
      <c r="C159" s="241">
        <v>0</v>
      </c>
      <c r="D159" s="374">
        <v>0</v>
      </c>
      <c r="E159" s="241">
        <v>1</v>
      </c>
      <c r="F159" s="523">
        <v>2</v>
      </c>
      <c r="G159" s="374">
        <f t="shared" si="6"/>
        <v>1</v>
      </c>
      <c r="H159" s="374">
        <f t="shared" si="6"/>
        <v>2</v>
      </c>
    </row>
    <row r="160" spans="1:8">
      <c r="A160" s="372" t="s">
        <v>5616</v>
      </c>
      <c r="B160" s="502" t="s">
        <v>5617</v>
      </c>
      <c r="C160" s="241">
        <v>0</v>
      </c>
      <c r="D160" s="374">
        <v>0</v>
      </c>
      <c r="E160" s="241">
        <v>3</v>
      </c>
      <c r="F160" s="523">
        <v>4</v>
      </c>
      <c r="G160" s="374">
        <f t="shared" si="6"/>
        <v>3</v>
      </c>
      <c r="H160" s="374">
        <f t="shared" si="6"/>
        <v>4</v>
      </c>
    </row>
    <row r="161" spans="1:8" ht="25.5">
      <c r="A161" s="372" t="s">
        <v>5618</v>
      </c>
      <c r="B161" s="502" t="s">
        <v>5619</v>
      </c>
      <c r="C161" s="241">
        <v>0</v>
      </c>
      <c r="D161" s="374">
        <v>0</v>
      </c>
      <c r="E161" s="241">
        <v>4</v>
      </c>
      <c r="F161" s="523">
        <v>4</v>
      </c>
      <c r="G161" s="374">
        <f t="shared" si="6"/>
        <v>4</v>
      </c>
      <c r="H161" s="374">
        <f t="shared" si="6"/>
        <v>4</v>
      </c>
    </row>
    <row r="162" spans="1:8">
      <c r="A162" s="523" t="s">
        <v>5620</v>
      </c>
      <c r="B162" s="502" t="s">
        <v>5621</v>
      </c>
      <c r="C162" s="241">
        <v>0</v>
      </c>
      <c r="D162" s="523"/>
      <c r="E162" s="241">
        <v>2</v>
      </c>
      <c r="F162" s="523">
        <v>2</v>
      </c>
      <c r="G162" s="374">
        <f t="shared" si="6"/>
        <v>2</v>
      </c>
      <c r="H162" s="374">
        <f t="shared" si="6"/>
        <v>2</v>
      </c>
    </row>
    <row r="163" spans="1:8">
      <c r="A163" s="523" t="s">
        <v>5622</v>
      </c>
      <c r="B163" s="502" t="s">
        <v>5623</v>
      </c>
      <c r="C163" s="241">
        <v>0</v>
      </c>
      <c r="D163" s="523"/>
      <c r="E163" s="241">
        <v>8</v>
      </c>
      <c r="F163" s="523">
        <v>10</v>
      </c>
      <c r="G163" s="374">
        <f t="shared" si="6"/>
        <v>8</v>
      </c>
      <c r="H163" s="374">
        <f t="shared" si="6"/>
        <v>10</v>
      </c>
    </row>
    <row r="164" spans="1:8">
      <c r="A164" s="523" t="s">
        <v>5624</v>
      </c>
      <c r="B164" s="502" t="s">
        <v>5625</v>
      </c>
      <c r="C164" s="241">
        <v>0</v>
      </c>
      <c r="D164" s="523"/>
      <c r="E164" s="241">
        <v>0</v>
      </c>
      <c r="F164" s="523">
        <v>2</v>
      </c>
      <c r="G164" s="374">
        <f t="shared" si="6"/>
        <v>0</v>
      </c>
      <c r="H164" s="374">
        <f t="shared" si="6"/>
        <v>2</v>
      </c>
    </row>
    <row r="165" spans="1:8">
      <c r="A165" s="523" t="s">
        <v>5626</v>
      </c>
      <c r="B165" s="502" t="s">
        <v>5627</v>
      </c>
      <c r="C165" s="241">
        <v>0</v>
      </c>
      <c r="D165" s="523"/>
      <c r="E165" s="241">
        <v>8</v>
      </c>
      <c r="F165" s="523">
        <v>10</v>
      </c>
      <c r="G165" s="374">
        <f t="shared" si="6"/>
        <v>8</v>
      </c>
      <c r="H165" s="374">
        <f t="shared" si="6"/>
        <v>10</v>
      </c>
    </row>
    <row r="166" spans="1:8">
      <c r="A166" s="523" t="s">
        <v>5628</v>
      </c>
      <c r="B166" s="502" t="s">
        <v>5629</v>
      </c>
      <c r="C166" s="241">
        <v>0</v>
      </c>
      <c r="D166" s="523"/>
      <c r="E166" s="241">
        <v>7</v>
      </c>
      <c r="F166" s="523">
        <v>10</v>
      </c>
      <c r="G166" s="374">
        <f t="shared" si="6"/>
        <v>7</v>
      </c>
      <c r="H166" s="374">
        <f t="shared" si="6"/>
        <v>10</v>
      </c>
    </row>
    <row r="167" spans="1:8" ht="25.5">
      <c r="A167" s="523" t="s">
        <v>5630</v>
      </c>
      <c r="B167" s="502" t="s">
        <v>5631</v>
      </c>
      <c r="C167" s="241">
        <v>0</v>
      </c>
      <c r="D167" s="523"/>
      <c r="E167" s="241">
        <v>3</v>
      </c>
      <c r="F167" s="523">
        <v>5</v>
      </c>
      <c r="G167" s="374">
        <f t="shared" si="6"/>
        <v>3</v>
      </c>
      <c r="H167" s="374">
        <f t="shared" si="6"/>
        <v>5</v>
      </c>
    </row>
    <row r="168" spans="1:8" ht="38.25">
      <c r="A168" s="523" t="s">
        <v>5632</v>
      </c>
      <c r="B168" s="502" t="s">
        <v>5633</v>
      </c>
      <c r="C168" s="241">
        <v>0</v>
      </c>
      <c r="D168" s="523">
        <v>2</v>
      </c>
      <c r="E168" s="241">
        <v>16</v>
      </c>
      <c r="F168" s="523">
        <v>20</v>
      </c>
      <c r="G168" s="374">
        <f t="shared" si="6"/>
        <v>16</v>
      </c>
      <c r="H168" s="374">
        <f t="shared" si="6"/>
        <v>22</v>
      </c>
    </row>
    <row r="169" spans="1:8" ht="25.5">
      <c r="A169" s="372" t="s">
        <v>5634</v>
      </c>
      <c r="B169" s="502" t="s">
        <v>5635</v>
      </c>
      <c r="C169" s="241">
        <v>0</v>
      </c>
      <c r="D169" s="374">
        <v>0</v>
      </c>
      <c r="E169" s="241">
        <v>4</v>
      </c>
      <c r="F169" s="523">
        <v>6</v>
      </c>
      <c r="G169" s="374">
        <f t="shared" si="6"/>
        <v>4</v>
      </c>
      <c r="H169" s="374">
        <f t="shared" si="6"/>
        <v>6</v>
      </c>
    </row>
    <row r="170" spans="1:8">
      <c r="A170" s="523" t="s">
        <v>5636</v>
      </c>
      <c r="B170" s="502" t="s">
        <v>5637</v>
      </c>
      <c r="C170" s="241">
        <v>0</v>
      </c>
      <c r="D170" s="523"/>
      <c r="E170" s="241">
        <v>3</v>
      </c>
      <c r="F170" s="523">
        <v>5</v>
      </c>
      <c r="G170" s="374">
        <f t="shared" si="6"/>
        <v>3</v>
      </c>
      <c r="H170" s="374">
        <f t="shared" si="6"/>
        <v>5</v>
      </c>
    </row>
    <row r="171" spans="1:8" ht="25.5">
      <c r="A171" s="372" t="s">
        <v>5638</v>
      </c>
      <c r="B171" s="502" t="s">
        <v>5639</v>
      </c>
      <c r="C171" s="241">
        <v>0</v>
      </c>
      <c r="D171" s="374">
        <v>0</v>
      </c>
      <c r="E171" s="241">
        <v>0</v>
      </c>
      <c r="F171" s="523">
        <v>2</v>
      </c>
      <c r="G171" s="374">
        <f t="shared" si="6"/>
        <v>0</v>
      </c>
      <c r="H171" s="374">
        <f t="shared" si="6"/>
        <v>2</v>
      </c>
    </row>
    <row r="172" spans="1:8">
      <c r="A172" s="523" t="s">
        <v>5640</v>
      </c>
      <c r="B172" s="502" t="s">
        <v>5641</v>
      </c>
      <c r="C172" s="241">
        <v>25</v>
      </c>
      <c r="D172" s="523">
        <v>25</v>
      </c>
      <c r="E172" s="241">
        <v>0</v>
      </c>
      <c r="F172" s="523">
        <v>2</v>
      </c>
      <c r="G172" s="374">
        <f t="shared" si="6"/>
        <v>25</v>
      </c>
      <c r="H172" s="374">
        <f t="shared" si="6"/>
        <v>27</v>
      </c>
    </row>
    <row r="173" spans="1:8" ht="25.5">
      <c r="A173" s="372" t="s">
        <v>3676</v>
      </c>
      <c r="B173" s="502" t="s">
        <v>3677</v>
      </c>
      <c r="C173" s="241">
        <v>0</v>
      </c>
      <c r="D173" s="374">
        <v>0</v>
      </c>
      <c r="E173" s="241">
        <v>0</v>
      </c>
      <c r="F173" s="523">
        <v>2</v>
      </c>
      <c r="G173" s="374">
        <f t="shared" si="6"/>
        <v>0</v>
      </c>
      <c r="H173" s="374">
        <f t="shared" si="6"/>
        <v>2</v>
      </c>
    </row>
    <row r="174" spans="1:8">
      <c r="A174" s="372" t="s">
        <v>5642</v>
      </c>
      <c r="B174" s="502" t="s">
        <v>5643</v>
      </c>
      <c r="C174" s="241">
        <v>5</v>
      </c>
      <c r="D174" s="374">
        <v>5</v>
      </c>
      <c r="E174" s="241">
        <v>2</v>
      </c>
      <c r="F174" s="523">
        <v>2</v>
      </c>
      <c r="G174" s="374">
        <f t="shared" si="6"/>
        <v>7</v>
      </c>
      <c r="H174" s="374">
        <f t="shared" si="6"/>
        <v>7</v>
      </c>
    </row>
    <row r="175" spans="1:8" ht="25.5">
      <c r="A175" s="372" t="s">
        <v>5644</v>
      </c>
      <c r="B175" s="502" t="s">
        <v>5645</v>
      </c>
      <c r="C175" s="241">
        <v>0</v>
      </c>
      <c r="D175" s="374">
        <v>0</v>
      </c>
      <c r="E175" s="241">
        <v>1</v>
      </c>
      <c r="F175" s="523">
        <v>2</v>
      </c>
      <c r="G175" s="374">
        <f t="shared" si="6"/>
        <v>1</v>
      </c>
      <c r="H175" s="374">
        <f t="shared" si="6"/>
        <v>2</v>
      </c>
    </row>
    <row r="176" spans="1:8">
      <c r="A176" s="523" t="s">
        <v>5646</v>
      </c>
      <c r="B176" s="502" t="s">
        <v>5647</v>
      </c>
      <c r="C176" s="241">
        <v>0</v>
      </c>
      <c r="D176" s="523"/>
      <c r="E176" s="241">
        <v>42</v>
      </c>
      <c r="F176" s="523">
        <v>40</v>
      </c>
      <c r="G176" s="374">
        <f t="shared" si="6"/>
        <v>42</v>
      </c>
      <c r="H176" s="374">
        <f t="shared" si="6"/>
        <v>40</v>
      </c>
    </row>
    <row r="177" spans="1:8">
      <c r="A177" s="523" t="s">
        <v>3473</v>
      </c>
      <c r="B177" s="502" t="s">
        <v>3474</v>
      </c>
      <c r="C177" s="241">
        <v>0</v>
      </c>
      <c r="D177" s="523"/>
      <c r="E177" s="241">
        <v>1</v>
      </c>
      <c r="F177" s="523">
        <v>2</v>
      </c>
      <c r="G177" s="374">
        <f t="shared" si="6"/>
        <v>1</v>
      </c>
      <c r="H177" s="374">
        <f t="shared" si="6"/>
        <v>2</v>
      </c>
    </row>
    <row r="178" spans="1:8">
      <c r="A178" s="523" t="s">
        <v>3475</v>
      </c>
      <c r="B178" s="502" t="s">
        <v>3476</v>
      </c>
      <c r="C178" s="241">
        <v>0</v>
      </c>
      <c r="D178" s="523"/>
      <c r="E178" s="241">
        <v>10</v>
      </c>
      <c r="F178" s="523">
        <v>10</v>
      </c>
      <c r="G178" s="374">
        <f t="shared" si="6"/>
        <v>10</v>
      </c>
      <c r="H178" s="374">
        <f t="shared" si="6"/>
        <v>10</v>
      </c>
    </row>
    <row r="179" spans="1:8">
      <c r="A179" s="523" t="s">
        <v>5648</v>
      </c>
      <c r="B179" s="502" t="s">
        <v>5649</v>
      </c>
      <c r="C179" s="241">
        <v>16</v>
      </c>
      <c r="D179" s="523">
        <v>20</v>
      </c>
      <c r="E179" s="241">
        <v>0</v>
      </c>
      <c r="F179" s="523">
        <v>1</v>
      </c>
      <c r="G179" s="374">
        <f t="shared" si="6"/>
        <v>16</v>
      </c>
      <c r="H179" s="374">
        <f t="shared" si="6"/>
        <v>21</v>
      </c>
    </row>
    <row r="180" spans="1:8">
      <c r="A180" s="523" t="s">
        <v>3680</v>
      </c>
      <c r="B180" s="502" t="s">
        <v>3681</v>
      </c>
      <c r="C180" s="241">
        <v>1</v>
      </c>
      <c r="D180" s="523"/>
      <c r="E180" s="241">
        <v>0</v>
      </c>
      <c r="F180" s="523">
        <v>1</v>
      </c>
      <c r="G180" s="374">
        <f t="shared" si="6"/>
        <v>1</v>
      </c>
      <c r="H180" s="374">
        <f t="shared" si="6"/>
        <v>1</v>
      </c>
    </row>
    <row r="181" spans="1:8">
      <c r="A181" s="523" t="s">
        <v>5650</v>
      </c>
      <c r="B181" s="502" t="s">
        <v>5651</v>
      </c>
      <c r="C181" s="241">
        <v>0</v>
      </c>
      <c r="D181" s="523"/>
      <c r="E181" s="241">
        <v>8</v>
      </c>
      <c r="F181" s="523">
        <v>10</v>
      </c>
      <c r="G181" s="374">
        <f t="shared" si="6"/>
        <v>8</v>
      </c>
      <c r="H181" s="374">
        <f t="shared" si="6"/>
        <v>10</v>
      </c>
    </row>
    <row r="182" spans="1:8">
      <c r="A182" s="523" t="s">
        <v>5652</v>
      </c>
      <c r="B182" s="502" t="s">
        <v>5653</v>
      </c>
      <c r="C182" s="241">
        <v>0</v>
      </c>
      <c r="D182" s="523"/>
      <c r="E182" s="241">
        <v>2</v>
      </c>
      <c r="F182" s="523">
        <v>2</v>
      </c>
      <c r="G182" s="374">
        <f t="shared" si="6"/>
        <v>2</v>
      </c>
      <c r="H182" s="374">
        <f t="shared" si="6"/>
        <v>2</v>
      </c>
    </row>
    <row r="183" spans="1:8">
      <c r="A183" s="525" t="s">
        <v>5654</v>
      </c>
      <c r="B183" s="502" t="s">
        <v>5655</v>
      </c>
      <c r="C183" s="241">
        <v>0</v>
      </c>
      <c r="D183" s="523"/>
      <c r="E183" s="241">
        <v>0</v>
      </c>
      <c r="F183" s="523">
        <v>2</v>
      </c>
      <c r="G183" s="374">
        <f t="shared" si="6"/>
        <v>0</v>
      </c>
      <c r="H183" s="374">
        <f t="shared" si="6"/>
        <v>2</v>
      </c>
    </row>
    <row r="184" spans="1:8">
      <c r="A184" s="523" t="s">
        <v>5656</v>
      </c>
      <c r="B184" s="502" t="s">
        <v>5657</v>
      </c>
      <c r="C184" s="241">
        <v>0</v>
      </c>
      <c r="D184" s="523"/>
      <c r="E184" s="241">
        <v>0</v>
      </c>
      <c r="F184" s="523">
        <v>2</v>
      </c>
      <c r="G184" s="374">
        <f t="shared" si="6"/>
        <v>0</v>
      </c>
      <c r="H184" s="374">
        <f t="shared" si="6"/>
        <v>2</v>
      </c>
    </row>
    <row r="185" spans="1:8">
      <c r="A185" s="372" t="s">
        <v>5658</v>
      </c>
      <c r="B185" s="502" t="s">
        <v>5659</v>
      </c>
      <c r="C185" s="241">
        <v>0</v>
      </c>
      <c r="D185" s="374">
        <v>0</v>
      </c>
      <c r="E185" s="241">
        <v>1</v>
      </c>
      <c r="F185" s="523">
        <v>2</v>
      </c>
      <c r="G185" s="374">
        <f t="shared" si="6"/>
        <v>1</v>
      </c>
      <c r="H185" s="374">
        <f t="shared" si="6"/>
        <v>2</v>
      </c>
    </row>
    <row r="186" spans="1:8">
      <c r="A186" s="372" t="s">
        <v>5660</v>
      </c>
      <c r="B186" s="502" t="s">
        <v>5661</v>
      </c>
      <c r="C186" s="241">
        <v>0</v>
      </c>
      <c r="D186" s="374">
        <v>2</v>
      </c>
      <c r="E186" s="241">
        <v>0</v>
      </c>
      <c r="F186" s="523">
        <v>0</v>
      </c>
      <c r="G186" s="374">
        <f t="shared" si="6"/>
        <v>0</v>
      </c>
      <c r="H186" s="374">
        <f t="shared" si="6"/>
        <v>2</v>
      </c>
    </row>
    <row r="187" spans="1:8" ht="25.5">
      <c r="A187" s="523" t="s">
        <v>2783</v>
      </c>
      <c r="B187" s="502" t="s">
        <v>2784</v>
      </c>
      <c r="C187" s="241">
        <v>0</v>
      </c>
      <c r="D187" s="523"/>
      <c r="E187" s="241">
        <v>1</v>
      </c>
      <c r="F187" s="523">
        <v>2</v>
      </c>
      <c r="G187" s="374">
        <f t="shared" si="6"/>
        <v>1</v>
      </c>
      <c r="H187" s="374">
        <f t="shared" si="6"/>
        <v>2</v>
      </c>
    </row>
    <row r="188" spans="1:8">
      <c r="A188" s="523" t="s">
        <v>5662</v>
      </c>
      <c r="B188" s="502" t="s">
        <v>5663</v>
      </c>
      <c r="C188" s="241">
        <v>0</v>
      </c>
      <c r="D188" s="523"/>
      <c r="E188" s="241">
        <v>12</v>
      </c>
      <c r="F188" s="523">
        <v>12</v>
      </c>
      <c r="G188" s="374">
        <f t="shared" si="6"/>
        <v>12</v>
      </c>
      <c r="H188" s="374">
        <f t="shared" si="6"/>
        <v>12</v>
      </c>
    </row>
    <row r="189" spans="1:8" ht="25.5">
      <c r="A189" s="523" t="s">
        <v>5664</v>
      </c>
      <c r="B189" s="502" t="s">
        <v>5665</v>
      </c>
      <c r="C189" s="241">
        <v>0</v>
      </c>
      <c r="D189" s="523"/>
      <c r="E189" s="241">
        <v>14</v>
      </c>
      <c r="F189" s="523">
        <v>15</v>
      </c>
      <c r="G189" s="374">
        <f t="shared" si="6"/>
        <v>14</v>
      </c>
      <c r="H189" s="374">
        <f t="shared" si="6"/>
        <v>15</v>
      </c>
    </row>
    <row r="190" spans="1:8">
      <c r="A190" s="523" t="s">
        <v>5666</v>
      </c>
      <c r="B190" s="413" t="s">
        <v>5667</v>
      </c>
      <c r="C190" s="241">
        <v>0</v>
      </c>
      <c r="D190" s="523">
        <v>0</v>
      </c>
      <c r="E190" s="241">
        <v>3</v>
      </c>
      <c r="F190" s="523">
        <v>5</v>
      </c>
      <c r="G190" s="374">
        <f t="shared" si="6"/>
        <v>3</v>
      </c>
      <c r="H190" s="374">
        <f t="shared" si="6"/>
        <v>5</v>
      </c>
    </row>
    <row r="191" spans="1:8">
      <c r="A191" s="523" t="s">
        <v>5668</v>
      </c>
      <c r="B191" s="413" t="s">
        <v>5669</v>
      </c>
      <c r="C191" s="241">
        <v>0</v>
      </c>
      <c r="D191" s="523"/>
      <c r="E191" s="241">
        <v>0</v>
      </c>
      <c r="F191" s="523">
        <v>2</v>
      </c>
      <c r="G191" s="374">
        <f t="shared" si="6"/>
        <v>0</v>
      </c>
      <c r="H191" s="374">
        <f t="shared" si="6"/>
        <v>2</v>
      </c>
    </row>
    <row r="192" spans="1:8">
      <c r="A192" s="372" t="s">
        <v>5670</v>
      </c>
      <c r="B192" s="502" t="s">
        <v>5671</v>
      </c>
      <c r="C192" s="241">
        <v>0</v>
      </c>
      <c r="D192" s="374">
        <v>0</v>
      </c>
      <c r="E192" s="241">
        <v>0</v>
      </c>
      <c r="F192" s="523">
        <v>2</v>
      </c>
      <c r="G192" s="374">
        <f t="shared" si="6"/>
        <v>0</v>
      </c>
      <c r="H192" s="374">
        <f t="shared" si="6"/>
        <v>2</v>
      </c>
    </row>
    <row r="193" spans="1:8" ht="25.5">
      <c r="A193" s="372" t="s">
        <v>5672</v>
      </c>
      <c r="B193" s="502" t="s">
        <v>5673</v>
      </c>
      <c r="C193" s="241">
        <v>0</v>
      </c>
      <c r="D193" s="374">
        <v>0</v>
      </c>
      <c r="E193" s="241">
        <v>0</v>
      </c>
      <c r="F193" s="523">
        <v>2</v>
      </c>
      <c r="G193" s="374">
        <f t="shared" si="6"/>
        <v>0</v>
      </c>
      <c r="H193" s="374">
        <f t="shared" si="6"/>
        <v>2</v>
      </c>
    </row>
    <row r="194" spans="1:8" ht="25.5">
      <c r="A194" s="372" t="s">
        <v>5674</v>
      </c>
      <c r="B194" s="502" t="s">
        <v>5675</v>
      </c>
      <c r="C194" s="241">
        <v>0</v>
      </c>
      <c r="D194" s="374">
        <v>0</v>
      </c>
      <c r="E194" s="241">
        <v>0</v>
      </c>
      <c r="F194" s="523">
        <v>2</v>
      </c>
      <c r="G194" s="374">
        <f t="shared" si="6"/>
        <v>0</v>
      </c>
      <c r="H194" s="374">
        <f t="shared" si="6"/>
        <v>2</v>
      </c>
    </row>
    <row r="195" spans="1:8" ht="25.5">
      <c r="A195" s="372" t="s">
        <v>5676</v>
      </c>
      <c r="B195" s="502" t="s">
        <v>5677</v>
      </c>
      <c r="C195" s="241">
        <v>0</v>
      </c>
      <c r="D195" s="374">
        <v>0</v>
      </c>
      <c r="E195" s="241">
        <v>0</v>
      </c>
      <c r="F195" s="523">
        <v>2</v>
      </c>
      <c r="G195" s="374">
        <f t="shared" si="6"/>
        <v>0</v>
      </c>
      <c r="H195" s="374">
        <f t="shared" si="6"/>
        <v>2</v>
      </c>
    </row>
    <row r="196" spans="1:8">
      <c r="A196" s="523" t="s">
        <v>5678</v>
      </c>
      <c r="B196" s="502" t="s">
        <v>5679</v>
      </c>
      <c r="C196" s="241">
        <v>0</v>
      </c>
      <c r="D196" s="523"/>
      <c r="E196" s="241">
        <v>0</v>
      </c>
      <c r="F196" s="523">
        <v>2</v>
      </c>
      <c r="G196" s="374">
        <f t="shared" si="6"/>
        <v>0</v>
      </c>
      <c r="H196" s="374">
        <f t="shared" si="6"/>
        <v>2</v>
      </c>
    </row>
    <row r="197" spans="1:8">
      <c r="A197" s="523" t="s">
        <v>5680</v>
      </c>
      <c r="B197" s="502" t="s">
        <v>5681</v>
      </c>
      <c r="C197" s="241">
        <v>0</v>
      </c>
      <c r="D197" s="523"/>
      <c r="E197" s="241">
        <v>0</v>
      </c>
      <c r="F197" s="523">
        <v>1</v>
      </c>
      <c r="G197" s="374">
        <f t="shared" si="6"/>
        <v>0</v>
      </c>
      <c r="H197" s="374">
        <f t="shared" si="6"/>
        <v>1</v>
      </c>
    </row>
    <row r="198" spans="1:8">
      <c r="A198" s="523" t="s">
        <v>5682</v>
      </c>
      <c r="B198" s="502" t="s">
        <v>5683</v>
      </c>
      <c r="C198" s="241">
        <v>0</v>
      </c>
      <c r="D198" s="523"/>
      <c r="E198" s="241">
        <v>0</v>
      </c>
      <c r="F198" s="523">
        <v>1</v>
      </c>
      <c r="G198" s="374">
        <f t="shared" si="6"/>
        <v>0</v>
      </c>
      <c r="H198" s="374">
        <f t="shared" si="6"/>
        <v>1</v>
      </c>
    </row>
    <row r="199" spans="1:8">
      <c r="A199" s="523" t="s">
        <v>5684</v>
      </c>
      <c r="B199" s="502" t="s">
        <v>5685</v>
      </c>
      <c r="C199" s="241">
        <v>0</v>
      </c>
      <c r="D199" s="523"/>
      <c r="E199" s="241">
        <v>0</v>
      </c>
      <c r="F199" s="523">
        <v>1</v>
      </c>
      <c r="G199" s="374">
        <f t="shared" ref="G199:H256" si="7">C199+E199</f>
        <v>0</v>
      </c>
      <c r="H199" s="374">
        <f t="shared" si="7"/>
        <v>1</v>
      </c>
    </row>
    <row r="200" spans="1:8">
      <c r="A200" s="523" t="s">
        <v>5686</v>
      </c>
      <c r="B200" s="502" t="s">
        <v>5687</v>
      </c>
      <c r="C200" s="241">
        <v>0</v>
      </c>
      <c r="D200" s="523"/>
      <c r="E200" s="241">
        <v>0</v>
      </c>
      <c r="F200" s="523">
        <v>1</v>
      </c>
      <c r="G200" s="374">
        <f t="shared" si="7"/>
        <v>0</v>
      </c>
      <c r="H200" s="374">
        <f t="shared" si="7"/>
        <v>1</v>
      </c>
    </row>
    <row r="201" spans="1:8">
      <c r="A201" s="523" t="s">
        <v>5688</v>
      </c>
      <c r="B201" s="502" t="s">
        <v>5689</v>
      </c>
      <c r="C201" s="241">
        <v>0</v>
      </c>
      <c r="D201" s="523"/>
      <c r="E201" s="241">
        <v>0</v>
      </c>
      <c r="F201" s="523">
        <v>1</v>
      </c>
      <c r="G201" s="374">
        <f t="shared" si="7"/>
        <v>0</v>
      </c>
      <c r="H201" s="374">
        <f t="shared" si="7"/>
        <v>1</v>
      </c>
    </row>
    <row r="202" spans="1:8">
      <c r="A202" s="523" t="s">
        <v>5690</v>
      </c>
      <c r="B202" s="502" t="s">
        <v>5691</v>
      </c>
      <c r="C202" s="241">
        <v>0</v>
      </c>
      <c r="D202" s="523">
        <v>2</v>
      </c>
      <c r="E202" s="241">
        <v>0</v>
      </c>
      <c r="F202" s="523">
        <v>1</v>
      </c>
      <c r="G202" s="374">
        <f t="shared" si="7"/>
        <v>0</v>
      </c>
      <c r="H202" s="374">
        <f t="shared" si="7"/>
        <v>3</v>
      </c>
    </row>
    <row r="203" spans="1:8" ht="25.5">
      <c r="A203" s="523" t="s">
        <v>5692</v>
      </c>
      <c r="B203" s="502" t="s">
        <v>5693</v>
      </c>
      <c r="C203" s="241">
        <v>0</v>
      </c>
      <c r="D203" s="523"/>
      <c r="E203" s="241">
        <v>0</v>
      </c>
      <c r="F203" s="523">
        <v>2</v>
      </c>
      <c r="G203" s="374">
        <f t="shared" si="7"/>
        <v>0</v>
      </c>
      <c r="H203" s="374">
        <f t="shared" si="7"/>
        <v>2</v>
      </c>
    </row>
    <row r="204" spans="1:8" ht="25.5">
      <c r="A204" s="523" t="s">
        <v>5694</v>
      </c>
      <c r="B204" s="502" t="s">
        <v>5695</v>
      </c>
      <c r="C204" s="241">
        <v>0</v>
      </c>
      <c r="D204" s="523"/>
      <c r="E204" s="241">
        <v>0</v>
      </c>
      <c r="F204" s="523">
        <v>1</v>
      </c>
      <c r="G204" s="374">
        <f t="shared" si="7"/>
        <v>0</v>
      </c>
      <c r="H204" s="374">
        <f t="shared" si="7"/>
        <v>1</v>
      </c>
    </row>
    <row r="205" spans="1:8" ht="25.5">
      <c r="A205" s="523" t="s">
        <v>4773</v>
      </c>
      <c r="B205" s="502" t="s">
        <v>4774</v>
      </c>
      <c r="C205" s="241">
        <v>0</v>
      </c>
      <c r="D205" s="523"/>
      <c r="E205" s="241">
        <v>1</v>
      </c>
      <c r="F205" s="523">
        <v>1</v>
      </c>
      <c r="G205" s="374">
        <f t="shared" si="7"/>
        <v>1</v>
      </c>
      <c r="H205" s="374">
        <f t="shared" si="7"/>
        <v>1</v>
      </c>
    </row>
    <row r="206" spans="1:8" ht="25.5">
      <c r="A206" s="523" t="s">
        <v>5696</v>
      </c>
      <c r="B206" s="502" t="s">
        <v>5697</v>
      </c>
      <c r="C206" s="241">
        <v>0</v>
      </c>
      <c r="D206" s="523"/>
      <c r="E206" s="241">
        <v>0</v>
      </c>
      <c r="F206" s="523">
        <v>1</v>
      </c>
      <c r="G206" s="374">
        <f t="shared" si="7"/>
        <v>0</v>
      </c>
      <c r="H206" s="374">
        <f t="shared" si="7"/>
        <v>1</v>
      </c>
    </row>
    <row r="207" spans="1:8" ht="25.5">
      <c r="A207" s="523" t="s">
        <v>5698</v>
      </c>
      <c r="B207" s="502" t="s">
        <v>5699</v>
      </c>
      <c r="C207" s="241">
        <v>0</v>
      </c>
      <c r="D207" s="523"/>
      <c r="E207" s="241">
        <v>0</v>
      </c>
      <c r="F207" s="523">
        <v>1</v>
      </c>
      <c r="G207" s="374">
        <f t="shared" si="7"/>
        <v>0</v>
      </c>
      <c r="H207" s="374">
        <f t="shared" si="7"/>
        <v>1</v>
      </c>
    </row>
    <row r="208" spans="1:8" ht="25.5">
      <c r="A208" s="225" t="s">
        <v>5901</v>
      </c>
      <c r="B208" s="341" t="s">
        <v>5902</v>
      </c>
      <c r="C208" s="137"/>
      <c r="D208" s="137"/>
      <c r="E208" s="241">
        <v>1</v>
      </c>
      <c r="F208" s="132">
        <v>2</v>
      </c>
      <c r="G208" s="330">
        <f t="shared" si="7"/>
        <v>1</v>
      </c>
      <c r="H208" s="330">
        <f t="shared" si="7"/>
        <v>2</v>
      </c>
    </row>
    <row r="209" spans="1:8" ht="25.5">
      <c r="A209" s="523" t="s">
        <v>5700</v>
      </c>
      <c r="B209" s="502" t="s">
        <v>5701</v>
      </c>
      <c r="C209" s="241">
        <v>0</v>
      </c>
      <c r="D209" s="523"/>
      <c r="E209" s="241">
        <v>0</v>
      </c>
      <c r="F209" s="523">
        <v>1</v>
      </c>
      <c r="G209" s="374">
        <f t="shared" si="7"/>
        <v>0</v>
      </c>
      <c r="H209" s="374">
        <f t="shared" si="7"/>
        <v>1</v>
      </c>
    </row>
    <row r="210" spans="1:8">
      <c r="A210" s="523" t="s">
        <v>5702</v>
      </c>
      <c r="B210" s="502" t="s">
        <v>5703</v>
      </c>
      <c r="C210" s="241">
        <v>0</v>
      </c>
      <c r="D210" s="523"/>
      <c r="E210" s="241">
        <v>0</v>
      </c>
      <c r="F210" s="523">
        <v>1</v>
      </c>
      <c r="G210" s="374">
        <f t="shared" si="7"/>
        <v>0</v>
      </c>
      <c r="H210" s="374">
        <f t="shared" si="7"/>
        <v>1</v>
      </c>
    </row>
    <row r="211" spans="1:8">
      <c r="A211" s="523" t="s">
        <v>5704</v>
      </c>
      <c r="B211" s="502" t="s">
        <v>5705</v>
      </c>
      <c r="C211" s="241">
        <v>0</v>
      </c>
      <c r="D211" s="523"/>
      <c r="E211" s="241">
        <v>0</v>
      </c>
      <c r="F211" s="523">
        <v>1</v>
      </c>
      <c r="G211" s="374">
        <f t="shared" si="7"/>
        <v>0</v>
      </c>
      <c r="H211" s="374">
        <f t="shared" si="7"/>
        <v>1</v>
      </c>
    </row>
    <row r="212" spans="1:8">
      <c r="A212" s="523" t="s">
        <v>5706</v>
      </c>
      <c r="B212" s="502" t="s">
        <v>5707</v>
      </c>
      <c r="C212" s="241">
        <v>0</v>
      </c>
      <c r="D212" s="523"/>
      <c r="E212" s="241">
        <v>5</v>
      </c>
      <c r="F212" s="523">
        <v>5</v>
      </c>
      <c r="G212" s="374">
        <f t="shared" si="7"/>
        <v>5</v>
      </c>
      <c r="H212" s="374">
        <f t="shared" si="7"/>
        <v>5</v>
      </c>
    </row>
    <row r="213" spans="1:8">
      <c r="A213" s="523" t="s">
        <v>5708</v>
      </c>
      <c r="B213" s="502" t="s">
        <v>5709</v>
      </c>
      <c r="C213" s="241">
        <v>0</v>
      </c>
      <c r="D213" s="523"/>
      <c r="E213" s="241">
        <v>3</v>
      </c>
      <c r="F213" s="523">
        <v>3</v>
      </c>
      <c r="G213" s="374">
        <f t="shared" si="7"/>
        <v>3</v>
      </c>
      <c r="H213" s="374">
        <f t="shared" si="7"/>
        <v>3</v>
      </c>
    </row>
    <row r="214" spans="1:8">
      <c r="A214" s="523" t="s">
        <v>5710</v>
      </c>
      <c r="B214" s="502" t="s">
        <v>5711</v>
      </c>
      <c r="C214" s="241">
        <v>0</v>
      </c>
      <c r="D214" s="523"/>
      <c r="E214" s="241">
        <v>0</v>
      </c>
      <c r="F214" s="523">
        <v>1</v>
      </c>
      <c r="G214" s="374">
        <f t="shared" si="7"/>
        <v>0</v>
      </c>
      <c r="H214" s="374">
        <f t="shared" si="7"/>
        <v>1</v>
      </c>
    </row>
    <row r="215" spans="1:8">
      <c r="A215" s="523" t="s">
        <v>5712</v>
      </c>
      <c r="B215" s="502" t="s">
        <v>5713</v>
      </c>
      <c r="C215" s="241">
        <v>0</v>
      </c>
      <c r="D215" s="523"/>
      <c r="E215" s="241">
        <v>3</v>
      </c>
      <c r="F215" s="523">
        <v>1</v>
      </c>
      <c r="G215" s="374">
        <f t="shared" si="7"/>
        <v>3</v>
      </c>
      <c r="H215" s="374">
        <f t="shared" si="7"/>
        <v>1</v>
      </c>
    </row>
    <row r="216" spans="1:8">
      <c r="A216" s="372" t="s">
        <v>5714</v>
      </c>
      <c r="B216" s="502" t="s">
        <v>5715</v>
      </c>
      <c r="C216" s="241">
        <v>0</v>
      </c>
      <c r="D216" s="374">
        <v>0</v>
      </c>
      <c r="E216" s="241">
        <v>0</v>
      </c>
      <c r="F216" s="523">
        <v>2</v>
      </c>
      <c r="G216" s="374">
        <f t="shared" si="7"/>
        <v>0</v>
      </c>
      <c r="H216" s="374">
        <f t="shared" si="7"/>
        <v>2</v>
      </c>
    </row>
    <row r="217" spans="1:8" ht="25.5">
      <c r="A217" s="523" t="s">
        <v>5716</v>
      </c>
      <c r="B217" s="502" t="s">
        <v>5717</v>
      </c>
      <c r="C217" s="241">
        <v>0</v>
      </c>
      <c r="D217" s="523"/>
      <c r="E217" s="241">
        <v>0</v>
      </c>
      <c r="F217" s="523">
        <v>2</v>
      </c>
      <c r="G217" s="374">
        <f t="shared" si="7"/>
        <v>0</v>
      </c>
      <c r="H217" s="374">
        <f t="shared" si="7"/>
        <v>2</v>
      </c>
    </row>
    <row r="218" spans="1:8">
      <c r="A218" s="523" t="s">
        <v>5718</v>
      </c>
      <c r="B218" s="413" t="s">
        <v>5719</v>
      </c>
      <c r="C218" s="241">
        <v>0</v>
      </c>
      <c r="D218" s="523"/>
      <c r="E218" s="241">
        <v>2</v>
      </c>
      <c r="F218" s="523">
        <v>2</v>
      </c>
      <c r="G218" s="374">
        <f t="shared" si="7"/>
        <v>2</v>
      </c>
      <c r="H218" s="374">
        <f t="shared" si="7"/>
        <v>2</v>
      </c>
    </row>
    <row r="219" spans="1:8">
      <c r="A219" s="523" t="s">
        <v>5720</v>
      </c>
      <c r="B219" s="413" t="s">
        <v>5721</v>
      </c>
      <c r="C219" s="241">
        <v>0</v>
      </c>
      <c r="D219" s="523"/>
      <c r="E219" s="241">
        <v>0</v>
      </c>
      <c r="F219" s="523">
        <v>2</v>
      </c>
      <c r="G219" s="374">
        <f t="shared" si="7"/>
        <v>0</v>
      </c>
      <c r="H219" s="374">
        <f t="shared" si="7"/>
        <v>2</v>
      </c>
    </row>
    <row r="220" spans="1:8">
      <c r="A220" s="523" t="s">
        <v>5722</v>
      </c>
      <c r="B220" s="413" t="s">
        <v>5723</v>
      </c>
      <c r="C220" s="241">
        <v>0</v>
      </c>
      <c r="D220" s="523"/>
      <c r="E220" s="241">
        <v>1</v>
      </c>
      <c r="F220" s="523">
        <v>2</v>
      </c>
      <c r="G220" s="374">
        <f t="shared" si="7"/>
        <v>1</v>
      </c>
      <c r="H220" s="374">
        <f t="shared" si="7"/>
        <v>2</v>
      </c>
    </row>
    <row r="221" spans="1:8" ht="25.5">
      <c r="A221" s="372" t="s">
        <v>3117</v>
      </c>
      <c r="B221" s="502" t="s">
        <v>5724</v>
      </c>
      <c r="C221" s="241">
        <v>0</v>
      </c>
      <c r="D221" s="374">
        <v>0</v>
      </c>
      <c r="E221" s="241">
        <v>1</v>
      </c>
      <c r="F221" s="523">
        <v>2</v>
      </c>
      <c r="G221" s="374">
        <f t="shared" si="7"/>
        <v>1</v>
      </c>
      <c r="H221" s="374">
        <f t="shared" si="7"/>
        <v>2</v>
      </c>
    </row>
    <row r="222" spans="1:8">
      <c r="A222" s="372" t="s">
        <v>3177</v>
      </c>
      <c r="B222" s="502" t="s">
        <v>5725</v>
      </c>
      <c r="C222" s="241">
        <v>0</v>
      </c>
      <c r="D222" s="374">
        <v>0</v>
      </c>
      <c r="E222" s="241">
        <v>2</v>
      </c>
      <c r="F222" s="523">
        <v>2</v>
      </c>
      <c r="G222" s="374">
        <f t="shared" si="7"/>
        <v>2</v>
      </c>
      <c r="H222" s="374">
        <f t="shared" si="7"/>
        <v>2</v>
      </c>
    </row>
    <row r="223" spans="1:8">
      <c r="A223" s="372" t="s">
        <v>3199</v>
      </c>
      <c r="B223" s="502" t="s">
        <v>5726</v>
      </c>
      <c r="C223" s="241">
        <v>0</v>
      </c>
      <c r="D223" s="374">
        <v>0</v>
      </c>
      <c r="E223" s="241">
        <v>0</v>
      </c>
      <c r="F223" s="523">
        <v>2</v>
      </c>
      <c r="G223" s="374">
        <f t="shared" si="7"/>
        <v>0</v>
      </c>
      <c r="H223" s="374">
        <f t="shared" si="7"/>
        <v>2</v>
      </c>
    </row>
    <row r="224" spans="1:8">
      <c r="A224" s="372" t="s">
        <v>3211</v>
      </c>
      <c r="B224" s="502" t="s">
        <v>5727</v>
      </c>
      <c r="C224" s="241">
        <v>0</v>
      </c>
      <c r="D224" s="374">
        <v>0</v>
      </c>
      <c r="E224" s="241">
        <v>6</v>
      </c>
      <c r="F224" s="523">
        <v>5</v>
      </c>
      <c r="G224" s="374">
        <f t="shared" si="7"/>
        <v>6</v>
      </c>
      <c r="H224" s="374">
        <f t="shared" si="7"/>
        <v>5</v>
      </c>
    </row>
    <row r="225" spans="1:8">
      <c r="A225" s="372" t="s">
        <v>3219</v>
      </c>
      <c r="B225" s="502" t="s">
        <v>5728</v>
      </c>
      <c r="C225" s="241">
        <v>0</v>
      </c>
      <c r="D225" s="374">
        <v>0</v>
      </c>
      <c r="E225" s="241">
        <v>1</v>
      </c>
      <c r="F225" s="523">
        <v>2</v>
      </c>
      <c r="G225" s="374">
        <f t="shared" si="7"/>
        <v>1</v>
      </c>
      <c r="H225" s="374">
        <f t="shared" si="7"/>
        <v>2</v>
      </c>
    </row>
    <row r="226" spans="1:8">
      <c r="A226" s="372" t="s">
        <v>5729</v>
      </c>
      <c r="B226" s="502" t="s">
        <v>5730</v>
      </c>
      <c r="C226" s="241">
        <v>0</v>
      </c>
      <c r="D226" s="374">
        <v>0</v>
      </c>
      <c r="E226" s="241">
        <v>0</v>
      </c>
      <c r="F226" s="523">
        <v>2</v>
      </c>
      <c r="G226" s="374">
        <f t="shared" si="7"/>
        <v>0</v>
      </c>
      <c r="H226" s="374">
        <f t="shared" si="7"/>
        <v>2</v>
      </c>
    </row>
    <row r="227" spans="1:8" ht="25.5">
      <c r="A227" s="225" t="s">
        <v>5899</v>
      </c>
      <c r="B227" s="341" t="s">
        <v>5900</v>
      </c>
      <c r="C227" s="137"/>
      <c r="D227" s="137"/>
      <c r="E227" s="241">
        <v>7</v>
      </c>
      <c r="F227" s="132">
        <v>10</v>
      </c>
      <c r="G227" s="330">
        <f t="shared" si="7"/>
        <v>7</v>
      </c>
      <c r="H227" s="330">
        <f t="shared" si="7"/>
        <v>10</v>
      </c>
    </row>
    <row r="228" spans="1:8">
      <c r="A228" s="523" t="s">
        <v>5731</v>
      </c>
      <c r="B228" s="502" t="s">
        <v>5732</v>
      </c>
      <c r="C228" s="241">
        <v>0</v>
      </c>
      <c r="D228" s="523"/>
      <c r="E228" s="241">
        <v>0</v>
      </c>
      <c r="F228" s="523">
        <v>2</v>
      </c>
      <c r="G228" s="374">
        <f t="shared" si="7"/>
        <v>0</v>
      </c>
      <c r="H228" s="374">
        <f t="shared" si="7"/>
        <v>2</v>
      </c>
    </row>
    <row r="229" spans="1:8">
      <c r="A229" s="523" t="s">
        <v>5733</v>
      </c>
      <c r="B229" s="502" t="s">
        <v>5734</v>
      </c>
      <c r="C229" s="241">
        <v>0</v>
      </c>
      <c r="D229" s="523"/>
      <c r="E229" s="241">
        <v>0</v>
      </c>
      <c r="F229" s="523">
        <v>2</v>
      </c>
      <c r="G229" s="374">
        <f t="shared" si="7"/>
        <v>0</v>
      </c>
      <c r="H229" s="374">
        <f t="shared" si="7"/>
        <v>2</v>
      </c>
    </row>
    <row r="230" spans="1:8" ht="25.5">
      <c r="A230" s="523" t="s">
        <v>5735</v>
      </c>
      <c r="B230" s="502" t="s">
        <v>5736</v>
      </c>
      <c r="C230" s="241">
        <v>0</v>
      </c>
      <c r="D230" s="523"/>
      <c r="E230" s="241">
        <v>0</v>
      </c>
      <c r="F230" s="523">
        <v>2</v>
      </c>
      <c r="G230" s="374">
        <f t="shared" si="7"/>
        <v>0</v>
      </c>
      <c r="H230" s="374">
        <f t="shared" si="7"/>
        <v>2</v>
      </c>
    </row>
    <row r="231" spans="1:8" ht="25.5">
      <c r="A231" s="225" t="s">
        <v>3477</v>
      </c>
      <c r="B231" s="341" t="s">
        <v>5895</v>
      </c>
      <c r="C231" s="137"/>
      <c r="D231" s="137"/>
      <c r="E231" s="241">
        <v>2</v>
      </c>
      <c r="F231" s="132">
        <v>2</v>
      </c>
      <c r="G231" s="330">
        <f t="shared" si="7"/>
        <v>2</v>
      </c>
      <c r="H231" s="330">
        <f t="shared" si="7"/>
        <v>2</v>
      </c>
    </row>
    <row r="232" spans="1:8" ht="25.5">
      <c r="A232" s="525" t="s">
        <v>5198</v>
      </c>
      <c r="B232" s="502" t="s">
        <v>5737</v>
      </c>
      <c r="C232" s="241">
        <v>0</v>
      </c>
      <c r="D232" s="523"/>
      <c r="E232" s="241">
        <v>0</v>
      </c>
      <c r="F232" s="523">
        <v>2</v>
      </c>
      <c r="G232" s="374">
        <f t="shared" si="7"/>
        <v>0</v>
      </c>
      <c r="H232" s="374">
        <f t="shared" si="7"/>
        <v>2</v>
      </c>
    </row>
    <row r="233" spans="1:8" ht="25.5">
      <c r="A233" s="372" t="s">
        <v>5212</v>
      </c>
      <c r="B233" s="502" t="s">
        <v>5213</v>
      </c>
      <c r="C233" s="241">
        <v>0</v>
      </c>
      <c r="D233" s="374">
        <v>0</v>
      </c>
      <c r="E233" s="241">
        <v>0</v>
      </c>
      <c r="F233" s="523">
        <v>2</v>
      </c>
      <c r="G233" s="374">
        <f t="shared" si="7"/>
        <v>0</v>
      </c>
      <c r="H233" s="374">
        <f t="shared" si="7"/>
        <v>2</v>
      </c>
    </row>
    <row r="234" spans="1:8" ht="25.5">
      <c r="A234" s="372" t="s">
        <v>5326</v>
      </c>
      <c r="B234" s="502" t="s">
        <v>5327</v>
      </c>
      <c r="C234" s="241">
        <v>2</v>
      </c>
      <c r="D234" s="374">
        <v>2</v>
      </c>
      <c r="E234" s="241">
        <v>0</v>
      </c>
      <c r="F234" s="523">
        <v>2</v>
      </c>
      <c r="G234" s="374">
        <f t="shared" si="7"/>
        <v>2</v>
      </c>
      <c r="H234" s="374">
        <f t="shared" si="7"/>
        <v>4</v>
      </c>
    </row>
    <row r="235" spans="1:8" ht="25.5">
      <c r="A235" s="372" t="s">
        <v>5242</v>
      </c>
      <c r="B235" s="502" t="s">
        <v>5243</v>
      </c>
      <c r="C235" s="241">
        <v>0</v>
      </c>
      <c r="D235" s="374">
        <v>0</v>
      </c>
      <c r="E235" s="241">
        <v>0</v>
      </c>
      <c r="F235" s="523">
        <v>2</v>
      </c>
      <c r="G235" s="374">
        <f t="shared" si="7"/>
        <v>0</v>
      </c>
      <c r="H235" s="374">
        <f t="shared" si="7"/>
        <v>2</v>
      </c>
    </row>
    <row r="236" spans="1:8" ht="25.5">
      <c r="A236" s="372" t="s">
        <v>5270</v>
      </c>
      <c r="B236" s="502" t="s">
        <v>5271</v>
      </c>
      <c r="C236" s="241">
        <v>0</v>
      </c>
      <c r="D236" s="374">
        <v>0</v>
      </c>
      <c r="E236" s="241">
        <v>1</v>
      </c>
      <c r="F236" s="523">
        <v>2</v>
      </c>
      <c r="G236" s="374">
        <f t="shared" si="7"/>
        <v>1</v>
      </c>
      <c r="H236" s="374">
        <f t="shared" si="7"/>
        <v>2</v>
      </c>
    </row>
    <row r="237" spans="1:8" ht="25.5">
      <c r="A237" s="526" t="s">
        <v>3296</v>
      </c>
      <c r="B237" s="502" t="s">
        <v>5738</v>
      </c>
      <c r="C237" s="241">
        <v>0</v>
      </c>
      <c r="D237" s="374"/>
      <c r="E237" s="241">
        <v>0</v>
      </c>
      <c r="F237" s="523">
        <v>2</v>
      </c>
      <c r="G237" s="374">
        <f t="shared" si="7"/>
        <v>0</v>
      </c>
      <c r="H237" s="374">
        <f t="shared" si="7"/>
        <v>2</v>
      </c>
    </row>
    <row r="238" spans="1:8" ht="25.5">
      <c r="A238" s="372" t="s">
        <v>5272</v>
      </c>
      <c r="B238" s="502" t="s">
        <v>5273</v>
      </c>
      <c r="C238" s="241">
        <v>0</v>
      </c>
      <c r="D238" s="374">
        <v>0</v>
      </c>
      <c r="E238" s="241">
        <v>0</v>
      </c>
      <c r="F238" s="523">
        <v>2</v>
      </c>
      <c r="G238" s="374">
        <f t="shared" si="7"/>
        <v>0</v>
      </c>
      <c r="H238" s="374">
        <f t="shared" si="7"/>
        <v>2</v>
      </c>
    </row>
    <row r="239" spans="1:8" ht="25.5">
      <c r="A239" s="372" t="s">
        <v>5278</v>
      </c>
      <c r="B239" s="502" t="s">
        <v>5279</v>
      </c>
      <c r="C239" s="241">
        <v>0</v>
      </c>
      <c r="D239" s="374">
        <v>0</v>
      </c>
      <c r="E239" s="241">
        <v>0</v>
      </c>
      <c r="F239" s="523">
        <v>2</v>
      </c>
      <c r="G239" s="374">
        <f t="shared" si="7"/>
        <v>0</v>
      </c>
      <c r="H239" s="374">
        <f t="shared" si="7"/>
        <v>2</v>
      </c>
    </row>
    <row r="240" spans="1:8">
      <c r="A240" s="372" t="s">
        <v>3505</v>
      </c>
      <c r="B240" s="502" t="s">
        <v>3506</v>
      </c>
      <c r="C240" s="241">
        <v>0</v>
      </c>
      <c r="D240" s="374">
        <v>2</v>
      </c>
      <c r="E240" s="241">
        <v>0</v>
      </c>
      <c r="F240" s="523">
        <v>2</v>
      </c>
      <c r="G240" s="374">
        <f t="shared" si="7"/>
        <v>0</v>
      </c>
      <c r="H240" s="374">
        <f t="shared" si="7"/>
        <v>4</v>
      </c>
    </row>
    <row r="241" spans="1:8">
      <c r="A241" s="372" t="s">
        <v>3509</v>
      </c>
      <c r="B241" s="502" t="s">
        <v>3510</v>
      </c>
      <c r="C241" s="241">
        <v>0</v>
      </c>
      <c r="D241" s="374">
        <v>0</v>
      </c>
      <c r="E241" s="241">
        <v>0</v>
      </c>
      <c r="F241" s="523">
        <v>2</v>
      </c>
      <c r="G241" s="374">
        <f t="shared" si="7"/>
        <v>0</v>
      </c>
      <c r="H241" s="374">
        <f t="shared" si="7"/>
        <v>2</v>
      </c>
    </row>
    <row r="242" spans="1:8" ht="25.5">
      <c r="A242" s="372" t="s">
        <v>3513</v>
      </c>
      <c r="B242" s="502" t="s">
        <v>3514</v>
      </c>
      <c r="C242" s="241">
        <v>0</v>
      </c>
      <c r="D242" s="374">
        <v>0</v>
      </c>
      <c r="E242" s="241">
        <v>0</v>
      </c>
      <c r="F242" s="523">
        <v>2</v>
      </c>
      <c r="G242" s="374">
        <f t="shared" si="7"/>
        <v>0</v>
      </c>
      <c r="H242" s="374">
        <f t="shared" si="7"/>
        <v>2</v>
      </c>
    </row>
    <row r="243" spans="1:8">
      <c r="A243" s="869" t="s">
        <v>2403</v>
      </c>
      <c r="B243" s="870" t="s">
        <v>2459</v>
      </c>
      <c r="C243" s="579">
        <v>0</v>
      </c>
      <c r="D243" s="770">
        <v>0</v>
      </c>
      <c r="E243" s="579">
        <v>0</v>
      </c>
      <c r="F243" s="871">
        <v>2</v>
      </c>
      <c r="G243" s="770">
        <f t="shared" si="7"/>
        <v>0</v>
      </c>
      <c r="H243" s="770">
        <f t="shared" si="7"/>
        <v>2</v>
      </c>
    </row>
    <row r="244" spans="1:8">
      <c r="A244" s="372" t="s">
        <v>5741</v>
      </c>
      <c r="B244" s="502" t="s">
        <v>5742</v>
      </c>
      <c r="C244" s="241">
        <v>0</v>
      </c>
      <c r="D244" s="374">
        <v>0</v>
      </c>
      <c r="E244" s="241">
        <v>0</v>
      </c>
      <c r="F244" s="523">
        <v>2</v>
      </c>
      <c r="G244" s="374">
        <f t="shared" si="7"/>
        <v>0</v>
      </c>
      <c r="H244" s="374">
        <f t="shared" si="7"/>
        <v>2</v>
      </c>
    </row>
    <row r="245" spans="1:8" ht="14.25">
      <c r="A245" s="225" t="s">
        <v>3696</v>
      </c>
      <c r="B245" s="341" t="s">
        <v>3697</v>
      </c>
      <c r="C245" s="137">
        <v>1</v>
      </c>
      <c r="D245" s="137">
        <v>2</v>
      </c>
      <c r="E245" s="241">
        <v>0</v>
      </c>
      <c r="F245" s="132">
        <v>2</v>
      </c>
      <c r="G245" s="330">
        <f t="shared" si="7"/>
        <v>1</v>
      </c>
      <c r="H245" s="330">
        <f t="shared" si="7"/>
        <v>4</v>
      </c>
    </row>
    <row r="246" spans="1:8">
      <c r="A246" s="523" t="s">
        <v>2060</v>
      </c>
      <c r="B246" s="502" t="s">
        <v>2061</v>
      </c>
      <c r="C246" s="241">
        <v>15</v>
      </c>
      <c r="D246" s="523">
        <v>20</v>
      </c>
      <c r="E246" s="241">
        <v>14</v>
      </c>
      <c r="F246" s="523">
        <v>15</v>
      </c>
      <c r="G246" s="374">
        <f t="shared" si="7"/>
        <v>29</v>
      </c>
      <c r="H246" s="374">
        <f t="shared" si="7"/>
        <v>35</v>
      </c>
    </row>
    <row r="247" spans="1:8" ht="25.5">
      <c r="A247" s="523" t="s">
        <v>5743</v>
      </c>
      <c r="B247" s="502" t="s">
        <v>5744</v>
      </c>
      <c r="C247" s="241">
        <v>0</v>
      </c>
      <c r="D247" s="523">
        <v>1</v>
      </c>
      <c r="E247" s="241">
        <v>6</v>
      </c>
      <c r="F247" s="523">
        <v>6</v>
      </c>
      <c r="G247" s="374">
        <f t="shared" si="7"/>
        <v>6</v>
      </c>
      <c r="H247" s="374">
        <f t="shared" si="7"/>
        <v>7</v>
      </c>
    </row>
    <row r="248" spans="1:8">
      <c r="A248" s="523" t="s">
        <v>5745</v>
      </c>
      <c r="B248" s="502" t="s">
        <v>5746</v>
      </c>
      <c r="C248" s="241">
        <v>0</v>
      </c>
      <c r="D248" s="523"/>
      <c r="E248" s="241">
        <v>0</v>
      </c>
      <c r="F248" s="523">
        <v>1</v>
      </c>
      <c r="G248" s="374">
        <f t="shared" si="7"/>
        <v>0</v>
      </c>
      <c r="H248" s="374">
        <f t="shared" si="7"/>
        <v>1</v>
      </c>
    </row>
    <row r="249" spans="1:8">
      <c r="A249" s="523" t="s">
        <v>2467</v>
      </c>
      <c r="B249" s="502" t="s">
        <v>2468</v>
      </c>
      <c r="C249" s="241">
        <v>0</v>
      </c>
      <c r="D249" s="523"/>
      <c r="E249" s="241">
        <v>6</v>
      </c>
      <c r="F249" s="523">
        <v>8</v>
      </c>
      <c r="G249" s="374">
        <f t="shared" si="7"/>
        <v>6</v>
      </c>
      <c r="H249" s="374">
        <f t="shared" si="7"/>
        <v>8</v>
      </c>
    </row>
    <row r="250" spans="1:8">
      <c r="A250" s="523" t="s">
        <v>5747</v>
      </c>
      <c r="B250" s="502" t="s">
        <v>5748</v>
      </c>
      <c r="C250" s="241">
        <v>0</v>
      </c>
      <c r="D250" s="523"/>
      <c r="E250" s="241">
        <v>1</v>
      </c>
      <c r="F250" s="523">
        <v>2</v>
      </c>
      <c r="G250" s="374">
        <f t="shared" si="7"/>
        <v>1</v>
      </c>
      <c r="H250" s="374">
        <f t="shared" si="7"/>
        <v>2</v>
      </c>
    </row>
    <row r="251" spans="1:8">
      <c r="A251" s="523" t="s">
        <v>4775</v>
      </c>
      <c r="B251" s="502" t="s">
        <v>4776</v>
      </c>
      <c r="C251" s="241">
        <v>0</v>
      </c>
      <c r="D251" s="523"/>
      <c r="E251" s="241">
        <v>1</v>
      </c>
      <c r="F251" s="523">
        <v>2</v>
      </c>
      <c r="G251" s="374">
        <f t="shared" si="7"/>
        <v>1</v>
      </c>
      <c r="H251" s="374">
        <f t="shared" si="7"/>
        <v>2</v>
      </c>
    </row>
    <row r="252" spans="1:8" ht="38.25">
      <c r="A252" s="523" t="s">
        <v>3698</v>
      </c>
      <c r="B252" s="502" t="s">
        <v>3699</v>
      </c>
      <c r="C252" s="241">
        <v>0</v>
      </c>
      <c r="D252" s="523"/>
      <c r="E252" s="241">
        <v>0</v>
      </c>
      <c r="F252" s="523">
        <v>2</v>
      </c>
      <c r="G252" s="374">
        <f t="shared" si="7"/>
        <v>0</v>
      </c>
      <c r="H252" s="374">
        <f t="shared" si="7"/>
        <v>2</v>
      </c>
    </row>
    <row r="253" spans="1:8" ht="25.5">
      <c r="A253" s="523" t="s">
        <v>5749</v>
      </c>
      <c r="B253" s="502" t="s">
        <v>5750</v>
      </c>
      <c r="C253" s="241">
        <v>0</v>
      </c>
      <c r="D253" s="523"/>
      <c r="E253" s="241">
        <v>0</v>
      </c>
      <c r="F253" s="523">
        <v>2</v>
      </c>
      <c r="G253" s="374">
        <f t="shared" si="7"/>
        <v>0</v>
      </c>
      <c r="H253" s="374">
        <f t="shared" si="7"/>
        <v>2</v>
      </c>
    </row>
    <row r="254" spans="1:8">
      <c r="A254" s="523" t="s">
        <v>4102</v>
      </c>
      <c r="B254" s="502" t="s">
        <v>5751</v>
      </c>
      <c r="C254" s="241">
        <v>0</v>
      </c>
      <c r="D254" s="523"/>
      <c r="E254" s="241">
        <v>0</v>
      </c>
      <c r="F254" s="523">
        <v>2</v>
      </c>
      <c r="G254" s="374">
        <f t="shared" si="7"/>
        <v>0</v>
      </c>
      <c r="H254" s="374">
        <f t="shared" si="7"/>
        <v>2</v>
      </c>
    </row>
    <row r="255" spans="1:8" ht="25.5">
      <c r="A255" s="523" t="s">
        <v>5752</v>
      </c>
      <c r="B255" s="502" t="s">
        <v>5753</v>
      </c>
      <c r="C255" s="241">
        <v>0</v>
      </c>
      <c r="D255" s="523"/>
      <c r="E255" s="241">
        <v>0</v>
      </c>
      <c r="F255" s="523">
        <v>2</v>
      </c>
      <c r="G255" s="374">
        <f t="shared" si="7"/>
        <v>0</v>
      </c>
      <c r="H255" s="374">
        <f t="shared" si="7"/>
        <v>2</v>
      </c>
    </row>
    <row r="256" spans="1:8">
      <c r="A256" s="372" t="s">
        <v>5754</v>
      </c>
      <c r="B256" s="502" t="s">
        <v>5755</v>
      </c>
      <c r="C256" s="241">
        <v>0</v>
      </c>
      <c r="D256" s="374">
        <v>0</v>
      </c>
      <c r="E256" s="241">
        <v>0</v>
      </c>
      <c r="F256" s="523">
        <v>2</v>
      </c>
      <c r="G256" s="374">
        <f t="shared" si="7"/>
        <v>0</v>
      </c>
      <c r="H256" s="374">
        <f t="shared" si="7"/>
        <v>2</v>
      </c>
    </row>
    <row r="257" spans="1:8" ht="25.5">
      <c r="A257" s="372" t="s">
        <v>4104</v>
      </c>
      <c r="B257" s="502" t="s">
        <v>5756</v>
      </c>
      <c r="C257" s="241">
        <v>0</v>
      </c>
      <c r="D257" s="374">
        <v>0</v>
      </c>
      <c r="E257" s="241">
        <v>0</v>
      </c>
      <c r="F257" s="523">
        <v>1</v>
      </c>
      <c r="G257" s="374">
        <f t="shared" ref="G257:H289" si="8">C257+E257</f>
        <v>0</v>
      </c>
      <c r="H257" s="374">
        <f t="shared" si="8"/>
        <v>1</v>
      </c>
    </row>
    <row r="258" spans="1:8" ht="25.5">
      <c r="A258" s="372" t="s">
        <v>5757</v>
      </c>
      <c r="B258" s="502" t="s">
        <v>5758</v>
      </c>
      <c r="C258" s="241">
        <v>0</v>
      </c>
      <c r="D258" s="374">
        <v>0</v>
      </c>
      <c r="E258" s="241">
        <v>0</v>
      </c>
      <c r="F258" s="523">
        <v>2</v>
      </c>
      <c r="G258" s="374">
        <f t="shared" si="8"/>
        <v>0</v>
      </c>
      <c r="H258" s="374">
        <f t="shared" si="8"/>
        <v>2</v>
      </c>
    </row>
    <row r="259" spans="1:8" ht="25.5">
      <c r="A259" s="372" t="s">
        <v>5759</v>
      </c>
      <c r="B259" s="502" t="s">
        <v>5760</v>
      </c>
      <c r="C259" s="241">
        <v>0</v>
      </c>
      <c r="D259" s="374">
        <v>0</v>
      </c>
      <c r="E259" s="241">
        <v>0</v>
      </c>
      <c r="F259" s="523">
        <v>2</v>
      </c>
      <c r="G259" s="374">
        <f t="shared" si="8"/>
        <v>0</v>
      </c>
      <c r="H259" s="374">
        <f t="shared" si="8"/>
        <v>2</v>
      </c>
    </row>
    <row r="260" spans="1:8">
      <c r="A260" s="372" t="s">
        <v>5761</v>
      </c>
      <c r="B260" s="502" t="s">
        <v>5762</v>
      </c>
      <c r="C260" s="241">
        <v>0</v>
      </c>
      <c r="D260" s="374">
        <v>0</v>
      </c>
      <c r="E260" s="241">
        <v>0</v>
      </c>
      <c r="F260" s="523">
        <v>2</v>
      </c>
      <c r="G260" s="374">
        <f t="shared" si="8"/>
        <v>0</v>
      </c>
      <c r="H260" s="374">
        <f t="shared" si="8"/>
        <v>2</v>
      </c>
    </row>
    <row r="261" spans="1:8">
      <c r="A261" s="523" t="s">
        <v>4116</v>
      </c>
      <c r="B261" s="502" t="s">
        <v>5763</v>
      </c>
      <c r="C261" s="241">
        <v>0</v>
      </c>
      <c r="D261" s="523"/>
      <c r="E261" s="241">
        <v>0</v>
      </c>
      <c r="F261" s="523">
        <v>2</v>
      </c>
      <c r="G261" s="374">
        <f t="shared" si="8"/>
        <v>0</v>
      </c>
      <c r="H261" s="374">
        <f t="shared" si="8"/>
        <v>2</v>
      </c>
    </row>
    <row r="262" spans="1:8" ht="25.5">
      <c r="A262" s="372" t="s">
        <v>4122</v>
      </c>
      <c r="B262" s="502" t="s">
        <v>4123</v>
      </c>
      <c r="C262" s="241">
        <v>0</v>
      </c>
      <c r="D262" s="374">
        <v>0</v>
      </c>
      <c r="E262" s="241">
        <v>0</v>
      </c>
      <c r="F262" s="523">
        <v>2</v>
      </c>
      <c r="G262" s="374">
        <f t="shared" si="8"/>
        <v>0</v>
      </c>
      <c r="H262" s="374">
        <f t="shared" si="8"/>
        <v>2</v>
      </c>
    </row>
    <row r="263" spans="1:8" s="314" customFormat="1">
      <c r="A263" s="372" t="s">
        <v>5764</v>
      </c>
      <c r="B263" s="502" t="s">
        <v>5765</v>
      </c>
      <c r="C263" s="314">
        <v>0</v>
      </c>
      <c r="D263" s="374">
        <v>0</v>
      </c>
      <c r="E263" s="314">
        <v>0</v>
      </c>
      <c r="F263" s="523">
        <v>2</v>
      </c>
      <c r="G263" s="374">
        <f t="shared" si="8"/>
        <v>0</v>
      </c>
      <c r="H263" s="374">
        <f t="shared" si="8"/>
        <v>2</v>
      </c>
    </row>
    <row r="264" spans="1:8" s="314" customFormat="1">
      <c r="A264" s="523" t="s">
        <v>4781</v>
      </c>
      <c r="B264" s="502" t="s">
        <v>4782</v>
      </c>
      <c r="C264" s="314">
        <v>0</v>
      </c>
      <c r="D264" s="523"/>
      <c r="E264" s="314">
        <v>1</v>
      </c>
      <c r="F264" s="523">
        <v>1</v>
      </c>
      <c r="G264" s="374">
        <f t="shared" si="8"/>
        <v>1</v>
      </c>
      <c r="H264" s="374">
        <f t="shared" si="8"/>
        <v>1</v>
      </c>
    </row>
    <row r="265" spans="1:8" s="314" customFormat="1">
      <c r="A265" s="523" t="s">
        <v>4783</v>
      </c>
      <c r="B265" s="502" t="s">
        <v>5766</v>
      </c>
      <c r="C265" s="314">
        <v>0</v>
      </c>
      <c r="D265" s="523"/>
      <c r="E265" s="314">
        <v>0</v>
      </c>
      <c r="F265" s="523">
        <v>2</v>
      </c>
      <c r="G265" s="374">
        <f t="shared" si="8"/>
        <v>0</v>
      </c>
      <c r="H265" s="374">
        <f t="shared" si="8"/>
        <v>2</v>
      </c>
    </row>
    <row r="266" spans="1:8" s="314" customFormat="1" ht="25.5">
      <c r="A266" s="523" t="s">
        <v>5767</v>
      </c>
      <c r="B266" s="502" t="s">
        <v>5768</v>
      </c>
      <c r="C266" s="314">
        <v>0</v>
      </c>
      <c r="D266" s="523"/>
      <c r="E266" s="314">
        <v>0</v>
      </c>
      <c r="F266" s="523">
        <v>2</v>
      </c>
      <c r="G266" s="374">
        <f t="shared" si="8"/>
        <v>0</v>
      </c>
      <c r="H266" s="374">
        <f t="shared" si="8"/>
        <v>2</v>
      </c>
    </row>
    <row r="267" spans="1:8" s="314" customFormat="1">
      <c r="A267" s="523" t="s">
        <v>2062</v>
      </c>
      <c r="B267" s="502" t="s">
        <v>2063</v>
      </c>
      <c r="C267" s="314">
        <v>1</v>
      </c>
      <c r="D267" s="523">
        <v>2</v>
      </c>
      <c r="E267" s="314">
        <v>1</v>
      </c>
      <c r="F267" s="523">
        <v>2</v>
      </c>
      <c r="G267" s="374">
        <f t="shared" si="8"/>
        <v>2</v>
      </c>
      <c r="H267" s="374">
        <f t="shared" si="8"/>
        <v>4</v>
      </c>
    </row>
    <row r="268" spans="1:8" s="314" customFormat="1" ht="14.25">
      <c r="A268" s="225" t="s">
        <v>4796</v>
      </c>
      <c r="B268" s="341" t="s">
        <v>5898</v>
      </c>
      <c r="C268" s="137"/>
      <c r="D268" s="137"/>
      <c r="E268" s="314">
        <v>1</v>
      </c>
      <c r="F268" s="132">
        <v>2</v>
      </c>
      <c r="G268" s="374">
        <f t="shared" si="8"/>
        <v>1</v>
      </c>
      <c r="H268" s="374">
        <f t="shared" si="8"/>
        <v>2</v>
      </c>
    </row>
    <row r="269" spans="1:8" s="314" customFormat="1" ht="51">
      <c r="A269" s="523" t="s">
        <v>3706</v>
      </c>
      <c r="B269" s="502" t="s">
        <v>2065</v>
      </c>
      <c r="C269" s="314">
        <v>0</v>
      </c>
      <c r="D269" s="523"/>
      <c r="E269" s="314">
        <v>0</v>
      </c>
      <c r="F269" s="523">
        <v>2</v>
      </c>
      <c r="G269" s="374">
        <f t="shared" si="8"/>
        <v>0</v>
      </c>
      <c r="H269" s="374">
        <f t="shared" si="8"/>
        <v>2</v>
      </c>
    </row>
    <row r="270" spans="1:8">
      <c r="A270" s="523" t="s">
        <v>3930</v>
      </c>
      <c r="B270" s="502" t="s">
        <v>2069</v>
      </c>
      <c r="C270" s="241">
        <v>1</v>
      </c>
      <c r="D270" s="523">
        <v>2</v>
      </c>
      <c r="E270" s="241">
        <v>1</v>
      </c>
      <c r="F270" s="523">
        <v>2</v>
      </c>
      <c r="G270" s="374">
        <f t="shared" si="8"/>
        <v>2</v>
      </c>
      <c r="H270" s="374">
        <f t="shared" si="8"/>
        <v>4</v>
      </c>
    </row>
    <row r="271" spans="1:8" ht="25.5">
      <c r="A271" s="372" t="s">
        <v>5769</v>
      </c>
      <c r="B271" s="502" t="s">
        <v>5770</v>
      </c>
      <c r="C271" s="241">
        <v>0</v>
      </c>
      <c r="D271" s="374">
        <v>0</v>
      </c>
      <c r="E271" s="241">
        <v>0</v>
      </c>
      <c r="F271" s="523">
        <v>2</v>
      </c>
      <c r="G271" s="374">
        <f t="shared" si="8"/>
        <v>0</v>
      </c>
      <c r="H271" s="374">
        <f t="shared" si="8"/>
        <v>2</v>
      </c>
    </row>
    <row r="272" spans="1:8">
      <c r="A272" s="526" t="s">
        <v>2070</v>
      </c>
      <c r="B272" s="502" t="s">
        <v>3707</v>
      </c>
      <c r="C272" s="241">
        <v>8</v>
      </c>
      <c r="D272" s="374">
        <v>10</v>
      </c>
      <c r="E272" s="241">
        <v>2</v>
      </c>
      <c r="F272" s="523">
        <v>2</v>
      </c>
      <c r="G272" s="374">
        <f t="shared" si="8"/>
        <v>10</v>
      </c>
      <c r="H272" s="374">
        <f t="shared" si="8"/>
        <v>12</v>
      </c>
    </row>
    <row r="273" spans="1:8" ht="25.5">
      <c r="A273" s="372" t="s">
        <v>5771</v>
      </c>
      <c r="B273" s="502" t="s">
        <v>5772</v>
      </c>
      <c r="C273" s="241">
        <v>0</v>
      </c>
      <c r="D273" s="374">
        <v>0</v>
      </c>
      <c r="E273" s="241">
        <v>0</v>
      </c>
      <c r="F273" s="523">
        <v>2</v>
      </c>
      <c r="G273" s="374">
        <f t="shared" si="8"/>
        <v>0</v>
      </c>
      <c r="H273" s="374">
        <f t="shared" si="8"/>
        <v>2</v>
      </c>
    </row>
    <row r="274" spans="1:8" s="314" customFormat="1">
      <c r="A274" s="372" t="s">
        <v>3606</v>
      </c>
      <c r="B274" s="502" t="s">
        <v>3607</v>
      </c>
      <c r="C274" s="314">
        <v>0</v>
      </c>
      <c r="D274" s="374">
        <v>0</v>
      </c>
      <c r="E274" s="314">
        <v>0</v>
      </c>
      <c r="F274" s="523">
        <v>2</v>
      </c>
      <c r="G274" s="374">
        <f t="shared" si="8"/>
        <v>0</v>
      </c>
      <c r="H274" s="374">
        <f t="shared" si="8"/>
        <v>2</v>
      </c>
    </row>
    <row r="275" spans="1:8" s="314" customFormat="1" ht="25.5">
      <c r="A275" s="372" t="s">
        <v>4969</v>
      </c>
      <c r="B275" s="502" t="s">
        <v>5775</v>
      </c>
      <c r="C275" s="314">
        <v>0</v>
      </c>
      <c r="D275" s="374">
        <v>2</v>
      </c>
      <c r="E275" s="314">
        <v>0</v>
      </c>
      <c r="F275" s="523">
        <v>2</v>
      </c>
      <c r="G275" s="374">
        <f t="shared" si="8"/>
        <v>0</v>
      </c>
      <c r="H275" s="374">
        <f t="shared" si="8"/>
        <v>4</v>
      </c>
    </row>
    <row r="276" spans="1:8" s="314" customFormat="1">
      <c r="A276" s="372" t="s">
        <v>5776</v>
      </c>
      <c r="B276" s="502" t="s">
        <v>5777</v>
      </c>
      <c r="C276" s="314">
        <v>0</v>
      </c>
      <c r="D276" s="374">
        <v>0</v>
      </c>
      <c r="E276" s="314">
        <v>0</v>
      </c>
      <c r="F276" s="523">
        <v>2</v>
      </c>
      <c r="G276" s="374">
        <f t="shared" si="8"/>
        <v>0</v>
      </c>
      <c r="H276" s="374">
        <f t="shared" si="8"/>
        <v>2</v>
      </c>
    </row>
    <row r="277" spans="1:8" s="314" customFormat="1">
      <c r="A277" s="372" t="s">
        <v>3856</v>
      </c>
      <c r="B277" s="502" t="s">
        <v>3857</v>
      </c>
      <c r="C277" s="314">
        <v>0</v>
      </c>
      <c r="D277" s="374">
        <v>0</v>
      </c>
      <c r="E277" s="314">
        <v>0</v>
      </c>
      <c r="F277" s="523">
        <v>2</v>
      </c>
      <c r="G277" s="374">
        <f t="shared" si="8"/>
        <v>0</v>
      </c>
      <c r="H277" s="374">
        <f t="shared" si="8"/>
        <v>2</v>
      </c>
    </row>
    <row r="278" spans="1:8" s="314" customFormat="1">
      <c r="A278" s="372" t="s">
        <v>5778</v>
      </c>
      <c r="B278" s="502" t="s">
        <v>5779</v>
      </c>
      <c r="C278" s="314">
        <v>0</v>
      </c>
      <c r="D278" s="374">
        <v>0</v>
      </c>
      <c r="E278" s="314">
        <v>3</v>
      </c>
      <c r="F278" s="523">
        <v>4</v>
      </c>
      <c r="G278" s="374">
        <f t="shared" si="8"/>
        <v>3</v>
      </c>
      <c r="H278" s="374">
        <f t="shared" si="8"/>
        <v>4</v>
      </c>
    </row>
    <row r="279" spans="1:8">
      <c r="A279" s="523" t="s">
        <v>5780</v>
      </c>
      <c r="B279" s="502" t="s">
        <v>5781</v>
      </c>
      <c r="C279" s="241">
        <v>0</v>
      </c>
      <c r="D279" s="523"/>
      <c r="E279" s="241">
        <v>0</v>
      </c>
      <c r="F279" s="523">
        <v>1</v>
      </c>
      <c r="G279" s="374">
        <f t="shared" si="8"/>
        <v>0</v>
      </c>
      <c r="H279" s="374">
        <f t="shared" si="8"/>
        <v>1</v>
      </c>
    </row>
    <row r="280" spans="1:8">
      <c r="A280" s="523" t="s">
        <v>5782</v>
      </c>
      <c r="B280" s="502" t="s">
        <v>5783</v>
      </c>
      <c r="C280" s="241">
        <v>0</v>
      </c>
      <c r="D280" s="523"/>
      <c r="E280" s="241">
        <v>0</v>
      </c>
      <c r="F280" s="523">
        <v>1</v>
      </c>
      <c r="G280" s="374">
        <f t="shared" si="8"/>
        <v>0</v>
      </c>
      <c r="H280" s="374">
        <f t="shared" si="8"/>
        <v>1</v>
      </c>
    </row>
    <row r="281" spans="1:8" ht="25.5">
      <c r="A281" s="523" t="s">
        <v>5784</v>
      </c>
      <c r="B281" s="502" t="s">
        <v>5785</v>
      </c>
      <c r="C281" s="241">
        <v>0</v>
      </c>
      <c r="D281" s="523"/>
      <c r="E281" s="241">
        <v>0</v>
      </c>
      <c r="F281" s="523">
        <v>1</v>
      </c>
      <c r="G281" s="374">
        <f t="shared" si="8"/>
        <v>0</v>
      </c>
      <c r="H281" s="374">
        <f t="shared" si="8"/>
        <v>1</v>
      </c>
    </row>
    <row r="282" spans="1:8">
      <c r="A282" s="523" t="s">
        <v>5786</v>
      </c>
      <c r="B282" s="502" t="s">
        <v>5787</v>
      </c>
      <c r="C282" s="241">
        <v>0</v>
      </c>
      <c r="D282" s="523">
        <v>2</v>
      </c>
      <c r="E282" s="241">
        <v>0</v>
      </c>
      <c r="F282" s="523">
        <v>1</v>
      </c>
      <c r="G282" s="374">
        <f t="shared" si="8"/>
        <v>0</v>
      </c>
      <c r="H282" s="374">
        <f t="shared" si="8"/>
        <v>3</v>
      </c>
    </row>
    <row r="283" spans="1:8">
      <c r="A283" s="523" t="s">
        <v>5788</v>
      </c>
      <c r="B283" s="502" t="s">
        <v>5789</v>
      </c>
      <c r="C283" s="241">
        <v>0</v>
      </c>
      <c r="D283" s="523">
        <v>2</v>
      </c>
      <c r="E283" s="241">
        <v>0</v>
      </c>
      <c r="F283" s="523">
        <v>1</v>
      </c>
      <c r="G283" s="374">
        <f t="shared" si="8"/>
        <v>0</v>
      </c>
      <c r="H283" s="374">
        <f t="shared" si="8"/>
        <v>3</v>
      </c>
    </row>
    <row r="284" spans="1:8">
      <c r="A284" s="523" t="s">
        <v>5790</v>
      </c>
      <c r="B284" s="502" t="s">
        <v>5791</v>
      </c>
      <c r="C284" s="241">
        <v>0</v>
      </c>
      <c r="D284" s="523"/>
      <c r="E284" s="241">
        <v>0</v>
      </c>
      <c r="F284" s="523">
        <v>1</v>
      </c>
      <c r="G284" s="374">
        <f t="shared" si="8"/>
        <v>0</v>
      </c>
      <c r="H284" s="374">
        <f t="shared" si="8"/>
        <v>1</v>
      </c>
    </row>
    <row r="285" spans="1:8">
      <c r="A285" s="523" t="s">
        <v>3874</v>
      </c>
      <c r="B285" s="502" t="s">
        <v>3875</v>
      </c>
      <c r="C285" s="241">
        <v>0</v>
      </c>
      <c r="D285" s="523"/>
      <c r="E285" s="241">
        <v>4</v>
      </c>
      <c r="F285" s="523">
        <v>5</v>
      </c>
      <c r="G285" s="374">
        <f t="shared" si="8"/>
        <v>4</v>
      </c>
      <c r="H285" s="374">
        <f t="shared" si="8"/>
        <v>5</v>
      </c>
    </row>
    <row r="286" spans="1:8">
      <c r="A286" s="523" t="s">
        <v>5792</v>
      </c>
      <c r="B286" s="502" t="s">
        <v>5793</v>
      </c>
      <c r="C286" s="241">
        <v>0</v>
      </c>
      <c r="D286" s="523"/>
      <c r="E286" s="241">
        <v>2</v>
      </c>
      <c r="F286" s="523">
        <v>3</v>
      </c>
      <c r="G286" s="374">
        <f t="shared" si="8"/>
        <v>2</v>
      </c>
      <c r="H286" s="374">
        <f t="shared" si="8"/>
        <v>3</v>
      </c>
    </row>
    <row r="287" spans="1:8">
      <c r="A287" s="523" t="s">
        <v>3880</v>
      </c>
      <c r="B287" s="502" t="s">
        <v>3881</v>
      </c>
      <c r="C287" s="241">
        <v>0</v>
      </c>
      <c r="D287" s="523"/>
      <c r="E287" s="241">
        <v>0</v>
      </c>
      <c r="F287" s="523">
        <v>2</v>
      </c>
      <c r="G287" s="374">
        <f t="shared" si="8"/>
        <v>0</v>
      </c>
      <c r="H287" s="374">
        <f t="shared" si="8"/>
        <v>2</v>
      </c>
    </row>
    <row r="288" spans="1:8" ht="25.5">
      <c r="A288" s="523" t="s">
        <v>3884</v>
      </c>
      <c r="B288" s="502" t="s">
        <v>3885</v>
      </c>
      <c r="C288" s="241">
        <v>0</v>
      </c>
      <c r="D288" s="523"/>
      <c r="E288" s="241">
        <v>0</v>
      </c>
      <c r="F288" s="523">
        <v>1</v>
      </c>
      <c r="G288" s="374">
        <f t="shared" si="8"/>
        <v>0</v>
      </c>
      <c r="H288" s="374">
        <f t="shared" si="8"/>
        <v>1</v>
      </c>
    </row>
    <row r="289" spans="1:8">
      <c r="A289" s="523" t="s">
        <v>3886</v>
      </c>
      <c r="B289" s="502" t="s">
        <v>3887</v>
      </c>
      <c r="C289" s="241">
        <v>0</v>
      </c>
      <c r="D289" s="523"/>
      <c r="E289" s="241">
        <v>0</v>
      </c>
      <c r="F289" s="523">
        <v>1</v>
      </c>
      <c r="G289" s="374">
        <f t="shared" si="8"/>
        <v>0</v>
      </c>
      <c r="H289" s="374">
        <f t="shared" si="8"/>
        <v>1</v>
      </c>
    </row>
    <row r="290" spans="1:8" s="394" customFormat="1">
      <c r="A290" s="527"/>
      <c r="B290" s="528" t="s">
        <v>2011</v>
      </c>
      <c r="C290" s="365">
        <f t="shared" ref="C290:F290" si="9">SUM(C11:C289)</f>
        <v>338</v>
      </c>
      <c r="D290" s="365">
        <f t="shared" si="9"/>
        <v>476</v>
      </c>
      <c r="E290" s="365">
        <f t="shared" si="9"/>
        <v>2739</v>
      </c>
      <c r="F290" s="365">
        <f t="shared" si="9"/>
        <v>3249</v>
      </c>
      <c r="G290" s="365">
        <f>SUM(G11:G289)</f>
        <v>3077</v>
      </c>
      <c r="H290" s="365">
        <f>SUM(H11:H289)</f>
        <v>3725</v>
      </c>
    </row>
    <row r="291" spans="1:8">
      <c r="A291" s="856"/>
      <c r="B291" s="335" t="s">
        <v>3243</v>
      </c>
      <c r="D291" s="862"/>
      <c r="F291" s="862"/>
      <c r="G291" s="862"/>
      <c r="H291" s="862"/>
    </row>
    <row r="292" spans="1:8">
      <c r="A292" s="856"/>
      <c r="B292" s="370" t="s">
        <v>5794</v>
      </c>
      <c r="D292" s="862"/>
      <c r="F292" s="862"/>
      <c r="G292" s="862"/>
      <c r="H292" s="862"/>
    </row>
    <row r="293" spans="1:8">
      <c r="A293" s="523" t="s">
        <v>5795</v>
      </c>
      <c r="B293" s="529" t="s">
        <v>5796</v>
      </c>
      <c r="C293" s="241">
        <v>36</v>
      </c>
      <c r="D293" s="369">
        <v>40</v>
      </c>
      <c r="E293" s="241">
        <v>10</v>
      </c>
      <c r="F293" s="369">
        <v>10</v>
      </c>
      <c r="G293" s="374">
        <f t="shared" ref="G293:H324" si="10">C293+E293</f>
        <v>46</v>
      </c>
      <c r="H293" s="374">
        <f t="shared" si="10"/>
        <v>50</v>
      </c>
    </row>
    <row r="294" spans="1:8">
      <c r="A294" s="500" t="s">
        <v>3244</v>
      </c>
      <c r="B294" s="530" t="s">
        <v>3972</v>
      </c>
      <c r="C294" s="241">
        <v>0</v>
      </c>
      <c r="D294" s="329"/>
      <c r="E294" s="241">
        <v>0</v>
      </c>
      <c r="F294" s="329">
        <v>2</v>
      </c>
      <c r="G294" s="330">
        <f t="shared" si="10"/>
        <v>0</v>
      </c>
      <c r="H294" s="330">
        <f t="shared" si="10"/>
        <v>2</v>
      </c>
    </row>
    <row r="295" spans="1:8" s="314" customFormat="1" ht="25.5">
      <c r="A295" s="523" t="s">
        <v>3973</v>
      </c>
      <c r="B295" s="529" t="s">
        <v>3974</v>
      </c>
      <c r="C295" s="314">
        <v>0</v>
      </c>
      <c r="D295" s="369"/>
      <c r="E295" s="314">
        <v>0</v>
      </c>
      <c r="F295" s="369">
        <v>2</v>
      </c>
      <c r="G295" s="374">
        <f t="shared" si="10"/>
        <v>0</v>
      </c>
      <c r="H295" s="374">
        <f t="shared" si="10"/>
        <v>2</v>
      </c>
    </row>
    <row r="296" spans="1:8">
      <c r="A296" s="332" t="s">
        <v>2545</v>
      </c>
      <c r="B296" s="330" t="s">
        <v>2546</v>
      </c>
      <c r="C296" s="241">
        <v>0</v>
      </c>
      <c r="D296" s="330">
        <v>0</v>
      </c>
      <c r="E296" s="241">
        <v>0</v>
      </c>
      <c r="F296" s="330">
        <v>2</v>
      </c>
      <c r="G296" s="330">
        <f t="shared" si="10"/>
        <v>0</v>
      </c>
      <c r="H296" s="330">
        <f t="shared" si="10"/>
        <v>2</v>
      </c>
    </row>
    <row r="297" spans="1:8" ht="38.25">
      <c r="A297" s="332" t="s">
        <v>5797</v>
      </c>
      <c r="B297" s="330" t="s">
        <v>5798</v>
      </c>
      <c r="C297" s="241">
        <v>0</v>
      </c>
      <c r="D297" s="330">
        <v>2</v>
      </c>
      <c r="E297" s="241">
        <v>0</v>
      </c>
      <c r="F297" s="330">
        <v>0</v>
      </c>
      <c r="G297" s="330">
        <f t="shared" si="10"/>
        <v>0</v>
      </c>
      <c r="H297" s="330">
        <f t="shared" si="10"/>
        <v>2</v>
      </c>
    </row>
    <row r="298" spans="1:8">
      <c r="A298" s="332" t="s">
        <v>5799</v>
      </c>
      <c r="B298" s="330" t="s">
        <v>5800</v>
      </c>
      <c r="C298" s="241">
        <v>0</v>
      </c>
      <c r="D298" s="330">
        <v>2</v>
      </c>
      <c r="E298" s="241">
        <v>0</v>
      </c>
      <c r="F298" s="330">
        <v>0</v>
      </c>
      <c r="G298" s="330">
        <f t="shared" si="10"/>
        <v>0</v>
      </c>
      <c r="H298" s="330">
        <f t="shared" si="10"/>
        <v>2</v>
      </c>
    </row>
    <row r="299" spans="1:8">
      <c r="A299" s="500" t="s">
        <v>1813</v>
      </c>
      <c r="B299" s="530" t="s">
        <v>5801</v>
      </c>
      <c r="C299" s="241">
        <v>0</v>
      </c>
      <c r="D299" s="329"/>
      <c r="E299" s="241">
        <v>406</v>
      </c>
      <c r="F299" s="329">
        <v>400</v>
      </c>
      <c r="G299" s="330">
        <f t="shared" si="10"/>
        <v>406</v>
      </c>
      <c r="H299" s="330">
        <f t="shared" si="10"/>
        <v>400</v>
      </c>
    </row>
    <row r="300" spans="1:8">
      <c r="A300" s="500" t="s">
        <v>1815</v>
      </c>
      <c r="B300" s="530" t="s">
        <v>2425</v>
      </c>
      <c r="C300" s="241">
        <v>0</v>
      </c>
      <c r="D300" s="329">
        <v>10</v>
      </c>
      <c r="E300" s="241">
        <v>3808</v>
      </c>
      <c r="F300" s="329">
        <v>3800</v>
      </c>
      <c r="G300" s="330">
        <f t="shared" si="10"/>
        <v>3808</v>
      </c>
      <c r="H300" s="330">
        <f t="shared" si="10"/>
        <v>3810</v>
      </c>
    </row>
    <row r="301" spans="1:8">
      <c r="A301" s="332" t="s">
        <v>1817</v>
      </c>
      <c r="B301" s="330" t="s">
        <v>1818</v>
      </c>
      <c r="C301" s="241">
        <v>0</v>
      </c>
      <c r="D301" s="330">
        <v>1</v>
      </c>
      <c r="E301" s="241">
        <v>0</v>
      </c>
      <c r="F301" s="330">
        <v>2</v>
      </c>
      <c r="G301" s="330">
        <f t="shared" si="10"/>
        <v>0</v>
      </c>
      <c r="H301" s="330">
        <f t="shared" si="10"/>
        <v>3</v>
      </c>
    </row>
    <row r="302" spans="1:8">
      <c r="A302" s="332" t="s">
        <v>2222</v>
      </c>
      <c r="B302" s="330" t="s">
        <v>2223</v>
      </c>
      <c r="C302" s="241">
        <v>0</v>
      </c>
      <c r="D302" s="330">
        <v>2</v>
      </c>
      <c r="E302" s="241">
        <v>0</v>
      </c>
      <c r="F302" s="330">
        <v>0</v>
      </c>
      <c r="G302" s="330">
        <f t="shared" si="10"/>
        <v>0</v>
      </c>
      <c r="H302" s="330">
        <f t="shared" si="10"/>
        <v>2</v>
      </c>
    </row>
    <row r="303" spans="1:8">
      <c r="A303" s="500" t="s">
        <v>1819</v>
      </c>
      <c r="B303" s="530" t="s">
        <v>2429</v>
      </c>
      <c r="C303" s="241">
        <v>0</v>
      </c>
      <c r="D303" s="329">
        <v>2</v>
      </c>
      <c r="E303" s="241">
        <v>833</v>
      </c>
      <c r="F303" s="329">
        <v>850</v>
      </c>
      <c r="G303" s="330">
        <f t="shared" si="10"/>
        <v>833</v>
      </c>
      <c r="H303" s="330">
        <f t="shared" si="10"/>
        <v>852</v>
      </c>
    </row>
    <row r="304" spans="1:8">
      <c r="A304" s="500" t="s">
        <v>5802</v>
      </c>
      <c r="B304" s="530" t="s">
        <v>5803</v>
      </c>
      <c r="C304" s="241">
        <v>0</v>
      </c>
      <c r="D304" s="329"/>
      <c r="E304" s="241">
        <v>0</v>
      </c>
      <c r="F304" s="329">
        <v>2</v>
      </c>
      <c r="G304" s="330">
        <f t="shared" si="10"/>
        <v>0</v>
      </c>
      <c r="H304" s="330">
        <f t="shared" si="10"/>
        <v>2</v>
      </c>
    </row>
    <row r="305" spans="1:8" ht="38.25">
      <c r="A305" s="500" t="s">
        <v>1821</v>
      </c>
      <c r="B305" s="530" t="s">
        <v>2302</v>
      </c>
      <c r="C305" s="241">
        <v>0</v>
      </c>
      <c r="D305" s="329"/>
      <c r="E305" s="241">
        <v>36</v>
      </c>
      <c r="F305" s="329">
        <v>40</v>
      </c>
      <c r="G305" s="330">
        <f t="shared" si="10"/>
        <v>36</v>
      </c>
      <c r="H305" s="330">
        <f t="shared" si="10"/>
        <v>40</v>
      </c>
    </row>
    <row r="306" spans="1:8" ht="25.5">
      <c r="A306" s="332" t="s">
        <v>2224</v>
      </c>
      <c r="B306" s="330" t="s">
        <v>2225</v>
      </c>
      <c r="C306" s="241">
        <v>0</v>
      </c>
      <c r="D306" s="330">
        <v>2</v>
      </c>
      <c r="E306" s="241">
        <v>0</v>
      </c>
      <c r="F306" s="330">
        <v>0</v>
      </c>
      <c r="G306" s="330">
        <f t="shared" si="10"/>
        <v>0</v>
      </c>
      <c r="H306" s="330">
        <f t="shared" si="10"/>
        <v>2</v>
      </c>
    </row>
    <row r="307" spans="1:8">
      <c r="A307" s="500" t="s">
        <v>5804</v>
      </c>
      <c r="B307" s="530" t="s">
        <v>5805</v>
      </c>
      <c r="C307" s="241">
        <v>0</v>
      </c>
      <c r="D307" s="329"/>
      <c r="E307" s="241">
        <v>3</v>
      </c>
      <c r="F307" s="329">
        <v>3</v>
      </c>
      <c r="G307" s="330">
        <f t="shared" si="10"/>
        <v>3</v>
      </c>
      <c r="H307" s="330">
        <f t="shared" si="10"/>
        <v>3</v>
      </c>
    </row>
    <row r="308" spans="1:8">
      <c r="A308" s="500" t="s">
        <v>2320</v>
      </c>
      <c r="B308" s="530" t="s">
        <v>2437</v>
      </c>
      <c r="C308" s="241">
        <v>0</v>
      </c>
      <c r="D308" s="329"/>
      <c r="E308" s="241">
        <v>119</v>
      </c>
      <c r="F308" s="329">
        <v>120</v>
      </c>
      <c r="G308" s="330">
        <f t="shared" si="10"/>
        <v>119</v>
      </c>
      <c r="H308" s="330">
        <f t="shared" si="10"/>
        <v>120</v>
      </c>
    </row>
    <row r="309" spans="1:8">
      <c r="A309" s="500" t="s">
        <v>1823</v>
      </c>
      <c r="B309" s="530" t="s">
        <v>2438</v>
      </c>
      <c r="C309" s="241">
        <v>0</v>
      </c>
      <c r="D309" s="329"/>
      <c r="E309" s="241">
        <v>488</v>
      </c>
      <c r="F309" s="329">
        <v>500</v>
      </c>
      <c r="G309" s="330">
        <f t="shared" si="10"/>
        <v>488</v>
      </c>
      <c r="H309" s="330">
        <f t="shared" si="10"/>
        <v>500</v>
      </c>
    </row>
    <row r="310" spans="1:8">
      <c r="A310" s="500" t="s">
        <v>1825</v>
      </c>
      <c r="B310" s="530" t="s">
        <v>2439</v>
      </c>
      <c r="C310" s="241">
        <v>0</v>
      </c>
      <c r="D310" s="329"/>
      <c r="E310" s="241">
        <v>17</v>
      </c>
      <c r="F310" s="329">
        <v>20</v>
      </c>
      <c r="G310" s="330">
        <f t="shared" si="10"/>
        <v>17</v>
      </c>
      <c r="H310" s="330">
        <f t="shared" si="10"/>
        <v>20</v>
      </c>
    </row>
    <row r="311" spans="1:8">
      <c r="A311" s="332" t="s">
        <v>1827</v>
      </c>
      <c r="B311" s="330" t="s">
        <v>1828</v>
      </c>
      <c r="C311" s="241">
        <v>0</v>
      </c>
      <c r="D311" s="330">
        <v>0</v>
      </c>
      <c r="E311" s="241">
        <v>85</v>
      </c>
      <c r="F311" s="330">
        <v>80</v>
      </c>
      <c r="G311" s="330">
        <f t="shared" si="10"/>
        <v>85</v>
      </c>
      <c r="H311" s="330">
        <f t="shared" si="10"/>
        <v>80</v>
      </c>
    </row>
    <row r="312" spans="1:8">
      <c r="A312" s="332" t="s">
        <v>5806</v>
      </c>
      <c r="B312" s="330" t="s">
        <v>5807</v>
      </c>
      <c r="C312" s="241">
        <v>0</v>
      </c>
      <c r="D312" s="330">
        <v>2</v>
      </c>
      <c r="E312" s="241">
        <v>0</v>
      </c>
      <c r="F312" s="330">
        <v>2</v>
      </c>
      <c r="G312" s="330">
        <f t="shared" si="10"/>
        <v>0</v>
      </c>
      <c r="H312" s="330">
        <f t="shared" si="10"/>
        <v>4</v>
      </c>
    </row>
    <row r="313" spans="1:8">
      <c r="A313" s="500" t="s">
        <v>1829</v>
      </c>
      <c r="B313" s="530" t="s">
        <v>2442</v>
      </c>
      <c r="C313" s="241">
        <v>3</v>
      </c>
      <c r="D313" s="329">
        <v>5</v>
      </c>
      <c r="E313" s="241">
        <v>7396</v>
      </c>
      <c r="F313" s="329">
        <v>7500</v>
      </c>
      <c r="G313" s="330">
        <f t="shared" si="10"/>
        <v>7399</v>
      </c>
      <c r="H313" s="330">
        <f t="shared" si="10"/>
        <v>7505</v>
      </c>
    </row>
    <row r="314" spans="1:8" ht="25.5">
      <c r="A314" s="500" t="s">
        <v>1831</v>
      </c>
      <c r="B314" s="530" t="s">
        <v>2443</v>
      </c>
      <c r="C314" s="241">
        <v>0</v>
      </c>
      <c r="D314" s="329"/>
      <c r="E314" s="241">
        <v>980</v>
      </c>
      <c r="F314" s="329">
        <v>1000</v>
      </c>
      <c r="G314" s="330">
        <f t="shared" si="10"/>
        <v>980</v>
      </c>
      <c r="H314" s="330">
        <f t="shared" si="10"/>
        <v>1000</v>
      </c>
    </row>
    <row r="315" spans="1:8" ht="25.5">
      <c r="A315" s="500" t="s">
        <v>1833</v>
      </c>
      <c r="B315" s="530" t="s">
        <v>2444</v>
      </c>
      <c r="C315" s="241">
        <v>0</v>
      </c>
      <c r="D315" s="329"/>
      <c r="E315" s="241">
        <v>255</v>
      </c>
      <c r="F315" s="329">
        <v>250</v>
      </c>
      <c r="G315" s="330">
        <f t="shared" si="10"/>
        <v>255</v>
      </c>
      <c r="H315" s="330">
        <f t="shared" si="10"/>
        <v>250</v>
      </c>
    </row>
    <row r="316" spans="1:8" ht="38.25">
      <c r="A316" s="500" t="s">
        <v>1835</v>
      </c>
      <c r="B316" s="530" t="s">
        <v>2445</v>
      </c>
      <c r="C316" s="241">
        <v>0</v>
      </c>
      <c r="D316" s="329"/>
      <c r="E316" s="241">
        <v>123</v>
      </c>
      <c r="F316" s="329">
        <v>130</v>
      </c>
      <c r="G316" s="330">
        <f t="shared" si="10"/>
        <v>123</v>
      </c>
      <c r="H316" s="330">
        <f t="shared" si="10"/>
        <v>130</v>
      </c>
    </row>
    <row r="317" spans="1:8" ht="25.5">
      <c r="A317" s="500" t="s">
        <v>1837</v>
      </c>
      <c r="B317" s="530" t="s">
        <v>2446</v>
      </c>
      <c r="C317" s="241">
        <v>0</v>
      </c>
      <c r="D317" s="329"/>
      <c r="E317" s="241">
        <v>84</v>
      </c>
      <c r="F317" s="329">
        <v>100</v>
      </c>
      <c r="G317" s="330">
        <f t="shared" si="10"/>
        <v>84</v>
      </c>
      <c r="H317" s="330">
        <f t="shared" si="10"/>
        <v>100</v>
      </c>
    </row>
    <row r="318" spans="1:8">
      <c r="A318" s="332" t="s">
        <v>2547</v>
      </c>
      <c r="B318" s="330" t="s">
        <v>2548</v>
      </c>
      <c r="C318" s="241">
        <v>0</v>
      </c>
      <c r="D318" s="330">
        <v>0</v>
      </c>
      <c r="E318" s="241">
        <v>1</v>
      </c>
      <c r="F318" s="330">
        <v>2</v>
      </c>
      <c r="G318" s="330">
        <f t="shared" si="10"/>
        <v>1</v>
      </c>
      <c r="H318" s="330">
        <f t="shared" si="10"/>
        <v>2</v>
      </c>
    </row>
    <row r="319" spans="1:8">
      <c r="A319" s="500" t="s">
        <v>1839</v>
      </c>
      <c r="B319" s="530" t="s">
        <v>2447</v>
      </c>
      <c r="C319" s="241">
        <v>5</v>
      </c>
      <c r="D319" s="329">
        <v>5</v>
      </c>
      <c r="E319" s="241">
        <v>1156</v>
      </c>
      <c r="F319" s="329">
        <v>1200</v>
      </c>
      <c r="G319" s="330">
        <f t="shared" si="10"/>
        <v>1161</v>
      </c>
      <c r="H319" s="330">
        <f t="shared" si="10"/>
        <v>1205</v>
      </c>
    </row>
    <row r="320" spans="1:8">
      <c r="A320" s="500" t="s">
        <v>1841</v>
      </c>
      <c r="B320" s="530" t="s">
        <v>3050</v>
      </c>
      <c r="C320" s="241">
        <v>0</v>
      </c>
      <c r="D320" s="329"/>
      <c r="E320" s="241">
        <v>2</v>
      </c>
      <c r="F320" s="329">
        <v>2</v>
      </c>
      <c r="G320" s="330">
        <f t="shared" si="10"/>
        <v>2</v>
      </c>
      <c r="H320" s="330">
        <f t="shared" si="10"/>
        <v>2</v>
      </c>
    </row>
    <row r="321" spans="1:8" ht="25.5">
      <c r="A321" s="500" t="s">
        <v>1845</v>
      </c>
      <c r="B321" s="530" t="s">
        <v>2448</v>
      </c>
      <c r="C321" s="241">
        <v>0</v>
      </c>
      <c r="D321" s="329">
        <v>1</v>
      </c>
      <c r="E321" s="241">
        <v>91</v>
      </c>
      <c r="F321" s="329">
        <v>100</v>
      </c>
      <c r="G321" s="330">
        <f t="shared" si="10"/>
        <v>91</v>
      </c>
      <c r="H321" s="330">
        <f t="shared" si="10"/>
        <v>101</v>
      </c>
    </row>
    <row r="322" spans="1:8" ht="25.5">
      <c r="A322" s="332" t="s">
        <v>1847</v>
      </c>
      <c r="B322" s="330" t="s">
        <v>1848</v>
      </c>
      <c r="C322" s="241">
        <v>0</v>
      </c>
      <c r="D322" s="330">
        <v>0</v>
      </c>
      <c r="E322" s="241">
        <v>53</v>
      </c>
      <c r="F322" s="330">
        <v>60</v>
      </c>
      <c r="G322" s="330">
        <f t="shared" si="10"/>
        <v>53</v>
      </c>
      <c r="H322" s="330">
        <f t="shared" si="10"/>
        <v>60</v>
      </c>
    </row>
    <row r="323" spans="1:8" ht="25.5">
      <c r="A323" s="332" t="s">
        <v>1849</v>
      </c>
      <c r="B323" s="330" t="s">
        <v>1850</v>
      </c>
      <c r="C323" s="241">
        <v>0</v>
      </c>
      <c r="D323" s="330">
        <v>0</v>
      </c>
      <c r="E323" s="241">
        <v>0</v>
      </c>
      <c r="F323" s="330">
        <v>2</v>
      </c>
      <c r="G323" s="330">
        <f t="shared" si="10"/>
        <v>0</v>
      </c>
      <c r="H323" s="330">
        <f t="shared" si="10"/>
        <v>2</v>
      </c>
    </row>
    <row r="324" spans="1:8" ht="25.5">
      <c r="A324" s="500" t="s">
        <v>2583</v>
      </c>
      <c r="B324" s="530" t="s">
        <v>3051</v>
      </c>
      <c r="C324" s="241">
        <v>0</v>
      </c>
      <c r="D324" s="329">
        <v>2</v>
      </c>
      <c r="E324" s="241">
        <v>8</v>
      </c>
      <c r="F324" s="329">
        <v>5</v>
      </c>
      <c r="G324" s="330">
        <f t="shared" si="10"/>
        <v>8</v>
      </c>
      <c r="H324" s="330">
        <f t="shared" si="10"/>
        <v>7</v>
      </c>
    </row>
    <row r="325" spans="1:8">
      <c r="A325" s="332" t="s">
        <v>2226</v>
      </c>
      <c r="B325" s="363" t="s">
        <v>2227</v>
      </c>
      <c r="C325" s="241">
        <v>2</v>
      </c>
      <c r="D325" s="367">
        <v>2</v>
      </c>
      <c r="E325" s="241">
        <v>9</v>
      </c>
      <c r="F325" s="523">
        <v>10</v>
      </c>
      <c r="G325" s="367">
        <f t="shared" ref="G325:H327" si="11">C325+E325</f>
        <v>11</v>
      </c>
      <c r="H325" s="367">
        <f t="shared" si="11"/>
        <v>12</v>
      </c>
    </row>
    <row r="326" spans="1:8">
      <c r="A326" s="472" t="s">
        <v>3993</v>
      </c>
      <c r="B326" s="363" t="s">
        <v>2037</v>
      </c>
      <c r="C326" s="241">
        <v>0</v>
      </c>
      <c r="D326" s="367"/>
      <c r="E326" s="241">
        <v>0</v>
      </c>
      <c r="F326" s="523">
        <v>2</v>
      </c>
      <c r="G326" s="367">
        <f t="shared" si="11"/>
        <v>0</v>
      </c>
      <c r="H326" s="367">
        <f t="shared" si="11"/>
        <v>2</v>
      </c>
    </row>
    <row r="327" spans="1:8">
      <c r="A327" s="500" t="s">
        <v>3380</v>
      </c>
      <c r="B327" s="363" t="s">
        <v>3381</v>
      </c>
      <c r="C327" s="241">
        <v>7</v>
      </c>
      <c r="D327" s="493">
        <v>8</v>
      </c>
      <c r="E327" s="241">
        <v>9</v>
      </c>
      <c r="F327" s="493">
        <v>10</v>
      </c>
      <c r="G327" s="367">
        <f t="shared" si="11"/>
        <v>16</v>
      </c>
      <c r="H327" s="367">
        <f t="shared" si="11"/>
        <v>18</v>
      </c>
    </row>
    <row r="328" spans="1:8" ht="25.5">
      <c r="A328" s="500" t="s">
        <v>2759</v>
      </c>
      <c r="B328" s="530" t="s">
        <v>5808</v>
      </c>
      <c r="C328" s="241">
        <v>3</v>
      </c>
      <c r="D328" s="329">
        <v>5</v>
      </c>
      <c r="E328" s="241">
        <v>0</v>
      </c>
      <c r="F328" s="329">
        <v>2</v>
      </c>
      <c r="G328" s="330">
        <f t="shared" ref="G328:H366" si="12">C328+E328</f>
        <v>3</v>
      </c>
      <c r="H328" s="330">
        <f t="shared" si="12"/>
        <v>7</v>
      </c>
    </row>
    <row r="329" spans="1:8" ht="25.5">
      <c r="A329" s="500" t="s">
        <v>3640</v>
      </c>
      <c r="B329" s="530" t="s">
        <v>5809</v>
      </c>
      <c r="C329" s="241">
        <v>1</v>
      </c>
      <c r="D329" s="329">
        <v>5</v>
      </c>
      <c r="E329" s="241">
        <v>1</v>
      </c>
      <c r="F329" s="329">
        <v>2</v>
      </c>
      <c r="G329" s="330">
        <f t="shared" si="12"/>
        <v>2</v>
      </c>
      <c r="H329" s="330">
        <f t="shared" si="12"/>
        <v>7</v>
      </c>
    </row>
    <row r="330" spans="1:8" ht="38.25">
      <c r="A330" s="500" t="s">
        <v>3644</v>
      </c>
      <c r="B330" s="530" t="s">
        <v>5810</v>
      </c>
      <c r="C330" s="241">
        <v>0</v>
      </c>
      <c r="D330" s="329"/>
      <c r="E330" s="241">
        <v>0</v>
      </c>
      <c r="F330" s="329">
        <v>2</v>
      </c>
      <c r="G330" s="330">
        <f t="shared" si="12"/>
        <v>0</v>
      </c>
      <c r="H330" s="330">
        <f t="shared" si="12"/>
        <v>2</v>
      </c>
    </row>
    <row r="331" spans="1:8" ht="25.5">
      <c r="A331" s="332" t="s">
        <v>5405</v>
      </c>
      <c r="B331" s="363" t="s">
        <v>5406</v>
      </c>
      <c r="C331" s="241">
        <v>23</v>
      </c>
      <c r="D331" s="367">
        <v>25</v>
      </c>
      <c r="E331" s="241">
        <v>5</v>
      </c>
      <c r="F331" s="523">
        <v>5</v>
      </c>
      <c r="G331" s="367">
        <f t="shared" ref="G331:H333" si="13">C331+E331</f>
        <v>28</v>
      </c>
      <c r="H331" s="367">
        <f t="shared" si="13"/>
        <v>30</v>
      </c>
    </row>
    <row r="332" spans="1:8">
      <c r="A332" s="332" t="s">
        <v>3939</v>
      </c>
      <c r="B332" s="363" t="s">
        <v>5407</v>
      </c>
      <c r="C332" s="241">
        <v>5</v>
      </c>
      <c r="D332" s="367">
        <v>5</v>
      </c>
      <c r="E332" s="241">
        <v>0</v>
      </c>
      <c r="F332" s="523">
        <v>0</v>
      </c>
      <c r="G332" s="367">
        <f t="shared" si="13"/>
        <v>5</v>
      </c>
      <c r="H332" s="367">
        <f t="shared" si="13"/>
        <v>5</v>
      </c>
    </row>
    <row r="333" spans="1:8">
      <c r="A333" s="332" t="s">
        <v>5408</v>
      </c>
      <c r="B333" s="363" t="s">
        <v>5409</v>
      </c>
      <c r="C333" s="241">
        <v>143</v>
      </c>
      <c r="D333" s="367">
        <v>150</v>
      </c>
      <c r="E333" s="241">
        <v>8</v>
      </c>
      <c r="F333" s="523">
        <v>10</v>
      </c>
      <c r="G333" s="367">
        <f t="shared" si="13"/>
        <v>151</v>
      </c>
      <c r="H333" s="367">
        <f t="shared" si="13"/>
        <v>160</v>
      </c>
    </row>
    <row r="334" spans="1:8" ht="25.5">
      <c r="A334" s="500" t="s">
        <v>5010</v>
      </c>
      <c r="B334" s="530" t="s">
        <v>5011</v>
      </c>
      <c r="C334" s="241">
        <v>0</v>
      </c>
      <c r="D334" s="329">
        <v>2</v>
      </c>
      <c r="E334" s="241">
        <v>4</v>
      </c>
      <c r="F334" s="329">
        <v>5</v>
      </c>
      <c r="G334" s="330">
        <f t="shared" si="12"/>
        <v>4</v>
      </c>
      <c r="H334" s="330">
        <f t="shared" si="12"/>
        <v>7</v>
      </c>
    </row>
    <row r="335" spans="1:8" ht="25.5">
      <c r="A335" s="500" t="s">
        <v>3646</v>
      </c>
      <c r="B335" s="530" t="s">
        <v>3990</v>
      </c>
      <c r="C335" s="241">
        <v>16</v>
      </c>
      <c r="D335" s="329">
        <v>20</v>
      </c>
      <c r="E335" s="241">
        <v>7</v>
      </c>
      <c r="F335" s="329">
        <v>10</v>
      </c>
      <c r="G335" s="330">
        <f t="shared" si="12"/>
        <v>23</v>
      </c>
      <c r="H335" s="330">
        <f t="shared" si="12"/>
        <v>30</v>
      </c>
    </row>
    <row r="336" spans="1:8" ht="38.25">
      <c r="A336" s="500" t="s">
        <v>3647</v>
      </c>
      <c r="B336" s="530" t="s">
        <v>5012</v>
      </c>
      <c r="C336" s="241">
        <v>2</v>
      </c>
      <c r="D336" s="329">
        <v>2</v>
      </c>
      <c r="E336" s="241">
        <v>16</v>
      </c>
      <c r="F336" s="329">
        <v>15</v>
      </c>
      <c r="G336" s="330">
        <f t="shared" si="12"/>
        <v>18</v>
      </c>
      <c r="H336" s="330">
        <f t="shared" si="12"/>
        <v>17</v>
      </c>
    </row>
    <row r="337" spans="1:8" ht="25.5">
      <c r="A337" s="500" t="s">
        <v>3649</v>
      </c>
      <c r="B337" s="530" t="s">
        <v>3991</v>
      </c>
      <c r="C337" s="241">
        <v>0</v>
      </c>
      <c r="D337" s="329">
        <v>2</v>
      </c>
      <c r="E337" s="241">
        <v>1</v>
      </c>
      <c r="F337" s="329">
        <v>1</v>
      </c>
      <c r="G337" s="330">
        <f t="shared" si="12"/>
        <v>1</v>
      </c>
      <c r="H337" s="330">
        <f t="shared" si="12"/>
        <v>3</v>
      </c>
    </row>
    <row r="338" spans="1:8" ht="38.25">
      <c r="A338" s="500" t="s">
        <v>3651</v>
      </c>
      <c r="B338" s="530" t="s">
        <v>3992</v>
      </c>
      <c r="C338" s="241">
        <v>0</v>
      </c>
      <c r="D338" s="329"/>
      <c r="E338" s="241">
        <v>4</v>
      </c>
      <c r="F338" s="329">
        <v>5</v>
      </c>
      <c r="G338" s="330">
        <f t="shared" si="12"/>
        <v>4</v>
      </c>
      <c r="H338" s="330">
        <f t="shared" si="12"/>
        <v>5</v>
      </c>
    </row>
    <row r="339" spans="1:8">
      <c r="A339" s="500" t="s">
        <v>1861</v>
      </c>
      <c r="B339" s="530" t="s">
        <v>2449</v>
      </c>
      <c r="C339" s="241">
        <v>4323</v>
      </c>
      <c r="D339" s="329">
        <v>4500</v>
      </c>
      <c r="E339" s="241">
        <v>6197</v>
      </c>
      <c r="F339" s="329">
        <v>6200</v>
      </c>
      <c r="G339" s="330">
        <f t="shared" si="12"/>
        <v>10520</v>
      </c>
      <c r="H339" s="330">
        <f t="shared" si="12"/>
        <v>10700</v>
      </c>
    </row>
    <row r="340" spans="1:8" ht="25.5">
      <c r="A340" s="500" t="s">
        <v>2761</v>
      </c>
      <c r="B340" s="530" t="s">
        <v>5811</v>
      </c>
      <c r="C340" s="241">
        <v>16</v>
      </c>
      <c r="D340" s="329">
        <v>20</v>
      </c>
      <c r="E340" s="241">
        <v>1</v>
      </c>
      <c r="F340" s="329">
        <v>3</v>
      </c>
      <c r="G340" s="330">
        <f t="shared" si="12"/>
        <v>17</v>
      </c>
      <c r="H340" s="330">
        <f t="shared" si="12"/>
        <v>23</v>
      </c>
    </row>
    <row r="341" spans="1:8" ht="25.5">
      <c r="A341" s="500" t="s">
        <v>3657</v>
      </c>
      <c r="B341" s="530" t="s">
        <v>5812</v>
      </c>
      <c r="C341" s="241">
        <v>4</v>
      </c>
      <c r="D341" s="329">
        <v>5</v>
      </c>
      <c r="E341" s="241">
        <v>3</v>
      </c>
      <c r="F341" s="329">
        <v>4</v>
      </c>
      <c r="G341" s="330">
        <f t="shared" si="12"/>
        <v>7</v>
      </c>
      <c r="H341" s="330">
        <f t="shared" si="12"/>
        <v>9</v>
      </c>
    </row>
    <row r="342" spans="1:8" ht="25.5">
      <c r="A342" s="500" t="s">
        <v>3659</v>
      </c>
      <c r="B342" s="530" t="s">
        <v>5013</v>
      </c>
      <c r="C342" s="241">
        <v>18</v>
      </c>
      <c r="D342" s="329">
        <v>20</v>
      </c>
      <c r="E342" s="241">
        <v>1</v>
      </c>
      <c r="F342" s="329">
        <v>2</v>
      </c>
      <c r="G342" s="330">
        <f t="shared" si="12"/>
        <v>19</v>
      </c>
      <c r="H342" s="330">
        <f t="shared" si="12"/>
        <v>22</v>
      </c>
    </row>
    <row r="343" spans="1:8">
      <c r="A343" s="500" t="s">
        <v>3378</v>
      </c>
      <c r="B343" s="530" t="s">
        <v>5813</v>
      </c>
      <c r="C343" s="241">
        <v>0</v>
      </c>
      <c r="D343" s="329">
        <v>5</v>
      </c>
      <c r="E343" s="241">
        <v>16</v>
      </c>
      <c r="F343" s="329">
        <v>20</v>
      </c>
      <c r="G343" s="330">
        <f t="shared" si="12"/>
        <v>16</v>
      </c>
      <c r="H343" s="330">
        <f t="shared" si="12"/>
        <v>25</v>
      </c>
    </row>
    <row r="344" spans="1:8">
      <c r="A344" s="500" t="s">
        <v>5814</v>
      </c>
      <c r="B344" s="530" t="s">
        <v>5815</v>
      </c>
      <c r="C344" s="241">
        <v>5</v>
      </c>
      <c r="D344" s="329">
        <v>5</v>
      </c>
      <c r="E344" s="241">
        <v>7</v>
      </c>
      <c r="F344" s="329">
        <v>8</v>
      </c>
      <c r="G344" s="330">
        <f t="shared" si="12"/>
        <v>12</v>
      </c>
      <c r="H344" s="330">
        <f t="shared" si="12"/>
        <v>13</v>
      </c>
    </row>
    <row r="345" spans="1:8" ht="25.5">
      <c r="A345" s="500" t="s">
        <v>2041</v>
      </c>
      <c r="B345" s="530" t="s">
        <v>5017</v>
      </c>
      <c r="C345" s="241">
        <v>33</v>
      </c>
      <c r="D345" s="329">
        <v>40</v>
      </c>
      <c r="E345" s="241">
        <v>6</v>
      </c>
      <c r="F345" s="329">
        <v>8</v>
      </c>
      <c r="G345" s="330">
        <f t="shared" si="12"/>
        <v>39</v>
      </c>
      <c r="H345" s="330">
        <f t="shared" si="12"/>
        <v>48</v>
      </c>
    </row>
    <row r="346" spans="1:8" ht="25.5">
      <c r="A346" s="500" t="s">
        <v>2043</v>
      </c>
      <c r="B346" s="530" t="s">
        <v>4009</v>
      </c>
      <c r="C346" s="241">
        <v>220</v>
      </c>
      <c r="D346" s="329">
        <v>250</v>
      </c>
      <c r="E346" s="241">
        <v>5</v>
      </c>
      <c r="F346" s="329">
        <v>5</v>
      </c>
      <c r="G346" s="330">
        <f t="shared" si="12"/>
        <v>225</v>
      </c>
      <c r="H346" s="330">
        <f t="shared" si="12"/>
        <v>255</v>
      </c>
    </row>
    <row r="347" spans="1:8" ht="25.5">
      <c r="A347" s="500" t="s">
        <v>3669</v>
      </c>
      <c r="B347" s="530" t="s">
        <v>5018</v>
      </c>
      <c r="C347" s="241">
        <v>4</v>
      </c>
      <c r="D347" s="329">
        <v>10</v>
      </c>
      <c r="E347" s="241">
        <v>4</v>
      </c>
      <c r="F347" s="329">
        <v>5</v>
      </c>
      <c r="G347" s="330">
        <f t="shared" si="12"/>
        <v>8</v>
      </c>
      <c r="H347" s="330">
        <f t="shared" si="12"/>
        <v>15</v>
      </c>
    </row>
    <row r="348" spans="1:8">
      <c r="A348" s="500" t="s">
        <v>2047</v>
      </c>
      <c r="B348" s="530" t="s">
        <v>4010</v>
      </c>
      <c r="C348" s="241">
        <v>10</v>
      </c>
      <c r="D348" s="329">
        <v>20</v>
      </c>
      <c r="E348" s="241">
        <v>15</v>
      </c>
      <c r="F348" s="329">
        <v>15</v>
      </c>
      <c r="G348" s="330">
        <f t="shared" si="12"/>
        <v>25</v>
      </c>
      <c r="H348" s="330">
        <f t="shared" si="12"/>
        <v>35</v>
      </c>
    </row>
    <row r="349" spans="1:8" ht="25.5">
      <c r="A349" s="500" t="s">
        <v>3107</v>
      </c>
      <c r="B349" s="363" t="s">
        <v>5472</v>
      </c>
      <c r="C349" s="241">
        <v>0</v>
      </c>
      <c r="D349" s="493">
        <v>2</v>
      </c>
      <c r="E349" s="241">
        <v>17</v>
      </c>
      <c r="F349" s="493">
        <v>20</v>
      </c>
      <c r="G349" s="367">
        <f t="shared" ref="G349:H352" si="14">C349+E349</f>
        <v>17</v>
      </c>
      <c r="H349" s="367">
        <f t="shared" si="14"/>
        <v>22</v>
      </c>
    </row>
    <row r="350" spans="1:8" ht="25.5">
      <c r="A350" s="190" t="s">
        <v>5896</v>
      </c>
      <c r="B350" s="341" t="s">
        <v>5897</v>
      </c>
      <c r="C350" s="137"/>
      <c r="D350" s="137"/>
      <c r="E350" s="241">
        <v>3</v>
      </c>
      <c r="F350" s="132">
        <v>3</v>
      </c>
      <c r="G350" s="330">
        <f t="shared" si="14"/>
        <v>3</v>
      </c>
      <c r="H350" s="330">
        <f t="shared" si="14"/>
        <v>3</v>
      </c>
    </row>
    <row r="351" spans="1:8">
      <c r="A351" s="500" t="s">
        <v>3109</v>
      </c>
      <c r="B351" s="363" t="s">
        <v>5473</v>
      </c>
      <c r="C351" s="241">
        <v>1</v>
      </c>
      <c r="D351" s="493">
        <v>1</v>
      </c>
      <c r="E351" s="241">
        <v>35</v>
      </c>
      <c r="F351" s="493">
        <v>40</v>
      </c>
      <c r="G351" s="367">
        <f t="shared" si="14"/>
        <v>36</v>
      </c>
      <c r="H351" s="367">
        <f t="shared" si="14"/>
        <v>41</v>
      </c>
    </row>
    <row r="352" spans="1:8">
      <c r="A352" s="500" t="s">
        <v>5474</v>
      </c>
      <c r="B352" s="363" t="s">
        <v>5475</v>
      </c>
      <c r="C352" s="241">
        <v>0</v>
      </c>
      <c r="D352" s="493"/>
      <c r="E352" s="241">
        <v>0</v>
      </c>
      <c r="F352" s="493">
        <v>5</v>
      </c>
      <c r="G352" s="367">
        <f t="shared" si="14"/>
        <v>0</v>
      </c>
      <c r="H352" s="367">
        <f t="shared" si="14"/>
        <v>5</v>
      </c>
    </row>
    <row r="353" spans="1:8">
      <c r="A353" s="417" t="s">
        <v>3101</v>
      </c>
      <c r="B353" s="363" t="s">
        <v>3407</v>
      </c>
      <c r="C353" s="511">
        <v>2</v>
      </c>
      <c r="D353" s="511">
        <v>2</v>
      </c>
      <c r="E353" s="132">
        <v>91</v>
      </c>
      <c r="F353" s="241">
        <v>100</v>
      </c>
      <c r="G353" s="330">
        <f t="shared" si="12"/>
        <v>93</v>
      </c>
      <c r="H353" s="330">
        <f t="shared" si="12"/>
        <v>102</v>
      </c>
    </row>
    <row r="354" spans="1:8">
      <c r="A354" s="500" t="s">
        <v>3109</v>
      </c>
      <c r="B354" s="363" t="s">
        <v>5473</v>
      </c>
      <c r="C354" s="241">
        <v>2</v>
      </c>
      <c r="D354" s="241">
        <v>2</v>
      </c>
      <c r="E354" s="241">
        <v>35</v>
      </c>
      <c r="F354" s="241">
        <v>35</v>
      </c>
      <c r="G354" s="330">
        <f t="shared" si="12"/>
        <v>37</v>
      </c>
      <c r="H354" s="330">
        <f t="shared" si="12"/>
        <v>37</v>
      </c>
    </row>
    <row r="355" spans="1:8">
      <c r="A355" s="417" t="s">
        <v>5881</v>
      </c>
      <c r="B355" s="418" t="s">
        <v>5882</v>
      </c>
      <c r="C355" s="479"/>
      <c r="D355" s="420"/>
      <c r="E355" s="536">
        <v>1</v>
      </c>
      <c r="F355" s="241">
        <v>2</v>
      </c>
      <c r="G355" s="330">
        <f t="shared" si="12"/>
        <v>1</v>
      </c>
      <c r="H355" s="330">
        <f t="shared" si="12"/>
        <v>2</v>
      </c>
    </row>
    <row r="356" spans="1:8">
      <c r="A356" s="417" t="s">
        <v>5883</v>
      </c>
      <c r="B356" s="418" t="s">
        <v>5884</v>
      </c>
      <c r="C356" s="479"/>
      <c r="D356" s="420"/>
      <c r="E356" s="536">
        <v>1</v>
      </c>
      <c r="F356" s="241">
        <v>2</v>
      </c>
      <c r="G356" s="330">
        <f t="shared" si="12"/>
        <v>1</v>
      </c>
      <c r="H356" s="330">
        <f t="shared" si="12"/>
        <v>2</v>
      </c>
    </row>
    <row r="357" spans="1:8">
      <c r="A357" s="500" t="s">
        <v>1863</v>
      </c>
      <c r="B357" s="530" t="s">
        <v>2454</v>
      </c>
      <c r="C357" s="241">
        <v>0</v>
      </c>
      <c r="D357" s="329"/>
      <c r="E357" s="241">
        <v>3441</v>
      </c>
      <c r="F357" s="329">
        <v>3600</v>
      </c>
      <c r="G357" s="330">
        <f t="shared" si="12"/>
        <v>3441</v>
      </c>
      <c r="H357" s="330">
        <f t="shared" si="12"/>
        <v>3600</v>
      </c>
    </row>
    <row r="358" spans="1:8">
      <c r="A358" s="500" t="s">
        <v>1865</v>
      </c>
      <c r="B358" s="530" t="s">
        <v>2455</v>
      </c>
      <c r="C358" s="241">
        <v>0</v>
      </c>
      <c r="D358" s="329"/>
      <c r="E358" s="241">
        <v>2578</v>
      </c>
      <c r="F358" s="329">
        <v>2600</v>
      </c>
      <c r="G358" s="330">
        <f t="shared" si="12"/>
        <v>2578</v>
      </c>
      <c r="H358" s="330">
        <f t="shared" si="12"/>
        <v>2600</v>
      </c>
    </row>
    <row r="359" spans="1:8" ht="25.5">
      <c r="A359" s="500" t="s">
        <v>3458</v>
      </c>
      <c r="B359" s="530" t="s">
        <v>4022</v>
      </c>
      <c r="C359" s="241">
        <v>432</v>
      </c>
      <c r="D359" s="329">
        <v>500</v>
      </c>
      <c r="E359" s="241">
        <v>31</v>
      </c>
      <c r="F359" s="329">
        <v>30</v>
      </c>
      <c r="G359" s="330">
        <f t="shared" si="12"/>
        <v>463</v>
      </c>
      <c r="H359" s="330">
        <f t="shared" si="12"/>
        <v>530</v>
      </c>
    </row>
    <row r="360" spans="1:8">
      <c r="A360" s="500" t="s">
        <v>5816</v>
      </c>
      <c r="B360" s="530" t="s">
        <v>5817</v>
      </c>
      <c r="C360" s="241">
        <v>1</v>
      </c>
      <c r="D360" s="329">
        <v>5</v>
      </c>
      <c r="E360" s="241">
        <v>0</v>
      </c>
      <c r="F360" s="329">
        <v>2</v>
      </c>
      <c r="G360" s="330">
        <f t="shared" si="12"/>
        <v>1</v>
      </c>
      <c r="H360" s="330">
        <f t="shared" si="12"/>
        <v>7</v>
      </c>
    </row>
    <row r="361" spans="1:8" ht="25.5">
      <c r="A361" s="500" t="s">
        <v>3462</v>
      </c>
      <c r="B361" s="530" t="s">
        <v>5818</v>
      </c>
      <c r="C361" s="241">
        <v>0</v>
      </c>
      <c r="D361" s="329">
        <v>2</v>
      </c>
      <c r="E361" s="241">
        <v>0</v>
      </c>
      <c r="F361" s="329">
        <v>1</v>
      </c>
      <c r="G361" s="330">
        <f t="shared" si="12"/>
        <v>0</v>
      </c>
      <c r="H361" s="330">
        <f t="shared" si="12"/>
        <v>3</v>
      </c>
    </row>
    <row r="362" spans="1:8" ht="25.5">
      <c r="A362" s="500" t="s">
        <v>3464</v>
      </c>
      <c r="B362" s="530" t="s">
        <v>4030</v>
      </c>
      <c r="C362" s="241">
        <v>107</v>
      </c>
      <c r="D362" s="329">
        <v>120</v>
      </c>
      <c r="E362" s="241">
        <v>6</v>
      </c>
      <c r="F362" s="329">
        <v>8</v>
      </c>
      <c r="G362" s="330">
        <f t="shared" si="12"/>
        <v>113</v>
      </c>
      <c r="H362" s="330">
        <f t="shared" si="12"/>
        <v>128</v>
      </c>
    </row>
    <row r="363" spans="1:8" ht="25.5">
      <c r="A363" s="500" t="s">
        <v>3466</v>
      </c>
      <c r="B363" s="530" t="s">
        <v>5819</v>
      </c>
      <c r="C363" s="241">
        <v>4</v>
      </c>
      <c r="D363" s="329">
        <v>10</v>
      </c>
      <c r="E363" s="241">
        <v>8</v>
      </c>
      <c r="F363" s="329">
        <v>8</v>
      </c>
      <c r="G363" s="330">
        <f t="shared" si="12"/>
        <v>12</v>
      </c>
      <c r="H363" s="330">
        <f t="shared" si="12"/>
        <v>18</v>
      </c>
    </row>
    <row r="364" spans="1:8" ht="25.5">
      <c r="A364" s="500" t="s">
        <v>5820</v>
      </c>
      <c r="B364" s="530" t="s">
        <v>5821</v>
      </c>
      <c r="C364" s="241">
        <v>5</v>
      </c>
      <c r="D364" s="329">
        <v>20</v>
      </c>
      <c r="E364" s="241">
        <v>2</v>
      </c>
      <c r="F364" s="329">
        <v>2</v>
      </c>
      <c r="G364" s="330">
        <f t="shared" si="12"/>
        <v>7</v>
      </c>
      <c r="H364" s="330">
        <f t="shared" si="12"/>
        <v>22</v>
      </c>
    </row>
    <row r="365" spans="1:8" ht="25.5">
      <c r="A365" s="500" t="s">
        <v>3468</v>
      </c>
      <c r="B365" s="530" t="s">
        <v>5822</v>
      </c>
      <c r="C365" s="241">
        <v>28</v>
      </c>
      <c r="D365" s="329">
        <v>35</v>
      </c>
      <c r="E365" s="241">
        <v>3</v>
      </c>
      <c r="F365" s="329">
        <v>5</v>
      </c>
      <c r="G365" s="330">
        <f t="shared" si="12"/>
        <v>31</v>
      </c>
      <c r="H365" s="330">
        <f t="shared" si="12"/>
        <v>40</v>
      </c>
    </row>
    <row r="366" spans="1:8" ht="25.5">
      <c r="A366" s="500" t="s">
        <v>3470</v>
      </c>
      <c r="B366" s="530" t="s">
        <v>5823</v>
      </c>
      <c r="C366" s="241">
        <v>8</v>
      </c>
      <c r="D366" s="329">
        <v>20</v>
      </c>
      <c r="E366" s="241">
        <v>3</v>
      </c>
      <c r="F366" s="329">
        <v>2</v>
      </c>
      <c r="G366" s="330">
        <f t="shared" si="12"/>
        <v>11</v>
      </c>
      <c r="H366" s="330">
        <f t="shared" si="12"/>
        <v>22</v>
      </c>
    </row>
    <row r="367" spans="1:8">
      <c r="A367" s="500" t="s">
        <v>2362</v>
      </c>
      <c r="B367" s="530" t="s">
        <v>5824</v>
      </c>
      <c r="C367" s="241">
        <v>441</v>
      </c>
      <c r="D367" s="329">
        <v>500</v>
      </c>
      <c r="E367" s="241">
        <v>5</v>
      </c>
      <c r="F367" s="329">
        <v>10</v>
      </c>
      <c r="G367" s="330">
        <f t="shared" ref="G367:H418" si="15">C367+E367</f>
        <v>446</v>
      </c>
      <c r="H367" s="330">
        <f t="shared" si="15"/>
        <v>510</v>
      </c>
    </row>
    <row r="368" spans="1:8">
      <c r="A368" s="500" t="s">
        <v>3682</v>
      </c>
      <c r="B368" s="530" t="s">
        <v>5825</v>
      </c>
      <c r="C368" s="241">
        <v>19</v>
      </c>
      <c r="D368" s="329">
        <v>20</v>
      </c>
      <c r="E368" s="241">
        <v>1</v>
      </c>
      <c r="F368" s="329">
        <v>3</v>
      </c>
      <c r="G368" s="330">
        <f t="shared" si="15"/>
        <v>20</v>
      </c>
      <c r="H368" s="330">
        <f t="shared" si="15"/>
        <v>23</v>
      </c>
    </row>
    <row r="369" spans="1:8">
      <c r="A369" s="500" t="s">
        <v>2322</v>
      </c>
      <c r="B369" s="530" t="s">
        <v>3065</v>
      </c>
      <c r="C369" s="241">
        <v>0</v>
      </c>
      <c r="D369" s="329"/>
      <c r="E369" s="241">
        <v>91</v>
      </c>
      <c r="F369" s="329">
        <v>90</v>
      </c>
      <c r="G369" s="330">
        <f t="shared" si="15"/>
        <v>91</v>
      </c>
      <c r="H369" s="330">
        <f t="shared" si="15"/>
        <v>90</v>
      </c>
    </row>
    <row r="370" spans="1:8" ht="25.5">
      <c r="A370" s="500" t="s">
        <v>1867</v>
      </c>
      <c r="B370" s="530" t="s">
        <v>2456</v>
      </c>
      <c r="C370" s="241">
        <v>1</v>
      </c>
      <c r="D370" s="329">
        <v>2</v>
      </c>
      <c r="E370" s="241">
        <v>273</v>
      </c>
      <c r="F370" s="329">
        <v>300</v>
      </c>
      <c r="G370" s="330">
        <f t="shared" si="15"/>
        <v>274</v>
      </c>
      <c r="H370" s="330">
        <f t="shared" si="15"/>
        <v>302</v>
      </c>
    </row>
    <row r="371" spans="1:8" s="314" customFormat="1">
      <c r="A371" s="372" t="s">
        <v>5739</v>
      </c>
      <c r="B371" s="502" t="s">
        <v>5740</v>
      </c>
      <c r="C371" s="314">
        <v>0</v>
      </c>
      <c r="D371" s="374">
        <v>2</v>
      </c>
      <c r="E371" s="314">
        <v>1</v>
      </c>
      <c r="F371" s="523">
        <v>2</v>
      </c>
      <c r="G371" s="374">
        <f t="shared" ref="G371:H375" si="16">C371+E371</f>
        <v>1</v>
      </c>
      <c r="H371" s="374">
        <f t="shared" si="16"/>
        <v>4</v>
      </c>
    </row>
    <row r="372" spans="1:8" s="314" customFormat="1">
      <c r="A372" s="372" t="s">
        <v>1869</v>
      </c>
      <c r="B372" s="502" t="s">
        <v>1870</v>
      </c>
      <c r="C372" s="314">
        <v>0</v>
      </c>
      <c r="D372" s="374">
        <v>0</v>
      </c>
      <c r="E372" s="314">
        <v>0</v>
      </c>
      <c r="F372" s="523">
        <v>2</v>
      </c>
      <c r="G372" s="374">
        <f t="shared" si="16"/>
        <v>0</v>
      </c>
      <c r="H372" s="374">
        <f t="shared" si="16"/>
        <v>2</v>
      </c>
    </row>
    <row r="373" spans="1:8" s="314" customFormat="1">
      <c r="A373" s="523" t="s">
        <v>1871</v>
      </c>
      <c r="B373" s="502" t="s">
        <v>1872</v>
      </c>
      <c r="C373" s="314">
        <v>0</v>
      </c>
      <c r="D373" s="523"/>
      <c r="E373" s="314">
        <v>0</v>
      </c>
      <c r="F373" s="523">
        <v>2</v>
      </c>
      <c r="G373" s="374">
        <f t="shared" si="16"/>
        <v>0</v>
      </c>
      <c r="H373" s="374">
        <f t="shared" si="16"/>
        <v>2</v>
      </c>
    </row>
    <row r="374" spans="1:8" s="314" customFormat="1">
      <c r="A374" s="523" t="s">
        <v>1873</v>
      </c>
      <c r="B374" s="502" t="s">
        <v>1874</v>
      </c>
      <c r="C374" s="314">
        <v>4</v>
      </c>
      <c r="D374" s="523">
        <v>2</v>
      </c>
      <c r="E374" s="314">
        <v>38</v>
      </c>
      <c r="F374" s="523">
        <v>40</v>
      </c>
      <c r="G374" s="374">
        <f t="shared" si="16"/>
        <v>42</v>
      </c>
      <c r="H374" s="374">
        <f t="shared" si="16"/>
        <v>42</v>
      </c>
    </row>
    <row r="375" spans="1:8" s="314" customFormat="1">
      <c r="A375" s="523" t="s">
        <v>2549</v>
      </c>
      <c r="B375" s="502" t="s">
        <v>2550</v>
      </c>
      <c r="C375" s="314">
        <v>0</v>
      </c>
      <c r="D375" s="523"/>
      <c r="E375" s="314">
        <v>0</v>
      </c>
      <c r="F375" s="523">
        <v>2</v>
      </c>
      <c r="G375" s="374">
        <f t="shared" si="16"/>
        <v>0</v>
      </c>
      <c r="H375" s="374">
        <f t="shared" si="16"/>
        <v>2</v>
      </c>
    </row>
    <row r="376" spans="1:8">
      <c r="A376" s="417" t="s">
        <v>1875</v>
      </c>
      <c r="B376" s="418" t="s">
        <v>1876</v>
      </c>
      <c r="C376" s="479"/>
      <c r="D376" s="420"/>
      <c r="E376" s="536">
        <v>1</v>
      </c>
      <c r="F376" s="241">
        <v>2</v>
      </c>
      <c r="G376" s="330">
        <f t="shared" si="15"/>
        <v>1</v>
      </c>
      <c r="H376" s="330">
        <f t="shared" si="15"/>
        <v>2</v>
      </c>
    </row>
    <row r="377" spans="1:8" ht="25.5">
      <c r="A377" s="417" t="s">
        <v>5885</v>
      </c>
      <c r="B377" s="424" t="s">
        <v>5886</v>
      </c>
      <c r="C377" s="511"/>
      <c r="D377" s="511"/>
      <c r="E377" s="132">
        <v>3</v>
      </c>
      <c r="F377" s="241">
        <v>2</v>
      </c>
      <c r="G377" s="330">
        <f t="shared" si="15"/>
        <v>3</v>
      </c>
      <c r="H377" s="330">
        <f t="shared" si="15"/>
        <v>2</v>
      </c>
    </row>
    <row r="378" spans="1:8" ht="38.25">
      <c r="A378" s="417" t="s">
        <v>5887</v>
      </c>
      <c r="B378" s="424" t="s">
        <v>5888</v>
      </c>
      <c r="C378" s="511">
        <v>1</v>
      </c>
      <c r="D378" s="511">
        <v>2</v>
      </c>
      <c r="E378" s="132">
        <v>0</v>
      </c>
      <c r="F378" s="241">
        <v>0</v>
      </c>
      <c r="G378" s="330">
        <f t="shared" si="15"/>
        <v>1</v>
      </c>
      <c r="H378" s="330">
        <f t="shared" si="15"/>
        <v>2</v>
      </c>
    </row>
    <row r="379" spans="1:8">
      <c r="A379" s="500" t="s">
        <v>2070</v>
      </c>
      <c r="B379" s="530" t="s">
        <v>5826</v>
      </c>
      <c r="C379" s="241">
        <v>8</v>
      </c>
      <c r="D379" s="329">
        <v>10</v>
      </c>
      <c r="E379" s="241">
        <v>2</v>
      </c>
      <c r="F379" s="329">
        <v>2</v>
      </c>
      <c r="G379" s="330">
        <f t="shared" si="15"/>
        <v>10</v>
      </c>
      <c r="H379" s="330">
        <f t="shared" si="15"/>
        <v>12</v>
      </c>
    </row>
    <row r="380" spans="1:8" s="314" customFormat="1">
      <c r="A380" s="526" t="s">
        <v>2076</v>
      </c>
      <c r="B380" s="502" t="s">
        <v>2077</v>
      </c>
      <c r="C380" s="314">
        <v>0</v>
      </c>
      <c r="D380" s="374">
        <v>1</v>
      </c>
      <c r="E380" s="314">
        <v>0</v>
      </c>
      <c r="F380" s="523">
        <v>1</v>
      </c>
      <c r="G380" s="374">
        <f t="shared" ref="G380" si="17">C380+E380</f>
        <v>0</v>
      </c>
      <c r="H380" s="374">
        <f t="shared" si="15"/>
        <v>2</v>
      </c>
    </row>
    <row r="381" spans="1:8" s="314" customFormat="1">
      <c r="A381" s="372" t="s">
        <v>2080</v>
      </c>
      <c r="B381" s="502" t="s">
        <v>2081</v>
      </c>
      <c r="C381" s="314">
        <v>0</v>
      </c>
      <c r="D381" s="374">
        <v>2</v>
      </c>
      <c r="E381" s="314">
        <v>0</v>
      </c>
      <c r="F381" s="523">
        <v>0</v>
      </c>
      <c r="G381" s="374">
        <f t="shared" si="15"/>
        <v>0</v>
      </c>
      <c r="H381" s="374">
        <f t="shared" si="15"/>
        <v>2</v>
      </c>
    </row>
    <row r="382" spans="1:8" s="314" customFormat="1" ht="25.5">
      <c r="A382" s="372" t="s">
        <v>4834</v>
      </c>
      <c r="B382" s="502" t="s">
        <v>5773</v>
      </c>
      <c r="C382" s="314">
        <v>0</v>
      </c>
      <c r="D382" s="374">
        <v>0</v>
      </c>
      <c r="E382" s="314">
        <v>0</v>
      </c>
      <c r="F382" s="523">
        <v>2</v>
      </c>
      <c r="G382" s="374">
        <f t="shared" si="15"/>
        <v>0</v>
      </c>
      <c r="H382" s="374">
        <f t="shared" si="15"/>
        <v>2</v>
      </c>
    </row>
    <row r="383" spans="1:8" s="314" customFormat="1">
      <c r="A383" s="372" t="s">
        <v>3742</v>
      </c>
      <c r="B383" s="502" t="s">
        <v>3743</v>
      </c>
      <c r="C383" s="314">
        <v>0</v>
      </c>
      <c r="D383" s="374">
        <v>2</v>
      </c>
      <c r="E383" s="314">
        <v>0</v>
      </c>
      <c r="F383" s="523">
        <v>2</v>
      </c>
      <c r="G383" s="374">
        <f t="shared" si="15"/>
        <v>0</v>
      </c>
      <c r="H383" s="374">
        <f t="shared" si="15"/>
        <v>4</v>
      </c>
    </row>
    <row r="384" spans="1:8" s="314" customFormat="1" ht="25.5">
      <c r="A384" s="372" t="s">
        <v>2086</v>
      </c>
      <c r="B384" s="502" t="s">
        <v>3745</v>
      </c>
      <c r="C384" s="314">
        <v>0</v>
      </c>
      <c r="D384" s="374">
        <v>2</v>
      </c>
      <c r="E384" s="314">
        <v>0</v>
      </c>
      <c r="F384" s="523">
        <v>2</v>
      </c>
      <c r="G384" s="374">
        <f t="shared" si="15"/>
        <v>0</v>
      </c>
      <c r="H384" s="374">
        <f t="shared" si="15"/>
        <v>4</v>
      </c>
    </row>
    <row r="385" spans="1:8" s="314" customFormat="1" ht="25.5">
      <c r="A385" s="372" t="s">
        <v>3786</v>
      </c>
      <c r="B385" s="502" t="s">
        <v>3787</v>
      </c>
      <c r="C385" s="314">
        <v>0</v>
      </c>
      <c r="D385" s="374">
        <v>2</v>
      </c>
      <c r="E385" s="314">
        <v>1</v>
      </c>
      <c r="F385" s="523">
        <v>1</v>
      </c>
      <c r="G385" s="374">
        <f t="shared" si="15"/>
        <v>1</v>
      </c>
      <c r="H385" s="374">
        <f t="shared" si="15"/>
        <v>3</v>
      </c>
    </row>
    <row r="386" spans="1:8" s="314" customFormat="1" ht="25.5">
      <c r="A386" s="372" t="s">
        <v>2108</v>
      </c>
      <c r="B386" s="502" t="s">
        <v>3796</v>
      </c>
      <c r="C386" s="314">
        <v>0</v>
      </c>
      <c r="D386" s="374">
        <v>2</v>
      </c>
      <c r="E386" s="314">
        <v>0</v>
      </c>
      <c r="F386" s="523">
        <v>0</v>
      </c>
      <c r="G386" s="374">
        <f t="shared" si="15"/>
        <v>0</v>
      </c>
      <c r="H386" s="374">
        <f t="shared" si="15"/>
        <v>2</v>
      </c>
    </row>
    <row r="387" spans="1:8" s="314" customFormat="1" ht="25.5">
      <c r="A387" s="372" t="s">
        <v>3588</v>
      </c>
      <c r="B387" s="502" t="s">
        <v>3589</v>
      </c>
      <c r="C387" s="314">
        <v>0</v>
      </c>
      <c r="D387" s="374">
        <v>0</v>
      </c>
      <c r="E387" s="314">
        <v>0</v>
      </c>
      <c r="F387" s="523">
        <v>2</v>
      </c>
      <c r="G387" s="374">
        <f t="shared" si="15"/>
        <v>0</v>
      </c>
      <c r="H387" s="374">
        <f t="shared" si="15"/>
        <v>2</v>
      </c>
    </row>
    <row r="388" spans="1:8" s="314" customFormat="1">
      <c r="A388" s="372" t="s">
        <v>5067</v>
      </c>
      <c r="B388" s="502" t="s">
        <v>5774</v>
      </c>
      <c r="C388" s="314">
        <v>1</v>
      </c>
      <c r="D388" s="374">
        <v>1</v>
      </c>
      <c r="E388" s="314">
        <v>5</v>
      </c>
      <c r="F388" s="523">
        <v>5</v>
      </c>
      <c r="G388" s="374">
        <f t="shared" si="15"/>
        <v>6</v>
      </c>
      <c r="H388" s="374">
        <f t="shared" si="15"/>
        <v>6</v>
      </c>
    </row>
    <row r="389" spans="1:8" s="314" customFormat="1">
      <c r="A389" s="372" t="s">
        <v>3807</v>
      </c>
      <c r="B389" s="502" t="s">
        <v>3808</v>
      </c>
      <c r="C389" s="314">
        <v>0</v>
      </c>
      <c r="D389" s="374">
        <v>0</v>
      </c>
      <c r="E389" s="314">
        <v>1</v>
      </c>
      <c r="F389" s="523">
        <v>2</v>
      </c>
      <c r="G389" s="374">
        <f t="shared" si="15"/>
        <v>1</v>
      </c>
      <c r="H389" s="374">
        <f t="shared" si="15"/>
        <v>2</v>
      </c>
    </row>
    <row r="390" spans="1:8" s="314" customFormat="1">
      <c r="A390" s="372" t="s">
        <v>3809</v>
      </c>
      <c r="B390" s="502" t="s">
        <v>2115</v>
      </c>
      <c r="C390" s="314">
        <v>0</v>
      </c>
      <c r="D390" s="374">
        <v>0</v>
      </c>
      <c r="E390" s="314">
        <v>0</v>
      </c>
      <c r="F390" s="523">
        <v>2</v>
      </c>
      <c r="G390" s="374">
        <f t="shared" si="15"/>
        <v>0</v>
      </c>
      <c r="H390" s="374">
        <f t="shared" si="15"/>
        <v>2</v>
      </c>
    </row>
    <row r="391" spans="1:8" s="314" customFormat="1" ht="25.5">
      <c r="A391" s="372" t="s">
        <v>3598</v>
      </c>
      <c r="B391" s="502" t="s">
        <v>3599</v>
      </c>
      <c r="C391" s="314">
        <v>0</v>
      </c>
      <c r="D391" s="374">
        <v>0</v>
      </c>
      <c r="E391" s="314">
        <v>0</v>
      </c>
      <c r="F391" s="523">
        <v>2</v>
      </c>
      <c r="G391" s="374">
        <f t="shared" si="15"/>
        <v>0</v>
      </c>
      <c r="H391" s="374">
        <f t="shared" si="15"/>
        <v>2</v>
      </c>
    </row>
    <row r="392" spans="1:8" s="314" customFormat="1" ht="25.5">
      <c r="A392" s="372" t="s">
        <v>2132</v>
      </c>
      <c r="B392" s="502" t="s">
        <v>3820</v>
      </c>
      <c r="C392" s="314">
        <v>0</v>
      </c>
      <c r="D392" s="374">
        <v>2</v>
      </c>
      <c r="E392" s="314">
        <v>0</v>
      </c>
      <c r="F392" s="523">
        <v>1</v>
      </c>
      <c r="G392" s="374">
        <f t="shared" si="15"/>
        <v>0</v>
      </c>
      <c r="H392" s="374">
        <f t="shared" si="15"/>
        <v>3</v>
      </c>
    </row>
    <row r="393" spans="1:8" s="314" customFormat="1">
      <c r="A393" s="372" t="s">
        <v>3829</v>
      </c>
      <c r="B393" s="502" t="s">
        <v>3830</v>
      </c>
      <c r="C393" s="314">
        <v>0</v>
      </c>
      <c r="D393" s="374">
        <v>2</v>
      </c>
      <c r="E393" s="314">
        <v>0</v>
      </c>
      <c r="F393" s="523">
        <v>1</v>
      </c>
      <c r="G393" s="374">
        <f t="shared" si="15"/>
        <v>0</v>
      </c>
      <c r="H393" s="374">
        <f t="shared" si="15"/>
        <v>3</v>
      </c>
    </row>
    <row r="394" spans="1:8">
      <c r="A394" s="500" t="s">
        <v>2788</v>
      </c>
      <c r="B394" s="530" t="s">
        <v>5827</v>
      </c>
      <c r="C394" s="241">
        <v>44</v>
      </c>
      <c r="D394" s="329">
        <v>50</v>
      </c>
      <c r="E394" s="241">
        <v>3</v>
      </c>
      <c r="F394" s="329">
        <v>2</v>
      </c>
      <c r="G394" s="330">
        <f t="shared" si="15"/>
        <v>47</v>
      </c>
      <c r="H394" s="330">
        <f t="shared" si="15"/>
        <v>52</v>
      </c>
    </row>
    <row r="395" spans="1:8">
      <c r="A395" s="500" t="s">
        <v>3833</v>
      </c>
      <c r="B395" s="530" t="s">
        <v>5110</v>
      </c>
      <c r="C395" s="241">
        <v>51</v>
      </c>
      <c r="D395" s="329">
        <v>50</v>
      </c>
      <c r="E395" s="241">
        <v>2</v>
      </c>
      <c r="F395" s="329">
        <v>2</v>
      </c>
      <c r="G395" s="330">
        <f t="shared" si="15"/>
        <v>53</v>
      </c>
      <c r="H395" s="330">
        <f t="shared" si="15"/>
        <v>52</v>
      </c>
    </row>
    <row r="396" spans="1:8" ht="25.5">
      <c r="A396" s="500" t="s">
        <v>3835</v>
      </c>
      <c r="B396" s="530" t="s">
        <v>5828</v>
      </c>
      <c r="C396" s="241">
        <v>1</v>
      </c>
      <c r="D396" s="329">
        <v>5</v>
      </c>
      <c r="E396" s="241">
        <v>1</v>
      </c>
      <c r="F396" s="329">
        <v>1</v>
      </c>
      <c r="G396" s="330">
        <f t="shared" si="15"/>
        <v>2</v>
      </c>
      <c r="H396" s="330">
        <f t="shared" si="15"/>
        <v>6</v>
      </c>
    </row>
    <row r="397" spans="1:8" ht="25.5">
      <c r="A397" s="500" t="s">
        <v>3837</v>
      </c>
      <c r="B397" s="530" t="s">
        <v>5829</v>
      </c>
      <c r="C397" s="241">
        <v>73</v>
      </c>
      <c r="D397" s="329">
        <v>100</v>
      </c>
      <c r="E397" s="241">
        <v>2</v>
      </c>
      <c r="F397" s="329">
        <v>2</v>
      </c>
      <c r="G397" s="330">
        <f t="shared" si="15"/>
        <v>75</v>
      </c>
      <c r="H397" s="330">
        <f t="shared" si="15"/>
        <v>102</v>
      </c>
    </row>
    <row r="398" spans="1:8" ht="25.5">
      <c r="A398" s="500" t="s">
        <v>5830</v>
      </c>
      <c r="B398" s="530" t="s">
        <v>5831</v>
      </c>
      <c r="C398" s="241">
        <v>1</v>
      </c>
      <c r="D398" s="329">
        <v>5</v>
      </c>
      <c r="E398" s="241">
        <v>0</v>
      </c>
      <c r="F398" s="329">
        <v>2</v>
      </c>
      <c r="G398" s="330">
        <f t="shared" si="15"/>
        <v>1</v>
      </c>
      <c r="H398" s="330">
        <f t="shared" si="15"/>
        <v>7</v>
      </c>
    </row>
    <row r="399" spans="1:8" ht="25.5">
      <c r="A399" s="500" t="s">
        <v>3839</v>
      </c>
      <c r="B399" s="530" t="s">
        <v>5113</v>
      </c>
      <c r="C399" s="241">
        <v>1</v>
      </c>
      <c r="D399" s="329">
        <v>1</v>
      </c>
      <c r="E399" s="241">
        <v>0</v>
      </c>
      <c r="F399" s="329">
        <v>2</v>
      </c>
      <c r="G399" s="330">
        <f t="shared" si="15"/>
        <v>1</v>
      </c>
      <c r="H399" s="330">
        <f t="shared" si="15"/>
        <v>3</v>
      </c>
    </row>
    <row r="400" spans="1:8">
      <c r="A400" s="111" t="s">
        <v>2148</v>
      </c>
      <c r="B400" s="111" t="s">
        <v>3849</v>
      </c>
      <c r="C400" s="241">
        <v>0</v>
      </c>
      <c r="D400" s="111">
        <v>2</v>
      </c>
      <c r="E400" s="241">
        <v>0</v>
      </c>
      <c r="F400" s="111">
        <v>1</v>
      </c>
      <c r="G400" s="330">
        <f t="shared" si="15"/>
        <v>0</v>
      </c>
      <c r="H400" s="374">
        <f t="shared" si="15"/>
        <v>3</v>
      </c>
    </row>
    <row r="401" spans="1:8" ht="25.5">
      <c r="A401" s="417" t="s">
        <v>5889</v>
      </c>
      <c r="B401" s="424" t="s">
        <v>5890</v>
      </c>
      <c r="C401" s="511"/>
      <c r="D401" s="511"/>
      <c r="E401" s="132">
        <v>1</v>
      </c>
      <c r="F401" s="241">
        <v>2</v>
      </c>
      <c r="G401" s="330">
        <f t="shared" si="15"/>
        <v>1</v>
      </c>
      <c r="H401" s="330">
        <f t="shared" si="15"/>
        <v>2</v>
      </c>
    </row>
    <row r="402" spans="1:8">
      <c r="A402" s="332" t="s">
        <v>2471</v>
      </c>
      <c r="B402" s="330" t="s">
        <v>2702</v>
      </c>
      <c r="C402" s="241">
        <v>0</v>
      </c>
      <c r="D402" s="330">
        <v>2</v>
      </c>
      <c r="E402" s="241">
        <v>5</v>
      </c>
      <c r="F402" s="330">
        <v>5</v>
      </c>
      <c r="G402" s="330">
        <f t="shared" si="15"/>
        <v>5</v>
      </c>
      <c r="H402" s="330">
        <f t="shared" si="15"/>
        <v>7</v>
      </c>
    </row>
    <row r="403" spans="1:8" ht="38.25">
      <c r="A403" s="500" t="s">
        <v>1887</v>
      </c>
      <c r="B403" s="530" t="s">
        <v>5832</v>
      </c>
      <c r="C403" s="241">
        <v>0</v>
      </c>
      <c r="D403" s="329">
        <v>1</v>
      </c>
      <c r="E403" s="241">
        <v>513</v>
      </c>
      <c r="F403" s="329">
        <v>550</v>
      </c>
      <c r="G403" s="330">
        <f t="shared" si="15"/>
        <v>513</v>
      </c>
      <c r="H403" s="330">
        <f t="shared" si="15"/>
        <v>551</v>
      </c>
    </row>
    <row r="404" spans="1:8">
      <c r="A404" s="500" t="s">
        <v>1889</v>
      </c>
      <c r="B404" s="530" t="s">
        <v>5129</v>
      </c>
      <c r="C404" s="241">
        <v>0</v>
      </c>
      <c r="D404" s="329"/>
      <c r="E404" s="241">
        <v>18</v>
      </c>
      <c r="F404" s="329">
        <v>20</v>
      </c>
      <c r="G404" s="330">
        <f t="shared" si="15"/>
        <v>18</v>
      </c>
      <c r="H404" s="330">
        <f t="shared" si="15"/>
        <v>20</v>
      </c>
    </row>
    <row r="405" spans="1:8">
      <c r="A405" s="332" t="s">
        <v>5833</v>
      </c>
      <c r="B405" s="330" t="s">
        <v>5834</v>
      </c>
      <c r="C405" s="241">
        <v>0</v>
      </c>
      <c r="D405" s="330">
        <v>0</v>
      </c>
      <c r="E405" s="241">
        <v>0</v>
      </c>
      <c r="F405" s="330">
        <v>1</v>
      </c>
      <c r="G405" s="330">
        <f t="shared" si="15"/>
        <v>0</v>
      </c>
      <c r="H405" s="330">
        <f t="shared" si="15"/>
        <v>1</v>
      </c>
    </row>
    <row r="406" spans="1:8">
      <c r="A406" s="417" t="s">
        <v>5891</v>
      </c>
      <c r="B406" s="418" t="s">
        <v>5892</v>
      </c>
      <c r="C406" s="511"/>
      <c r="D406" s="511"/>
      <c r="E406" s="132">
        <v>1</v>
      </c>
      <c r="F406" s="241">
        <v>2</v>
      </c>
      <c r="G406" s="330">
        <f t="shared" si="15"/>
        <v>1</v>
      </c>
      <c r="H406" s="330">
        <f t="shared" si="15"/>
        <v>2</v>
      </c>
    </row>
    <row r="407" spans="1:8">
      <c r="A407" s="332" t="s">
        <v>2162</v>
      </c>
      <c r="B407" s="330" t="s">
        <v>5835</v>
      </c>
      <c r="C407" s="241">
        <v>0</v>
      </c>
      <c r="D407" s="330">
        <v>2</v>
      </c>
      <c r="E407" s="241">
        <v>0</v>
      </c>
      <c r="F407" s="330">
        <v>0</v>
      </c>
      <c r="G407" s="330">
        <f t="shared" si="15"/>
        <v>0</v>
      </c>
      <c r="H407" s="330">
        <f t="shared" si="15"/>
        <v>2</v>
      </c>
    </row>
    <row r="408" spans="1:8">
      <c r="A408" s="500" t="s">
        <v>2386</v>
      </c>
      <c r="B408" s="530" t="s">
        <v>5836</v>
      </c>
      <c r="C408" s="241">
        <v>0</v>
      </c>
      <c r="D408" s="329">
        <v>2</v>
      </c>
      <c r="E408" s="241">
        <v>1</v>
      </c>
      <c r="F408" s="329">
        <v>2</v>
      </c>
      <c r="G408" s="330">
        <f t="shared" si="15"/>
        <v>1</v>
      </c>
      <c r="H408" s="330">
        <f t="shared" si="15"/>
        <v>4</v>
      </c>
    </row>
    <row r="409" spans="1:8">
      <c r="A409" s="332" t="s">
        <v>5837</v>
      </c>
      <c r="B409" s="330" t="s">
        <v>5838</v>
      </c>
      <c r="C409" s="241">
        <v>0</v>
      </c>
      <c r="D409" s="330">
        <v>0</v>
      </c>
      <c r="E409" s="241">
        <v>1</v>
      </c>
      <c r="F409" s="330">
        <v>2</v>
      </c>
      <c r="G409" s="330">
        <f t="shared" si="15"/>
        <v>1</v>
      </c>
      <c r="H409" s="330">
        <f t="shared" si="15"/>
        <v>2</v>
      </c>
    </row>
    <row r="410" spans="1:8">
      <c r="A410" s="332" t="s">
        <v>5839</v>
      </c>
      <c r="B410" s="330" t="s">
        <v>5840</v>
      </c>
      <c r="C410" s="241">
        <v>0</v>
      </c>
      <c r="D410" s="330">
        <v>0</v>
      </c>
      <c r="E410" s="241">
        <v>2</v>
      </c>
      <c r="F410" s="330">
        <v>2</v>
      </c>
      <c r="G410" s="330">
        <f t="shared" si="15"/>
        <v>2</v>
      </c>
      <c r="H410" s="330">
        <f t="shared" si="15"/>
        <v>2</v>
      </c>
    </row>
    <row r="411" spans="1:8">
      <c r="A411" s="500" t="s">
        <v>3888</v>
      </c>
      <c r="B411" s="363" t="s">
        <v>3889</v>
      </c>
      <c r="C411" s="241">
        <v>3</v>
      </c>
      <c r="D411" s="493">
        <v>2</v>
      </c>
      <c r="E411" s="241">
        <v>31</v>
      </c>
      <c r="F411" s="493">
        <v>30</v>
      </c>
      <c r="G411" s="367">
        <f>C411+E411</f>
        <v>34</v>
      </c>
      <c r="H411" s="367">
        <f>D411+F411</f>
        <v>32</v>
      </c>
    </row>
    <row r="412" spans="1:8" ht="25.5">
      <c r="A412" s="500" t="s">
        <v>5841</v>
      </c>
      <c r="B412" s="530" t="s">
        <v>5842</v>
      </c>
      <c r="C412" s="241">
        <v>2</v>
      </c>
      <c r="D412" s="329">
        <v>2</v>
      </c>
      <c r="E412" s="241">
        <v>0</v>
      </c>
      <c r="F412" s="329">
        <v>0</v>
      </c>
      <c r="G412" s="330">
        <f t="shared" si="15"/>
        <v>2</v>
      </c>
      <c r="H412" s="330">
        <f t="shared" si="15"/>
        <v>2</v>
      </c>
    </row>
    <row r="413" spans="1:8" ht="25.5">
      <c r="A413" s="332" t="s">
        <v>4989</v>
      </c>
      <c r="B413" s="330" t="s">
        <v>5843</v>
      </c>
      <c r="C413" s="241">
        <v>4</v>
      </c>
      <c r="D413" s="330">
        <v>2</v>
      </c>
      <c r="E413" s="241">
        <v>0</v>
      </c>
      <c r="F413" s="330">
        <v>0</v>
      </c>
      <c r="G413" s="330">
        <f t="shared" si="15"/>
        <v>4</v>
      </c>
      <c r="H413" s="330">
        <f t="shared" si="15"/>
        <v>2</v>
      </c>
    </row>
    <row r="414" spans="1:8" ht="25.5">
      <c r="A414" s="500" t="s">
        <v>2236</v>
      </c>
      <c r="B414" s="530" t="s">
        <v>5844</v>
      </c>
      <c r="C414" s="241">
        <v>0</v>
      </c>
      <c r="D414" s="329">
        <v>2</v>
      </c>
      <c r="E414" s="241">
        <v>1</v>
      </c>
      <c r="F414" s="329">
        <v>2</v>
      </c>
      <c r="G414" s="330">
        <f t="shared" si="15"/>
        <v>1</v>
      </c>
      <c r="H414" s="330">
        <f t="shared" si="15"/>
        <v>4</v>
      </c>
    </row>
    <row r="415" spans="1:8" ht="25.5">
      <c r="A415" s="332" t="s">
        <v>5845</v>
      </c>
      <c r="B415" s="330" t="s">
        <v>5846</v>
      </c>
      <c r="C415" s="241">
        <v>0</v>
      </c>
      <c r="D415" s="330">
        <v>0</v>
      </c>
      <c r="E415" s="241">
        <v>2</v>
      </c>
      <c r="F415" s="330">
        <v>2</v>
      </c>
      <c r="G415" s="330">
        <f t="shared" si="15"/>
        <v>2</v>
      </c>
      <c r="H415" s="330">
        <f t="shared" si="15"/>
        <v>2</v>
      </c>
    </row>
    <row r="416" spans="1:8" ht="25.5">
      <c r="A416" s="332" t="s">
        <v>2166</v>
      </c>
      <c r="B416" s="330" t="s">
        <v>5847</v>
      </c>
      <c r="C416" s="241">
        <v>0</v>
      </c>
      <c r="D416" s="330">
        <v>2</v>
      </c>
      <c r="E416" s="241">
        <v>0</v>
      </c>
      <c r="F416" s="330">
        <v>0</v>
      </c>
      <c r="G416" s="330">
        <f t="shared" si="15"/>
        <v>0</v>
      </c>
      <c r="H416" s="330">
        <f t="shared" si="15"/>
        <v>2</v>
      </c>
    </row>
    <row r="417" spans="1:8" ht="25.5">
      <c r="A417" s="332" t="s">
        <v>5001</v>
      </c>
      <c r="B417" s="330" t="s">
        <v>5848</v>
      </c>
      <c r="C417" s="241">
        <v>0</v>
      </c>
      <c r="D417" s="330">
        <v>0</v>
      </c>
      <c r="E417" s="241">
        <v>0</v>
      </c>
      <c r="F417" s="330">
        <v>2</v>
      </c>
      <c r="G417" s="330">
        <f t="shared" si="15"/>
        <v>0</v>
      </c>
      <c r="H417" s="330">
        <f t="shared" si="15"/>
        <v>2</v>
      </c>
    </row>
    <row r="418" spans="1:8">
      <c r="A418" s="500" t="s">
        <v>5849</v>
      </c>
      <c r="B418" s="530" t="s">
        <v>5850</v>
      </c>
      <c r="C418" s="241">
        <v>0</v>
      </c>
      <c r="D418" s="329">
        <v>2</v>
      </c>
      <c r="E418" s="241">
        <v>64</v>
      </c>
      <c r="F418" s="329">
        <v>65</v>
      </c>
      <c r="G418" s="330">
        <f t="shared" si="15"/>
        <v>64</v>
      </c>
      <c r="H418" s="330">
        <f t="shared" si="15"/>
        <v>67</v>
      </c>
    </row>
    <row r="419" spans="1:8">
      <c r="A419" s="417" t="s">
        <v>5893</v>
      </c>
      <c r="B419" s="418" t="s">
        <v>5894</v>
      </c>
      <c r="C419" s="511">
        <v>1</v>
      </c>
      <c r="D419" s="511">
        <v>2</v>
      </c>
      <c r="E419" s="132">
        <v>0</v>
      </c>
      <c r="F419" s="241">
        <v>1</v>
      </c>
      <c r="G419" s="330">
        <f t="shared" ref="G419:H450" si="18">C419+E419</f>
        <v>1</v>
      </c>
      <c r="H419" s="330">
        <f t="shared" si="18"/>
        <v>3</v>
      </c>
    </row>
    <row r="420" spans="1:8" ht="25.5">
      <c r="A420" s="500" t="s">
        <v>3892</v>
      </c>
      <c r="B420" s="530" t="s">
        <v>4367</v>
      </c>
      <c r="C420" s="241">
        <v>0</v>
      </c>
      <c r="D420" s="329">
        <v>2</v>
      </c>
      <c r="E420" s="241">
        <v>3</v>
      </c>
      <c r="F420" s="329">
        <v>5</v>
      </c>
      <c r="G420" s="330">
        <f t="shared" si="18"/>
        <v>3</v>
      </c>
      <c r="H420" s="330">
        <f t="shared" si="18"/>
        <v>7</v>
      </c>
    </row>
    <row r="421" spans="1:8">
      <c r="A421" s="500" t="s">
        <v>3893</v>
      </c>
      <c r="B421" s="530" t="s">
        <v>5851</v>
      </c>
      <c r="C421" s="241">
        <v>3</v>
      </c>
      <c r="D421" s="329">
        <v>5</v>
      </c>
      <c r="E421" s="241">
        <v>1</v>
      </c>
      <c r="F421" s="329">
        <v>2</v>
      </c>
      <c r="G421" s="330">
        <f t="shared" si="18"/>
        <v>4</v>
      </c>
      <c r="H421" s="330">
        <f t="shared" si="18"/>
        <v>7</v>
      </c>
    </row>
    <row r="422" spans="1:8" ht="25.5">
      <c r="A422" s="500" t="s">
        <v>1891</v>
      </c>
      <c r="B422" s="530" t="s">
        <v>2483</v>
      </c>
      <c r="C422" s="241">
        <v>0</v>
      </c>
      <c r="D422" s="329">
        <v>1</v>
      </c>
      <c r="E422" s="241">
        <v>4543</v>
      </c>
      <c r="F422" s="329">
        <v>4600</v>
      </c>
      <c r="G422" s="330">
        <f t="shared" si="18"/>
        <v>4543</v>
      </c>
      <c r="H422" s="330">
        <f t="shared" si="18"/>
        <v>4601</v>
      </c>
    </row>
    <row r="423" spans="1:8">
      <c r="A423" s="332" t="s">
        <v>5852</v>
      </c>
      <c r="B423" s="330" t="s">
        <v>5853</v>
      </c>
      <c r="C423" s="241">
        <v>0</v>
      </c>
      <c r="D423" s="330">
        <v>0</v>
      </c>
      <c r="E423" s="241">
        <v>0</v>
      </c>
      <c r="F423" s="330">
        <v>2</v>
      </c>
      <c r="G423" s="330">
        <f t="shared" si="18"/>
        <v>0</v>
      </c>
      <c r="H423" s="330">
        <f t="shared" si="18"/>
        <v>2</v>
      </c>
    </row>
    <row r="424" spans="1:8">
      <c r="A424" s="500" t="s">
        <v>2173</v>
      </c>
      <c r="B424" s="530" t="s">
        <v>5854</v>
      </c>
      <c r="C424" s="241">
        <v>251</v>
      </c>
      <c r="D424" s="329">
        <v>300</v>
      </c>
      <c r="E424" s="241">
        <v>0</v>
      </c>
      <c r="F424" s="329">
        <v>2</v>
      </c>
      <c r="G424" s="330">
        <f t="shared" si="18"/>
        <v>251</v>
      </c>
      <c r="H424" s="330">
        <f t="shared" si="18"/>
        <v>302</v>
      </c>
    </row>
    <row r="425" spans="1:8">
      <c r="A425" s="500" t="s">
        <v>5855</v>
      </c>
      <c r="B425" s="530" t="s">
        <v>5856</v>
      </c>
      <c r="C425" s="241">
        <v>66</v>
      </c>
      <c r="D425" s="329">
        <v>80</v>
      </c>
      <c r="E425" s="241">
        <v>0</v>
      </c>
      <c r="F425" s="329">
        <v>2</v>
      </c>
      <c r="G425" s="330">
        <f t="shared" si="18"/>
        <v>66</v>
      </c>
      <c r="H425" s="330">
        <f t="shared" si="18"/>
        <v>82</v>
      </c>
    </row>
    <row r="426" spans="1:8" ht="25.5">
      <c r="A426" s="332" t="s">
        <v>2175</v>
      </c>
      <c r="B426" s="330" t="s">
        <v>2176</v>
      </c>
      <c r="C426" s="241">
        <v>0</v>
      </c>
      <c r="D426" s="330">
        <v>10</v>
      </c>
      <c r="E426" s="241">
        <v>0</v>
      </c>
      <c r="F426" s="330">
        <v>2</v>
      </c>
      <c r="G426" s="330">
        <f t="shared" si="18"/>
        <v>0</v>
      </c>
      <c r="H426" s="330">
        <f t="shared" si="18"/>
        <v>12</v>
      </c>
    </row>
    <row r="427" spans="1:8">
      <c r="A427" s="500" t="s">
        <v>1895</v>
      </c>
      <c r="B427" s="530" t="s">
        <v>5857</v>
      </c>
      <c r="C427" s="241">
        <v>0</v>
      </c>
      <c r="D427" s="329"/>
      <c r="E427" s="241">
        <v>0</v>
      </c>
      <c r="F427" s="329">
        <v>2</v>
      </c>
      <c r="G427" s="330">
        <f t="shared" si="18"/>
        <v>0</v>
      </c>
      <c r="H427" s="330">
        <f t="shared" si="18"/>
        <v>2</v>
      </c>
    </row>
    <row r="428" spans="1:8">
      <c r="A428" s="871" t="s">
        <v>1897</v>
      </c>
      <c r="B428" s="872" t="s">
        <v>2484</v>
      </c>
      <c r="C428" s="579">
        <v>0</v>
      </c>
      <c r="D428" s="772"/>
      <c r="E428" s="579">
        <v>913</v>
      </c>
      <c r="F428" s="772">
        <v>1000</v>
      </c>
      <c r="G428" s="770">
        <f t="shared" si="18"/>
        <v>913</v>
      </c>
      <c r="H428" s="770">
        <f t="shared" si="18"/>
        <v>1000</v>
      </c>
    </row>
    <row r="429" spans="1:8">
      <c r="A429" s="500" t="s">
        <v>1899</v>
      </c>
      <c r="B429" s="530" t="s">
        <v>2485</v>
      </c>
      <c r="C429" s="241">
        <v>0</v>
      </c>
      <c r="D429" s="329">
        <v>5</v>
      </c>
      <c r="E429" s="241">
        <v>75</v>
      </c>
      <c r="F429" s="329">
        <v>80</v>
      </c>
      <c r="G429" s="330">
        <f t="shared" si="18"/>
        <v>75</v>
      </c>
      <c r="H429" s="330">
        <f t="shared" si="18"/>
        <v>85</v>
      </c>
    </row>
    <row r="430" spans="1:8">
      <c r="A430" s="500" t="s">
        <v>5858</v>
      </c>
      <c r="B430" s="530" t="s">
        <v>5859</v>
      </c>
      <c r="C430" s="241">
        <v>0</v>
      </c>
      <c r="D430" s="329">
        <v>5</v>
      </c>
      <c r="E430" s="241">
        <v>0</v>
      </c>
      <c r="F430" s="329">
        <v>2</v>
      </c>
      <c r="G430" s="330">
        <f t="shared" si="18"/>
        <v>0</v>
      </c>
      <c r="H430" s="330">
        <f t="shared" si="18"/>
        <v>7</v>
      </c>
    </row>
    <row r="431" spans="1:8" ht="25.5">
      <c r="A431" s="500" t="s">
        <v>1901</v>
      </c>
      <c r="B431" s="530" t="s">
        <v>2486</v>
      </c>
      <c r="C431" s="241">
        <v>0</v>
      </c>
      <c r="D431" s="329"/>
      <c r="E431" s="241">
        <v>28</v>
      </c>
      <c r="F431" s="329">
        <v>30</v>
      </c>
      <c r="G431" s="330">
        <f t="shared" si="18"/>
        <v>28</v>
      </c>
      <c r="H431" s="330">
        <f t="shared" si="18"/>
        <v>30</v>
      </c>
    </row>
    <row r="432" spans="1:8">
      <c r="A432" s="500" t="s">
        <v>1903</v>
      </c>
      <c r="B432" s="530" t="s">
        <v>2487</v>
      </c>
      <c r="C432" s="241">
        <v>0</v>
      </c>
      <c r="D432" s="329">
        <v>5</v>
      </c>
      <c r="E432" s="241">
        <v>4</v>
      </c>
      <c r="F432" s="329">
        <v>5</v>
      </c>
      <c r="G432" s="330">
        <f t="shared" si="18"/>
        <v>4</v>
      </c>
      <c r="H432" s="330">
        <f t="shared" si="18"/>
        <v>10</v>
      </c>
    </row>
    <row r="433" spans="1:8">
      <c r="A433" s="332" t="s">
        <v>1905</v>
      </c>
      <c r="B433" s="330" t="s">
        <v>1906</v>
      </c>
      <c r="C433" s="241">
        <v>0</v>
      </c>
      <c r="D433" s="330">
        <v>0</v>
      </c>
      <c r="E433" s="241">
        <v>5</v>
      </c>
      <c r="F433" s="330">
        <v>5</v>
      </c>
      <c r="G433" s="330">
        <f t="shared" si="18"/>
        <v>5</v>
      </c>
      <c r="H433" s="330">
        <f t="shared" si="18"/>
        <v>5</v>
      </c>
    </row>
    <row r="434" spans="1:8">
      <c r="A434" s="500" t="s">
        <v>2551</v>
      </c>
      <c r="B434" s="530" t="s">
        <v>5860</v>
      </c>
      <c r="C434" s="241">
        <v>0</v>
      </c>
      <c r="D434" s="329"/>
      <c r="E434" s="241">
        <v>0</v>
      </c>
      <c r="F434" s="329">
        <v>3</v>
      </c>
      <c r="G434" s="330">
        <f t="shared" si="18"/>
        <v>0</v>
      </c>
      <c r="H434" s="330">
        <f t="shared" si="18"/>
        <v>3</v>
      </c>
    </row>
    <row r="435" spans="1:8">
      <c r="A435" s="500" t="s">
        <v>1907</v>
      </c>
      <c r="B435" s="530" t="s">
        <v>2420</v>
      </c>
      <c r="C435" s="241">
        <v>0</v>
      </c>
      <c r="D435" s="329">
        <v>2</v>
      </c>
      <c r="E435" s="241">
        <v>19</v>
      </c>
      <c r="F435" s="329">
        <v>20</v>
      </c>
      <c r="G435" s="330">
        <f t="shared" si="18"/>
        <v>19</v>
      </c>
      <c r="H435" s="330">
        <f t="shared" si="18"/>
        <v>22</v>
      </c>
    </row>
    <row r="436" spans="1:8">
      <c r="A436" s="332" t="s">
        <v>2421</v>
      </c>
      <c r="B436" s="330" t="s">
        <v>2488</v>
      </c>
      <c r="C436" s="241">
        <v>0</v>
      </c>
      <c r="D436" s="330">
        <v>0</v>
      </c>
      <c r="E436" s="241">
        <v>3</v>
      </c>
      <c r="F436" s="330">
        <v>4</v>
      </c>
      <c r="G436" s="330">
        <f t="shared" si="18"/>
        <v>3</v>
      </c>
      <c r="H436" s="330">
        <f t="shared" si="18"/>
        <v>4</v>
      </c>
    </row>
    <row r="437" spans="1:8" ht="25.5">
      <c r="A437" s="500" t="s">
        <v>1909</v>
      </c>
      <c r="B437" s="530" t="s">
        <v>5138</v>
      </c>
      <c r="C437" s="241">
        <v>0</v>
      </c>
      <c r="D437" s="329"/>
      <c r="E437" s="241">
        <v>22</v>
      </c>
      <c r="F437" s="329">
        <v>25</v>
      </c>
      <c r="G437" s="330">
        <f t="shared" si="18"/>
        <v>22</v>
      </c>
      <c r="H437" s="330">
        <f t="shared" si="18"/>
        <v>25</v>
      </c>
    </row>
    <row r="438" spans="1:8">
      <c r="A438" s="500" t="s">
        <v>1911</v>
      </c>
      <c r="B438" s="530" t="s">
        <v>2490</v>
      </c>
      <c r="C438" s="241">
        <v>0</v>
      </c>
      <c r="D438" s="329"/>
      <c r="E438" s="241">
        <v>1230</v>
      </c>
      <c r="F438" s="329">
        <v>1250</v>
      </c>
      <c r="G438" s="330">
        <f t="shared" si="18"/>
        <v>1230</v>
      </c>
      <c r="H438" s="330">
        <f t="shared" si="18"/>
        <v>1250</v>
      </c>
    </row>
    <row r="439" spans="1:8">
      <c r="A439" s="500" t="s">
        <v>2818</v>
      </c>
      <c r="B439" s="530" t="s">
        <v>5861</v>
      </c>
      <c r="C439" s="241">
        <v>0</v>
      </c>
      <c r="D439" s="329"/>
      <c r="E439" s="241">
        <v>0</v>
      </c>
      <c r="F439" s="329">
        <v>2</v>
      </c>
      <c r="G439" s="330">
        <f t="shared" si="18"/>
        <v>0</v>
      </c>
      <c r="H439" s="330">
        <f t="shared" si="18"/>
        <v>2</v>
      </c>
    </row>
    <row r="440" spans="1:8">
      <c r="A440" s="500" t="s">
        <v>1913</v>
      </c>
      <c r="B440" s="530" t="s">
        <v>5862</v>
      </c>
      <c r="C440" s="241">
        <v>0</v>
      </c>
      <c r="D440" s="329"/>
      <c r="E440" s="241">
        <v>30</v>
      </c>
      <c r="F440" s="329">
        <v>35</v>
      </c>
      <c r="G440" s="330">
        <f t="shared" si="18"/>
        <v>30</v>
      </c>
      <c r="H440" s="330">
        <f t="shared" si="18"/>
        <v>35</v>
      </c>
    </row>
    <row r="441" spans="1:8">
      <c r="A441" s="500" t="s">
        <v>5863</v>
      </c>
      <c r="B441" s="530" t="s">
        <v>5864</v>
      </c>
      <c r="C441" s="241">
        <v>0</v>
      </c>
      <c r="D441" s="329"/>
      <c r="E441" s="241">
        <v>1</v>
      </c>
      <c r="F441" s="329">
        <v>3</v>
      </c>
      <c r="G441" s="330">
        <f t="shared" si="18"/>
        <v>1</v>
      </c>
      <c r="H441" s="330">
        <f t="shared" si="18"/>
        <v>3</v>
      </c>
    </row>
    <row r="442" spans="1:8">
      <c r="A442" s="500" t="s">
        <v>2553</v>
      </c>
      <c r="B442" s="530" t="s">
        <v>5139</v>
      </c>
      <c r="C442" s="241">
        <v>0</v>
      </c>
      <c r="D442" s="329"/>
      <c r="E442" s="241">
        <v>2</v>
      </c>
      <c r="F442" s="329">
        <v>2</v>
      </c>
      <c r="G442" s="330">
        <f t="shared" si="18"/>
        <v>2</v>
      </c>
      <c r="H442" s="330">
        <f t="shared" si="18"/>
        <v>2</v>
      </c>
    </row>
    <row r="443" spans="1:8">
      <c r="A443" s="332" t="s">
        <v>5865</v>
      </c>
      <c r="B443" s="330" t="s">
        <v>5866</v>
      </c>
      <c r="C443" s="241">
        <v>0</v>
      </c>
      <c r="D443" s="330">
        <v>0</v>
      </c>
      <c r="E443" s="241">
        <v>0</v>
      </c>
      <c r="F443" s="330">
        <v>2</v>
      </c>
      <c r="G443" s="330">
        <f t="shared" si="18"/>
        <v>0</v>
      </c>
      <c r="H443" s="330">
        <f t="shared" si="18"/>
        <v>2</v>
      </c>
    </row>
    <row r="444" spans="1:8">
      <c r="A444" s="500" t="s">
        <v>2186</v>
      </c>
      <c r="B444" s="530" t="s">
        <v>5867</v>
      </c>
      <c r="C444" s="241">
        <v>1</v>
      </c>
      <c r="D444" s="329">
        <v>5</v>
      </c>
      <c r="E444" s="241">
        <v>2</v>
      </c>
      <c r="F444" s="329">
        <v>5</v>
      </c>
      <c r="G444" s="330">
        <f t="shared" si="18"/>
        <v>3</v>
      </c>
      <c r="H444" s="330">
        <f t="shared" si="18"/>
        <v>10</v>
      </c>
    </row>
    <row r="445" spans="1:8">
      <c r="A445" s="500" t="s">
        <v>3900</v>
      </c>
      <c r="B445" s="530" t="s">
        <v>5140</v>
      </c>
      <c r="C445" s="241">
        <v>0</v>
      </c>
      <c r="D445" s="329">
        <v>5</v>
      </c>
      <c r="E445" s="241">
        <v>1</v>
      </c>
      <c r="F445" s="329">
        <v>2</v>
      </c>
      <c r="G445" s="330">
        <f t="shared" si="18"/>
        <v>1</v>
      </c>
      <c r="H445" s="330">
        <f t="shared" si="18"/>
        <v>7</v>
      </c>
    </row>
    <row r="446" spans="1:8">
      <c r="A446" s="500" t="s">
        <v>2555</v>
      </c>
      <c r="B446" s="530" t="s">
        <v>5141</v>
      </c>
      <c r="C446" s="241">
        <v>0</v>
      </c>
      <c r="D446" s="329"/>
      <c r="E446" s="241">
        <v>5</v>
      </c>
      <c r="F446" s="329">
        <v>5</v>
      </c>
      <c r="G446" s="330">
        <f t="shared" si="18"/>
        <v>5</v>
      </c>
      <c r="H446" s="330">
        <f t="shared" si="18"/>
        <v>5</v>
      </c>
    </row>
    <row r="447" spans="1:8" ht="25.5">
      <c r="A447" s="500" t="s">
        <v>1915</v>
      </c>
      <c r="B447" s="530" t="s">
        <v>2491</v>
      </c>
      <c r="C447" s="241">
        <v>0</v>
      </c>
      <c r="D447" s="329"/>
      <c r="E447" s="241">
        <v>3</v>
      </c>
      <c r="F447" s="329">
        <v>5</v>
      </c>
      <c r="G447" s="330">
        <f t="shared" si="18"/>
        <v>3</v>
      </c>
      <c r="H447" s="330">
        <f t="shared" si="18"/>
        <v>5</v>
      </c>
    </row>
    <row r="448" spans="1:8" ht="25.5">
      <c r="A448" s="500" t="s">
        <v>3356</v>
      </c>
      <c r="B448" s="530" t="s">
        <v>5868</v>
      </c>
      <c r="C448" s="241">
        <v>0</v>
      </c>
      <c r="D448" s="329"/>
      <c r="E448" s="241">
        <v>61</v>
      </c>
      <c r="F448" s="329">
        <v>65</v>
      </c>
      <c r="G448" s="330">
        <f t="shared" si="18"/>
        <v>61</v>
      </c>
      <c r="H448" s="330">
        <f t="shared" si="18"/>
        <v>65</v>
      </c>
    </row>
    <row r="449" spans="1:8" ht="25.5">
      <c r="A449" s="500" t="s">
        <v>1917</v>
      </c>
      <c r="B449" s="530" t="s">
        <v>3364</v>
      </c>
      <c r="C449" s="241">
        <v>0</v>
      </c>
      <c r="D449" s="329"/>
      <c r="E449" s="241">
        <v>18</v>
      </c>
      <c r="F449" s="329">
        <v>20</v>
      </c>
      <c r="G449" s="330">
        <f t="shared" si="18"/>
        <v>18</v>
      </c>
      <c r="H449" s="330">
        <f t="shared" si="18"/>
        <v>20</v>
      </c>
    </row>
    <row r="450" spans="1:8">
      <c r="A450" s="500" t="s">
        <v>2557</v>
      </c>
      <c r="B450" s="530" t="s">
        <v>3365</v>
      </c>
      <c r="C450" s="241">
        <v>36</v>
      </c>
      <c r="D450" s="329">
        <v>40</v>
      </c>
      <c r="E450" s="241">
        <v>618</v>
      </c>
      <c r="F450" s="329">
        <v>600</v>
      </c>
      <c r="G450" s="330">
        <f t="shared" si="18"/>
        <v>654</v>
      </c>
      <c r="H450" s="330">
        <f t="shared" si="18"/>
        <v>640</v>
      </c>
    </row>
    <row r="451" spans="1:8">
      <c r="A451" s="500" t="s">
        <v>2559</v>
      </c>
      <c r="B451" s="530" t="s">
        <v>4376</v>
      </c>
      <c r="C451" s="241">
        <v>0</v>
      </c>
      <c r="D451" s="329"/>
      <c r="E451" s="241">
        <v>5</v>
      </c>
      <c r="F451" s="329">
        <v>10</v>
      </c>
      <c r="G451" s="330">
        <f t="shared" ref="G451:H482" si="19">C451+E451</f>
        <v>5</v>
      </c>
      <c r="H451" s="330">
        <f t="shared" si="19"/>
        <v>10</v>
      </c>
    </row>
    <row r="452" spans="1:8">
      <c r="A452" s="332" t="s">
        <v>2561</v>
      </c>
      <c r="B452" s="330" t="s">
        <v>2562</v>
      </c>
      <c r="C452" s="241">
        <v>0</v>
      </c>
      <c r="D452" s="330">
        <v>0</v>
      </c>
      <c r="E452" s="241">
        <v>5</v>
      </c>
      <c r="F452" s="330">
        <v>5</v>
      </c>
      <c r="G452" s="330">
        <f t="shared" si="19"/>
        <v>5</v>
      </c>
      <c r="H452" s="330">
        <f t="shared" si="19"/>
        <v>5</v>
      </c>
    </row>
    <row r="453" spans="1:8" ht="25.5">
      <c r="A453" s="500" t="s">
        <v>1919</v>
      </c>
      <c r="B453" s="530" t="s">
        <v>2496</v>
      </c>
      <c r="C453" s="241">
        <v>0</v>
      </c>
      <c r="D453" s="329"/>
      <c r="E453" s="241">
        <v>927</v>
      </c>
      <c r="F453" s="329">
        <v>950</v>
      </c>
      <c r="G453" s="330">
        <f t="shared" si="19"/>
        <v>927</v>
      </c>
      <c r="H453" s="330">
        <f t="shared" si="19"/>
        <v>950</v>
      </c>
    </row>
    <row r="454" spans="1:8" ht="25.5">
      <c r="A454" s="500" t="s">
        <v>2326</v>
      </c>
      <c r="B454" s="530" t="s">
        <v>3367</v>
      </c>
      <c r="C454" s="241">
        <v>1706</v>
      </c>
      <c r="D454" s="329">
        <v>1700</v>
      </c>
      <c r="E454" s="241">
        <v>28</v>
      </c>
      <c r="F454" s="329">
        <v>30</v>
      </c>
      <c r="G454" s="330">
        <f t="shared" si="19"/>
        <v>1734</v>
      </c>
      <c r="H454" s="330">
        <f t="shared" si="19"/>
        <v>1730</v>
      </c>
    </row>
    <row r="455" spans="1:8" ht="25.5">
      <c r="A455" s="500" t="s">
        <v>1921</v>
      </c>
      <c r="B455" s="530" t="s">
        <v>2497</v>
      </c>
      <c r="C455" s="241">
        <v>0</v>
      </c>
      <c r="D455" s="329"/>
      <c r="E455" s="241">
        <v>549</v>
      </c>
      <c r="F455" s="329">
        <v>550</v>
      </c>
      <c r="G455" s="330">
        <f t="shared" si="19"/>
        <v>549</v>
      </c>
      <c r="H455" s="330">
        <f t="shared" si="19"/>
        <v>550</v>
      </c>
    </row>
    <row r="456" spans="1:8" ht="38.25">
      <c r="A456" s="500" t="s">
        <v>1923</v>
      </c>
      <c r="B456" s="530" t="s">
        <v>2498</v>
      </c>
      <c r="C456" s="241">
        <v>0</v>
      </c>
      <c r="D456" s="329"/>
      <c r="E456" s="241">
        <v>168</v>
      </c>
      <c r="F456" s="329">
        <v>170</v>
      </c>
      <c r="G456" s="330">
        <f t="shared" si="19"/>
        <v>168</v>
      </c>
      <c r="H456" s="330">
        <f t="shared" si="19"/>
        <v>170</v>
      </c>
    </row>
    <row r="457" spans="1:8" ht="25.5">
      <c r="A457" s="500" t="s">
        <v>1925</v>
      </c>
      <c r="B457" s="530" t="s">
        <v>2499</v>
      </c>
      <c r="C457" s="241">
        <v>0</v>
      </c>
      <c r="D457" s="329"/>
      <c r="E457" s="241">
        <v>50</v>
      </c>
      <c r="F457" s="329">
        <v>50</v>
      </c>
      <c r="G457" s="330">
        <f t="shared" si="19"/>
        <v>50</v>
      </c>
      <c r="H457" s="330">
        <f t="shared" si="19"/>
        <v>50</v>
      </c>
    </row>
    <row r="458" spans="1:8" ht="25.5">
      <c r="A458" s="332" t="s">
        <v>2820</v>
      </c>
      <c r="B458" s="330" t="s">
        <v>2821</v>
      </c>
      <c r="C458" s="241">
        <v>0</v>
      </c>
      <c r="D458" s="330">
        <v>0</v>
      </c>
      <c r="E458" s="241">
        <v>0</v>
      </c>
      <c r="F458" s="330">
        <v>2</v>
      </c>
      <c r="G458" s="330">
        <f t="shared" si="19"/>
        <v>0</v>
      </c>
      <c r="H458" s="330">
        <f t="shared" si="19"/>
        <v>2</v>
      </c>
    </row>
    <row r="459" spans="1:8" ht="25.5">
      <c r="A459" s="332" t="s">
        <v>2822</v>
      </c>
      <c r="B459" s="330" t="s">
        <v>2823</v>
      </c>
      <c r="C459" s="241">
        <v>0</v>
      </c>
      <c r="D459" s="330">
        <v>0</v>
      </c>
      <c r="E459" s="241">
        <v>0</v>
      </c>
      <c r="F459" s="330">
        <v>2</v>
      </c>
      <c r="G459" s="330">
        <f t="shared" si="19"/>
        <v>0</v>
      </c>
      <c r="H459" s="330">
        <f t="shared" si="19"/>
        <v>2</v>
      </c>
    </row>
    <row r="460" spans="1:8">
      <c r="A460" s="332" t="s">
        <v>4377</v>
      </c>
      <c r="B460" s="330" t="s">
        <v>5142</v>
      </c>
      <c r="C460" s="241">
        <v>0</v>
      </c>
      <c r="D460" s="330">
        <v>4</v>
      </c>
      <c r="E460" s="241">
        <v>0</v>
      </c>
      <c r="F460" s="330">
        <v>0</v>
      </c>
      <c r="G460" s="330">
        <f t="shared" si="19"/>
        <v>0</v>
      </c>
      <c r="H460" s="330">
        <f t="shared" si="19"/>
        <v>4</v>
      </c>
    </row>
    <row r="461" spans="1:8">
      <c r="A461" s="500" t="s">
        <v>2500</v>
      </c>
      <c r="B461" s="530" t="s">
        <v>5869</v>
      </c>
      <c r="C461" s="241">
        <v>1001</v>
      </c>
      <c r="D461" s="329">
        <v>1200</v>
      </c>
      <c r="E461" s="241">
        <v>219</v>
      </c>
      <c r="F461" s="329">
        <v>220</v>
      </c>
      <c r="G461" s="330">
        <f t="shared" si="19"/>
        <v>1220</v>
      </c>
      <c r="H461" s="330">
        <f t="shared" si="19"/>
        <v>1420</v>
      </c>
    </row>
    <row r="462" spans="1:8">
      <c r="A462" s="516" t="s">
        <v>1927</v>
      </c>
      <c r="B462" s="517" t="s">
        <v>1928</v>
      </c>
      <c r="C462" s="241">
        <v>0</v>
      </c>
      <c r="D462" s="329">
        <v>0</v>
      </c>
      <c r="E462" s="241">
        <v>0</v>
      </c>
      <c r="F462" s="329">
        <v>2</v>
      </c>
      <c r="G462" s="330">
        <f t="shared" si="19"/>
        <v>0</v>
      </c>
      <c r="H462" s="330">
        <f t="shared" si="19"/>
        <v>2</v>
      </c>
    </row>
    <row r="463" spans="1:8" ht="25.5">
      <c r="A463" s="500" t="s">
        <v>4397</v>
      </c>
      <c r="B463" s="530" t="s">
        <v>4398</v>
      </c>
      <c r="C463" s="241">
        <v>127</v>
      </c>
      <c r="D463" s="329">
        <v>150</v>
      </c>
      <c r="E463" s="241">
        <v>1</v>
      </c>
      <c r="F463" s="329">
        <v>2</v>
      </c>
      <c r="G463" s="330">
        <f t="shared" si="19"/>
        <v>128</v>
      </c>
      <c r="H463" s="330">
        <f t="shared" si="19"/>
        <v>152</v>
      </c>
    </row>
    <row r="464" spans="1:8" ht="25.5">
      <c r="A464" s="500" t="s">
        <v>5146</v>
      </c>
      <c r="B464" s="530" t="s">
        <v>5147</v>
      </c>
      <c r="C464" s="241">
        <v>0</v>
      </c>
      <c r="D464" s="329">
        <v>10</v>
      </c>
      <c r="E464" s="241">
        <v>0</v>
      </c>
      <c r="F464" s="329">
        <v>2</v>
      </c>
      <c r="G464" s="330">
        <f t="shared" si="19"/>
        <v>0</v>
      </c>
      <c r="H464" s="330">
        <f t="shared" si="19"/>
        <v>12</v>
      </c>
    </row>
    <row r="465" spans="1:10" ht="25.5">
      <c r="A465" s="500" t="s">
        <v>1935</v>
      </c>
      <c r="B465" s="530" t="s">
        <v>3055</v>
      </c>
      <c r="C465" s="241">
        <v>0</v>
      </c>
      <c r="D465" s="329">
        <v>2</v>
      </c>
      <c r="E465" s="241">
        <v>88</v>
      </c>
      <c r="F465" s="329">
        <v>90</v>
      </c>
      <c r="G465" s="330">
        <f t="shared" si="19"/>
        <v>88</v>
      </c>
      <c r="H465" s="330">
        <f t="shared" si="19"/>
        <v>92</v>
      </c>
    </row>
    <row r="466" spans="1:10" ht="25.5">
      <c r="A466" s="332" t="s">
        <v>1937</v>
      </c>
      <c r="B466" s="330" t="s">
        <v>1938</v>
      </c>
      <c r="C466" s="241">
        <v>0</v>
      </c>
      <c r="D466" s="330">
        <v>0</v>
      </c>
      <c r="E466" s="241">
        <v>0</v>
      </c>
      <c r="F466" s="330">
        <v>2</v>
      </c>
      <c r="G466" s="330">
        <f t="shared" si="19"/>
        <v>0</v>
      </c>
      <c r="H466" s="330">
        <f t="shared" si="19"/>
        <v>2</v>
      </c>
    </row>
    <row r="467" spans="1:10" ht="38.25">
      <c r="A467" s="500" t="s">
        <v>1939</v>
      </c>
      <c r="B467" s="530" t="s">
        <v>5870</v>
      </c>
      <c r="C467" s="241">
        <v>75</v>
      </c>
      <c r="D467" s="329">
        <v>80</v>
      </c>
      <c r="E467" s="241">
        <v>0</v>
      </c>
      <c r="F467" s="329">
        <v>2</v>
      </c>
      <c r="G467" s="330">
        <f t="shared" si="19"/>
        <v>75</v>
      </c>
      <c r="H467" s="330">
        <f t="shared" si="19"/>
        <v>82</v>
      </c>
    </row>
    <row r="468" spans="1:10" ht="25.5">
      <c r="A468" s="500" t="s">
        <v>1947</v>
      </c>
      <c r="B468" s="530" t="s">
        <v>5871</v>
      </c>
      <c r="C468" s="241">
        <v>11872</v>
      </c>
      <c r="D468" s="329">
        <v>12000</v>
      </c>
      <c r="E468" s="241">
        <v>16</v>
      </c>
      <c r="F468" s="329">
        <v>20</v>
      </c>
      <c r="G468" s="330">
        <f t="shared" si="19"/>
        <v>11888</v>
      </c>
      <c r="H468" s="330">
        <f t="shared" si="19"/>
        <v>12020</v>
      </c>
    </row>
    <row r="469" spans="1:10" ht="25.5">
      <c r="A469" s="500" t="s">
        <v>5872</v>
      </c>
      <c r="B469" s="530" t="s">
        <v>5873</v>
      </c>
      <c r="C469" s="241">
        <v>0</v>
      </c>
      <c r="D469" s="329">
        <v>2</v>
      </c>
      <c r="E469" s="241">
        <v>0</v>
      </c>
      <c r="F469" s="329">
        <v>2</v>
      </c>
      <c r="G469" s="330">
        <f t="shared" si="19"/>
        <v>0</v>
      </c>
      <c r="H469" s="330">
        <f t="shared" si="19"/>
        <v>4</v>
      </c>
    </row>
    <row r="470" spans="1:10">
      <c r="A470" s="332" t="s">
        <v>3918</v>
      </c>
      <c r="B470" s="330" t="s">
        <v>3919</v>
      </c>
      <c r="C470" s="241">
        <v>0</v>
      </c>
      <c r="D470" s="330">
        <v>2</v>
      </c>
      <c r="E470" s="241">
        <v>0</v>
      </c>
      <c r="F470" s="330">
        <v>2</v>
      </c>
      <c r="G470" s="330">
        <f t="shared" si="19"/>
        <v>0</v>
      </c>
      <c r="H470" s="330">
        <f t="shared" si="19"/>
        <v>4</v>
      </c>
    </row>
    <row r="471" spans="1:10" ht="25.5">
      <c r="A471" s="332" t="s">
        <v>2204</v>
      </c>
      <c r="B471" s="330" t="s">
        <v>3920</v>
      </c>
      <c r="C471" s="241">
        <v>0</v>
      </c>
      <c r="D471" s="330">
        <v>1</v>
      </c>
      <c r="E471" s="241">
        <v>0</v>
      </c>
      <c r="F471" s="330">
        <v>2</v>
      </c>
      <c r="G471" s="330">
        <f t="shared" si="19"/>
        <v>0</v>
      </c>
      <c r="H471" s="330">
        <f t="shared" si="19"/>
        <v>3</v>
      </c>
    </row>
    <row r="472" spans="1:10">
      <c r="A472" s="332" t="s">
        <v>1949</v>
      </c>
      <c r="B472" s="330" t="s">
        <v>1950</v>
      </c>
      <c r="C472" s="241">
        <v>0</v>
      </c>
      <c r="D472" s="330">
        <v>0</v>
      </c>
      <c r="E472" s="241">
        <v>17</v>
      </c>
      <c r="F472" s="330">
        <v>20</v>
      </c>
      <c r="G472" s="330">
        <f t="shared" si="19"/>
        <v>17</v>
      </c>
      <c r="H472" s="330">
        <f t="shared" si="19"/>
        <v>20</v>
      </c>
    </row>
    <row r="473" spans="1:10">
      <c r="A473" s="332" t="s">
        <v>1951</v>
      </c>
      <c r="B473" s="330" t="s">
        <v>1952</v>
      </c>
      <c r="C473" s="241">
        <v>0</v>
      </c>
      <c r="D473" s="330">
        <v>0</v>
      </c>
      <c r="E473" s="241">
        <v>2</v>
      </c>
      <c r="F473" s="330">
        <v>2</v>
      </c>
      <c r="G473" s="330">
        <f t="shared" si="19"/>
        <v>2</v>
      </c>
      <c r="H473" s="330">
        <f t="shared" si="19"/>
        <v>2</v>
      </c>
    </row>
    <row r="474" spans="1:10">
      <c r="A474" s="500" t="s">
        <v>1953</v>
      </c>
      <c r="B474" s="530" t="s">
        <v>5150</v>
      </c>
      <c r="C474" s="241">
        <v>0</v>
      </c>
      <c r="D474" s="329"/>
      <c r="E474" s="241">
        <v>196</v>
      </c>
      <c r="F474" s="329">
        <v>200</v>
      </c>
      <c r="G474" s="330">
        <f t="shared" si="19"/>
        <v>196</v>
      </c>
      <c r="H474" s="330">
        <f t="shared" si="19"/>
        <v>200</v>
      </c>
      <c r="I474" s="480"/>
      <c r="J474" s="479"/>
    </row>
    <row r="475" spans="1:10" ht="25.5">
      <c r="A475" s="500" t="s">
        <v>1957</v>
      </c>
      <c r="B475" s="530" t="s">
        <v>2503</v>
      </c>
      <c r="C475" s="241">
        <v>0</v>
      </c>
      <c r="D475" s="329"/>
      <c r="E475" s="241">
        <v>1809</v>
      </c>
      <c r="F475" s="329">
        <v>1800</v>
      </c>
      <c r="G475" s="330">
        <f t="shared" si="19"/>
        <v>1809</v>
      </c>
      <c r="H475" s="330">
        <f t="shared" si="19"/>
        <v>1800</v>
      </c>
      <c r="I475" s="480"/>
      <c r="J475" s="479"/>
    </row>
    <row r="476" spans="1:10">
      <c r="A476" s="500" t="s">
        <v>1959</v>
      </c>
      <c r="B476" s="530" t="s">
        <v>3369</v>
      </c>
      <c r="C476" s="241">
        <v>0</v>
      </c>
      <c r="D476" s="329">
        <v>5</v>
      </c>
      <c r="E476" s="241">
        <v>1</v>
      </c>
      <c r="F476" s="329">
        <v>2</v>
      </c>
      <c r="G476" s="330">
        <f t="shared" si="19"/>
        <v>1</v>
      </c>
      <c r="H476" s="330">
        <f t="shared" si="19"/>
        <v>7</v>
      </c>
      <c r="I476" s="480"/>
      <c r="J476" s="479"/>
    </row>
    <row r="477" spans="1:10">
      <c r="A477" s="500" t="s">
        <v>3241</v>
      </c>
      <c r="B477" s="530" t="s">
        <v>3242</v>
      </c>
      <c r="C477" s="241">
        <v>0</v>
      </c>
      <c r="D477" s="329">
        <v>2</v>
      </c>
      <c r="E477" s="241">
        <v>13</v>
      </c>
      <c r="F477" s="329">
        <v>10</v>
      </c>
      <c r="G477" s="330">
        <f t="shared" si="19"/>
        <v>13</v>
      </c>
      <c r="H477" s="330">
        <f t="shared" si="19"/>
        <v>12</v>
      </c>
      <c r="I477" s="480"/>
      <c r="J477" s="132"/>
    </row>
    <row r="478" spans="1:10" ht="25.5">
      <c r="A478" s="500" t="s">
        <v>2310</v>
      </c>
      <c r="B478" s="530" t="s">
        <v>5874</v>
      </c>
      <c r="C478" s="241">
        <v>0</v>
      </c>
      <c r="D478" s="329"/>
      <c r="E478" s="241">
        <v>0</v>
      </c>
      <c r="F478" s="329">
        <v>2</v>
      </c>
      <c r="G478" s="330">
        <f t="shared" si="19"/>
        <v>0</v>
      </c>
      <c r="H478" s="330">
        <f t="shared" si="19"/>
        <v>2</v>
      </c>
      <c r="I478" s="480"/>
      <c r="J478" s="132"/>
    </row>
    <row r="479" spans="1:10" ht="25.5">
      <c r="A479" s="500" t="s">
        <v>1961</v>
      </c>
      <c r="B479" s="530" t="s">
        <v>2504</v>
      </c>
      <c r="C479" s="241">
        <v>0</v>
      </c>
      <c r="D479" s="329"/>
      <c r="E479" s="241">
        <v>409</v>
      </c>
      <c r="F479" s="329">
        <v>400</v>
      </c>
      <c r="G479" s="330">
        <f t="shared" si="19"/>
        <v>409</v>
      </c>
      <c r="H479" s="330">
        <f t="shared" si="19"/>
        <v>400</v>
      </c>
      <c r="I479" s="480"/>
      <c r="J479" s="132"/>
    </row>
    <row r="480" spans="1:10">
      <c r="A480" s="111" t="s">
        <v>2795</v>
      </c>
      <c r="B480" s="111" t="s">
        <v>2208</v>
      </c>
      <c r="C480" s="241">
        <v>0</v>
      </c>
      <c r="D480" s="111">
        <v>5</v>
      </c>
      <c r="E480" s="241">
        <v>0</v>
      </c>
      <c r="F480" s="111">
        <v>2</v>
      </c>
      <c r="G480" s="330">
        <f t="shared" si="19"/>
        <v>0</v>
      </c>
      <c r="H480" s="374">
        <f t="shared" si="19"/>
        <v>7</v>
      </c>
      <c r="I480" s="480"/>
      <c r="J480" s="132"/>
    </row>
    <row r="481" spans="1:10" ht="38.25">
      <c r="A481" s="500" t="s">
        <v>1963</v>
      </c>
      <c r="B481" s="530" t="s">
        <v>5875</v>
      </c>
      <c r="C481" s="241">
        <v>5</v>
      </c>
      <c r="D481" s="329">
        <v>5</v>
      </c>
      <c r="E481" s="241">
        <v>3030</v>
      </c>
      <c r="F481" s="329">
        <v>3200</v>
      </c>
      <c r="G481" s="330">
        <f t="shared" si="19"/>
        <v>3035</v>
      </c>
      <c r="H481" s="330">
        <f t="shared" si="19"/>
        <v>3205</v>
      </c>
      <c r="I481" s="480"/>
      <c r="J481" s="132"/>
    </row>
    <row r="482" spans="1:10" ht="25.5">
      <c r="A482" s="500" t="s">
        <v>1967</v>
      </c>
      <c r="B482" s="530" t="s">
        <v>5876</v>
      </c>
      <c r="C482" s="241">
        <v>0</v>
      </c>
      <c r="D482" s="329">
        <v>2</v>
      </c>
      <c r="E482" s="241">
        <v>0</v>
      </c>
      <c r="F482" s="329">
        <v>2</v>
      </c>
      <c r="G482" s="330">
        <f t="shared" si="19"/>
        <v>0</v>
      </c>
      <c r="H482" s="330">
        <f t="shared" si="19"/>
        <v>4</v>
      </c>
      <c r="I482" s="480"/>
      <c r="J482" s="132"/>
    </row>
    <row r="483" spans="1:10" ht="25.5">
      <c r="A483" s="332" t="s">
        <v>1969</v>
      </c>
      <c r="B483" s="330" t="s">
        <v>1970</v>
      </c>
      <c r="C483" s="241">
        <v>0</v>
      </c>
      <c r="D483" s="330">
        <v>0</v>
      </c>
      <c r="E483" s="241">
        <v>8</v>
      </c>
      <c r="F483" s="330">
        <v>10</v>
      </c>
      <c r="G483" s="330">
        <f t="shared" ref="G483:H508" si="20">C483+E483</f>
        <v>8</v>
      </c>
      <c r="H483" s="330">
        <f t="shared" si="20"/>
        <v>10</v>
      </c>
      <c r="I483" s="480"/>
      <c r="J483" s="132"/>
    </row>
    <row r="484" spans="1:10" ht="25.5">
      <c r="A484" s="523" t="s">
        <v>1971</v>
      </c>
      <c r="B484" s="529" t="s">
        <v>2506</v>
      </c>
      <c r="C484" s="241">
        <v>0</v>
      </c>
      <c r="D484" s="369">
        <v>2</v>
      </c>
      <c r="E484" s="241">
        <v>4737</v>
      </c>
      <c r="F484" s="369">
        <v>4800</v>
      </c>
      <c r="G484" s="374">
        <f t="shared" si="20"/>
        <v>4737</v>
      </c>
      <c r="H484" s="374">
        <f t="shared" si="20"/>
        <v>4802</v>
      </c>
    </row>
    <row r="485" spans="1:10" ht="25.5">
      <c r="A485" s="500" t="s">
        <v>1973</v>
      </c>
      <c r="B485" s="530" t="s">
        <v>3061</v>
      </c>
      <c r="C485" s="241">
        <v>0</v>
      </c>
      <c r="D485" s="329"/>
      <c r="E485" s="241">
        <v>9065</v>
      </c>
      <c r="F485" s="329">
        <v>9000</v>
      </c>
      <c r="G485" s="330">
        <f t="shared" si="20"/>
        <v>9065</v>
      </c>
      <c r="H485" s="330">
        <f t="shared" si="20"/>
        <v>9000</v>
      </c>
    </row>
    <row r="486" spans="1:10" ht="25.5">
      <c r="A486" s="500" t="s">
        <v>1975</v>
      </c>
      <c r="B486" s="530" t="s">
        <v>2509</v>
      </c>
      <c r="C486" s="241">
        <v>0</v>
      </c>
      <c r="D486" s="329"/>
      <c r="E486" s="241">
        <v>2</v>
      </c>
      <c r="F486" s="329">
        <v>5</v>
      </c>
      <c r="G486" s="330">
        <f t="shared" si="20"/>
        <v>2</v>
      </c>
      <c r="H486" s="330">
        <f t="shared" si="20"/>
        <v>5</v>
      </c>
    </row>
    <row r="487" spans="1:10" ht="25.5">
      <c r="A487" s="500" t="s">
        <v>2214</v>
      </c>
      <c r="B487" s="530" t="s">
        <v>2510</v>
      </c>
      <c r="C487" s="241">
        <v>0</v>
      </c>
      <c r="D487" s="329">
        <v>2</v>
      </c>
      <c r="E487" s="241">
        <v>5</v>
      </c>
      <c r="F487" s="329">
        <v>20</v>
      </c>
      <c r="G487" s="330">
        <f t="shared" si="20"/>
        <v>5</v>
      </c>
      <c r="H487" s="330">
        <f t="shared" si="20"/>
        <v>22</v>
      </c>
    </row>
    <row r="488" spans="1:10" ht="25.5">
      <c r="A488" s="500" t="s">
        <v>1977</v>
      </c>
      <c r="B488" s="530" t="s">
        <v>2511</v>
      </c>
      <c r="C488" s="241">
        <v>5</v>
      </c>
      <c r="D488" s="329">
        <v>5</v>
      </c>
      <c r="E488" s="241">
        <v>14105</v>
      </c>
      <c r="F488" s="329">
        <v>14500</v>
      </c>
      <c r="G488" s="330">
        <f t="shared" si="20"/>
        <v>14110</v>
      </c>
      <c r="H488" s="330">
        <f t="shared" si="20"/>
        <v>14505</v>
      </c>
    </row>
    <row r="489" spans="1:10" ht="38.25">
      <c r="A489" s="500" t="s">
        <v>1979</v>
      </c>
      <c r="B489" s="530" t="s">
        <v>2512</v>
      </c>
      <c r="C489" s="241">
        <v>1</v>
      </c>
      <c r="D489" s="329">
        <v>2</v>
      </c>
      <c r="E489" s="241">
        <v>422</v>
      </c>
      <c r="F489" s="329">
        <v>450</v>
      </c>
      <c r="G489" s="330">
        <f t="shared" si="20"/>
        <v>423</v>
      </c>
      <c r="H489" s="330">
        <f t="shared" si="20"/>
        <v>452</v>
      </c>
    </row>
    <row r="490" spans="1:10" ht="25.5">
      <c r="A490" s="500" t="s">
        <v>1981</v>
      </c>
      <c r="B490" s="530" t="s">
        <v>2513</v>
      </c>
      <c r="C490" s="241">
        <v>0</v>
      </c>
      <c r="D490" s="329"/>
      <c r="E490" s="241">
        <v>4129</v>
      </c>
      <c r="F490" s="329">
        <v>4000</v>
      </c>
      <c r="G490" s="330">
        <f t="shared" si="20"/>
        <v>4129</v>
      </c>
      <c r="H490" s="330">
        <f t="shared" si="20"/>
        <v>4000</v>
      </c>
    </row>
    <row r="491" spans="1:10" ht="25.5">
      <c r="A491" s="500" t="s">
        <v>1983</v>
      </c>
      <c r="B491" s="530" t="s">
        <v>2514</v>
      </c>
      <c r="C491" s="241">
        <v>0</v>
      </c>
      <c r="D491" s="329"/>
      <c r="E491" s="241">
        <v>682</v>
      </c>
      <c r="F491" s="329">
        <v>700</v>
      </c>
      <c r="G491" s="330">
        <f t="shared" si="20"/>
        <v>682</v>
      </c>
      <c r="H491" s="330">
        <f t="shared" si="20"/>
        <v>700</v>
      </c>
    </row>
    <row r="492" spans="1:10" ht="38.25">
      <c r="A492" s="500" t="s">
        <v>2317</v>
      </c>
      <c r="B492" s="530" t="s">
        <v>2515</v>
      </c>
      <c r="C492" s="241">
        <v>0</v>
      </c>
      <c r="D492" s="329"/>
      <c r="E492" s="241">
        <v>40</v>
      </c>
      <c r="F492" s="329">
        <v>40</v>
      </c>
      <c r="G492" s="330">
        <f t="shared" si="20"/>
        <v>40</v>
      </c>
      <c r="H492" s="330">
        <f t="shared" si="20"/>
        <v>40</v>
      </c>
    </row>
    <row r="493" spans="1:10" ht="25.5">
      <c r="A493" s="500" t="s">
        <v>2563</v>
      </c>
      <c r="B493" s="530" t="s">
        <v>5877</v>
      </c>
      <c r="C493" s="241">
        <v>0</v>
      </c>
      <c r="D493" s="329"/>
      <c r="E493" s="241">
        <v>2</v>
      </c>
      <c r="F493" s="329">
        <v>5</v>
      </c>
      <c r="G493" s="330">
        <f t="shared" si="20"/>
        <v>2</v>
      </c>
      <c r="H493" s="330">
        <f t="shared" si="20"/>
        <v>5</v>
      </c>
    </row>
    <row r="494" spans="1:10" ht="25.5">
      <c r="A494" s="332" t="s">
        <v>1985</v>
      </c>
      <c r="B494" s="330" t="s">
        <v>1986</v>
      </c>
      <c r="C494" s="241">
        <v>0</v>
      </c>
      <c r="D494" s="330">
        <v>0</v>
      </c>
      <c r="E494" s="241">
        <v>62</v>
      </c>
      <c r="F494" s="330">
        <v>100</v>
      </c>
      <c r="G494" s="330">
        <f t="shared" si="20"/>
        <v>62</v>
      </c>
      <c r="H494" s="330">
        <f t="shared" si="20"/>
        <v>100</v>
      </c>
    </row>
    <row r="495" spans="1:10" ht="25.5">
      <c r="A495" s="332" t="s">
        <v>1989</v>
      </c>
      <c r="B495" s="330" t="s">
        <v>1990</v>
      </c>
      <c r="C495" s="241">
        <v>0</v>
      </c>
      <c r="D495" s="330">
        <v>0</v>
      </c>
      <c r="E495" s="241">
        <v>0</v>
      </c>
      <c r="F495" s="330">
        <v>2</v>
      </c>
      <c r="G495" s="330">
        <f t="shared" si="20"/>
        <v>0</v>
      </c>
      <c r="H495" s="330">
        <f t="shared" si="20"/>
        <v>2</v>
      </c>
    </row>
    <row r="496" spans="1:10" ht="25.5">
      <c r="A496" s="332" t="s">
        <v>1991</v>
      </c>
      <c r="B496" s="330" t="s">
        <v>1992</v>
      </c>
      <c r="C496" s="241">
        <v>0</v>
      </c>
      <c r="D496" s="330">
        <v>0</v>
      </c>
      <c r="E496" s="241">
        <v>4</v>
      </c>
      <c r="F496" s="330">
        <v>15</v>
      </c>
      <c r="G496" s="330">
        <f t="shared" si="20"/>
        <v>4</v>
      </c>
      <c r="H496" s="330">
        <f t="shared" si="20"/>
        <v>15</v>
      </c>
    </row>
    <row r="497" spans="1:8" ht="25.5">
      <c r="A497" s="372" t="s">
        <v>1993</v>
      </c>
      <c r="B497" s="374" t="s">
        <v>1994</v>
      </c>
      <c r="C497" s="241">
        <v>0</v>
      </c>
      <c r="D497" s="374">
        <v>0</v>
      </c>
      <c r="E497" s="241">
        <v>997</v>
      </c>
      <c r="F497" s="374">
        <v>1000</v>
      </c>
      <c r="G497" s="374">
        <f t="shared" si="20"/>
        <v>997</v>
      </c>
      <c r="H497" s="374">
        <f t="shared" si="20"/>
        <v>1000</v>
      </c>
    </row>
    <row r="498" spans="1:8" ht="25.5">
      <c r="A498" s="500" t="s">
        <v>2565</v>
      </c>
      <c r="B498" s="530" t="s">
        <v>5878</v>
      </c>
      <c r="C498" s="241">
        <v>0</v>
      </c>
      <c r="D498" s="329"/>
      <c r="E498" s="241">
        <v>2</v>
      </c>
      <c r="F498" s="329">
        <v>5</v>
      </c>
      <c r="G498" s="330">
        <f t="shared" si="20"/>
        <v>2</v>
      </c>
      <c r="H498" s="330">
        <f t="shared" si="20"/>
        <v>5</v>
      </c>
    </row>
    <row r="499" spans="1:8">
      <c r="A499" s="332" t="s">
        <v>2567</v>
      </c>
      <c r="B499" s="330" t="s">
        <v>2568</v>
      </c>
      <c r="C499" s="241">
        <v>0</v>
      </c>
      <c r="D499" s="330">
        <v>0</v>
      </c>
      <c r="E499" s="241">
        <v>37</v>
      </c>
      <c r="F499" s="330">
        <v>35</v>
      </c>
      <c r="G499" s="330">
        <f t="shared" si="20"/>
        <v>37</v>
      </c>
      <c r="H499" s="330">
        <f t="shared" si="20"/>
        <v>35</v>
      </c>
    </row>
    <row r="500" spans="1:8">
      <c r="A500" s="500" t="s">
        <v>1997</v>
      </c>
      <c r="B500" s="530" t="s">
        <v>2518</v>
      </c>
      <c r="C500" s="241">
        <v>0</v>
      </c>
      <c r="D500" s="329"/>
      <c r="E500" s="241">
        <v>88</v>
      </c>
      <c r="F500" s="329">
        <v>100</v>
      </c>
      <c r="G500" s="330">
        <f t="shared" si="20"/>
        <v>88</v>
      </c>
      <c r="H500" s="330">
        <f t="shared" si="20"/>
        <v>100</v>
      </c>
    </row>
    <row r="501" spans="1:8" ht="25.5">
      <c r="A501" s="500" t="s">
        <v>2569</v>
      </c>
      <c r="B501" s="530" t="s">
        <v>5879</v>
      </c>
      <c r="C501" s="241">
        <v>0</v>
      </c>
      <c r="D501" s="329"/>
      <c r="E501" s="241">
        <v>1</v>
      </c>
      <c r="F501" s="329">
        <v>5</v>
      </c>
      <c r="G501" s="330">
        <f t="shared" si="20"/>
        <v>1</v>
      </c>
      <c r="H501" s="330">
        <f t="shared" si="20"/>
        <v>5</v>
      </c>
    </row>
    <row r="502" spans="1:8" ht="25.5">
      <c r="A502" s="500" t="s">
        <v>1999</v>
      </c>
      <c r="B502" s="530" t="s">
        <v>2519</v>
      </c>
      <c r="C502" s="241">
        <v>0</v>
      </c>
      <c r="D502" s="329"/>
      <c r="E502" s="241">
        <v>68</v>
      </c>
      <c r="F502" s="329">
        <v>70</v>
      </c>
      <c r="G502" s="330">
        <f t="shared" si="20"/>
        <v>68</v>
      </c>
      <c r="H502" s="330">
        <f t="shared" si="20"/>
        <v>70</v>
      </c>
    </row>
    <row r="503" spans="1:8" ht="25.5">
      <c r="A503" s="500" t="s">
        <v>2001</v>
      </c>
      <c r="B503" s="530" t="s">
        <v>2520</v>
      </c>
      <c r="C503" s="241">
        <v>0</v>
      </c>
      <c r="D503" s="329"/>
      <c r="E503" s="241">
        <v>420</v>
      </c>
      <c r="F503" s="329">
        <v>450</v>
      </c>
      <c r="G503" s="330">
        <f t="shared" si="20"/>
        <v>420</v>
      </c>
      <c r="H503" s="330">
        <f t="shared" si="20"/>
        <v>450</v>
      </c>
    </row>
    <row r="504" spans="1:8">
      <c r="A504" s="332" t="s">
        <v>4431</v>
      </c>
      <c r="B504" s="330" t="s">
        <v>5880</v>
      </c>
      <c r="C504" s="241">
        <v>0</v>
      </c>
      <c r="D504" s="330">
        <v>0</v>
      </c>
      <c r="E504" s="241">
        <v>0</v>
      </c>
      <c r="F504" s="330">
        <v>2</v>
      </c>
      <c r="G504" s="330">
        <f t="shared" si="20"/>
        <v>0</v>
      </c>
      <c r="H504" s="330">
        <f t="shared" si="20"/>
        <v>2</v>
      </c>
    </row>
    <row r="505" spans="1:8">
      <c r="A505" s="332" t="s">
        <v>2003</v>
      </c>
      <c r="B505" s="330" t="s">
        <v>2004</v>
      </c>
      <c r="C505" s="241">
        <v>0</v>
      </c>
      <c r="D505" s="330">
        <v>0</v>
      </c>
      <c r="E505" s="241">
        <v>5</v>
      </c>
      <c r="F505" s="330">
        <v>10</v>
      </c>
      <c r="G505" s="330">
        <f t="shared" si="20"/>
        <v>5</v>
      </c>
      <c r="H505" s="330">
        <f t="shared" si="20"/>
        <v>10</v>
      </c>
    </row>
    <row r="506" spans="1:8" ht="25.5">
      <c r="A506" s="332" t="s">
        <v>2005</v>
      </c>
      <c r="B506" s="330" t="s">
        <v>2006</v>
      </c>
      <c r="C506" s="241">
        <v>0</v>
      </c>
      <c r="D506" s="330">
        <v>2</v>
      </c>
      <c r="E506" s="241">
        <v>243</v>
      </c>
      <c r="F506" s="330">
        <v>250</v>
      </c>
      <c r="G506" s="330">
        <f t="shared" si="20"/>
        <v>243</v>
      </c>
      <c r="H506" s="330">
        <f t="shared" si="20"/>
        <v>252</v>
      </c>
    </row>
    <row r="507" spans="1:8" ht="25.5">
      <c r="A507" s="500" t="s">
        <v>2007</v>
      </c>
      <c r="B507" s="530" t="s">
        <v>2541</v>
      </c>
      <c r="C507" s="241">
        <v>0</v>
      </c>
      <c r="D507" s="329"/>
      <c r="E507" s="241">
        <v>96</v>
      </c>
      <c r="F507" s="329">
        <v>100</v>
      </c>
      <c r="G507" s="330">
        <f t="shared" si="20"/>
        <v>96</v>
      </c>
      <c r="H507" s="330">
        <f t="shared" si="20"/>
        <v>100</v>
      </c>
    </row>
    <row r="508" spans="1:8" ht="38.25">
      <c r="A508" s="531" t="s">
        <v>2009</v>
      </c>
      <c r="B508" s="531" t="s">
        <v>2542</v>
      </c>
      <c r="C508" s="241">
        <v>0</v>
      </c>
      <c r="D508" s="329"/>
      <c r="E508" s="241">
        <v>0</v>
      </c>
      <c r="F508" s="532">
        <v>2</v>
      </c>
      <c r="G508" s="330">
        <f t="shared" si="20"/>
        <v>0</v>
      </c>
      <c r="H508" s="330">
        <f t="shared" si="20"/>
        <v>2</v>
      </c>
    </row>
    <row r="509" spans="1:8">
      <c r="A509" s="367"/>
      <c r="B509" s="365" t="s">
        <v>2011</v>
      </c>
      <c r="C509" s="365">
        <f t="shared" ref="C509:H509" si="21">SUM(C293:C508)</f>
        <v>21274</v>
      </c>
      <c r="D509" s="365">
        <f t="shared" si="21"/>
        <v>22332</v>
      </c>
      <c r="E509" s="365">
        <f t="shared" si="21"/>
        <v>79938</v>
      </c>
      <c r="F509" s="365">
        <f t="shared" si="21"/>
        <v>81398</v>
      </c>
      <c r="G509" s="365">
        <f t="shared" si="21"/>
        <v>101212</v>
      </c>
      <c r="H509" s="365">
        <f t="shared" si="21"/>
        <v>103730</v>
      </c>
    </row>
    <row r="510" spans="1:8">
      <c r="A510" s="856"/>
      <c r="B510" s="856"/>
      <c r="C510" s="862"/>
      <c r="D510" s="862"/>
      <c r="F510" s="862"/>
      <c r="G510" s="862"/>
      <c r="H510" s="862"/>
    </row>
    <row r="511" spans="1:8" ht="14.25">
      <c r="A511" s="115" t="s">
        <v>249</v>
      </c>
      <c r="B511" s="133"/>
      <c r="C511" s="862"/>
      <c r="D511" s="862"/>
      <c r="F511" s="862"/>
      <c r="G511" s="862"/>
      <c r="H511" s="862"/>
    </row>
    <row r="512" spans="1:8" s="314" customFormat="1" ht="14.25">
      <c r="A512" s="225" t="s">
        <v>148</v>
      </c>
      <c r="B512" s="130" t="s">
        <v>149</v>
      </c>
      <c r="C512" s="861"/>
      <c r="D512" s="861"/>
      <c r="F512" s="861"/>
      <c r="G512" s="374">
        <f>C512+E512</f>
        <v>0</v>
      </c>
      <c r="H512" s="374">
        <f>D512+F512</f>
        <v>0</v>
      </c>
    </row>
    <row r="513" spans="1:10" ht="14.25">
      <c r="A513" s="225" t="s">
        <v>150</v>
      </c>
      <c r="B513" s="130" t="s">
        <v>151</v>
      </c>
      <c r="C513" s="861"/>
      <c r="D513" s="861"/>
      <c r="F513" s="861"/>
      <c r="G513" s="861"/>
      <c r="H513" s="861"/>
    </row>
    <row r="514" spans="1:10" ht="14.25">
      <c r="A514" s="225" t="s">
        <v>152</v>
      </c>
      <c r="B514" s="130" t="s">
        <v>175</v>
      </c>
      <c r="C514" s="861"/>
      <c r="D514" s="861"/>
      <c r="F514" s="861"/>
      <c r="G514" s="861"/>
      <c r="H514" s="861"/>
    </row>
    <row r="515" spans="1:10" ht="25.5">
      <c r="A515" s="225" t="s">
        <v>153</v>
      </c>
      <c r="B515" s="130" t="s">
        <v>154</v>
      </c>
      <c r="C515" s="862"/>
      <c r="D515" s="862"/>
      <c r="F515" s="862"/>
      <c r="G515" s="862"/>
      <c r="H515" s="862"/>
    </row>
    <row r="516" spans="1:10" ht="14.25">
      <c r="A516" s="225" t="s">
        <v>155</v>
      </c>
      <c r="B516" s="130" t="s">
        <v>156</v>
      </c>
      <c r="C516" s="862"/>
      <c r="D516" s="862"/>
      <c r="E516" s="241">
        <v>0</v>
      </c>
      <c r="F516" s="862"/>
      <c r="G516" s="862"/>
      <c r="H516" s="862"/>
    </row>
    <row r="517" spans="1:10" ht="25.5">
      <c r="A517" s="225" t="s">
        <v>157</v>
      </c>
      <c r="B517" s="130" t="s">
        <v>170</v>
      </c>
      <c r="C517" s="862"/>
      <c r="D517" s="862"/>
      <c r="E517" s="241">
        <v>0</v>
      </c>
      <c r="F517" s="862"/>
      <c r="G517" s="862"/>
      <c r="H517" s="862"/>
    </row>
    <row r="518" spans="1:10" ht="51">
      <c r="A518" s="225" t="s">
        <v>158</v>
      </c>
      <c r="B518" s="130" t="s">
        <v>159</v>
      </c>
      <c r="C518" s="862"/>
      <c r="D518" s="862"/>
      <c r="E518" s="241">
        <v>0</v>
      </c>
      <c r="F518" s="862"/>
      <c r="G518" s="862"/>
      <c r="H518" s="862"/>
    </row>
    <row r="519" spans="1:10" ht="51">
      <c r="A519" s="225" t="s">
        <v>160</v>
      </c>
      <c r="B519" s="130" t="s">
        <v>161</v>
      </c>
      <c r="C519" s="862"/>
      <c r="D519" s="862"/>
      <c r="E519" s="241">
        <v>0</v>
      </c>
      <c r="F519" s="862"/>
      <c r="G519" s="862"/>
      <c r="H519" s="862"/>
    </row>
    <row r="520" spans="1:10" ht="25.5">
      <c r="A520" s="225" t="s">
        <v>162</v>
      </c>
      <c r="B520" s="130" t="s">
        <v>163</v>
      </c>
      <c r="C520" s="862"/>
      <c r="D520" s="862"/>
      <c r="E520" s="241">
        <v>0</v>
      </c>
      <c r="F520" s="862"/>
      <c r="G520" s="862"/>
      <c r="H520" s="862"/>
    </row>
    <row r="521" spans="1:10" ht="38.25">
      <c r="A521" s="225" t="s">
        <v>164</v>
      </c>
      <c r="B521" s="130" t="s">
        <v>165</v>
      </c>
      <c r="C521" s="862"/>
      <c r="D521" s="862"/>
      <c r="E521" s="241">
        <v>0</v>
      </c>
      <c r="F521" s="862"/>
      <c r="G521" s="862"/>
      <c r="H521" s="862"/>
    </row>
    <row r="522" spans="1:10" ht="76.5">
      <c r="A522" s="225" t="s">
        <v>166</v>
      </c>
      <c r="B522" s="130" t="s">
        <v>167</v>
      </c>
      <c r="C522" s="862"/>
      <c r="D522" s="862"/>
      <c r="E522" s="241">
        <v>0</v>
      </c>
      <c r="F522" s="862"/>
      <c r="G522" s="862"/>
      <c r="H522" s="862"/>
    </row>
    <row r="523" spans="1:10" ht="76.5">
      <c r="A523" s="225" t="s">
        <v>168</v>
      </c>
      <c r="B523" s="130" t="s">
        <v>169</v>
      </c>
      <c r="C523" s="862"/>
      <c r="D523" s="862"/>
      <c r="E523" s="241">
        <v>0</v>
      </c>
      <c r="F523" s="862"/>
      <c r="G523" s="862"/>
      <c r="H523" s="862"/>
    </row>
    <row r="524" spans="1:10">
      <c r="A524" s="115" t="s">
        <v>250</v>
      </c>
      <c r="B524" s="138"/>
      <c r="C524" s="862"/>
      <c r="D524" s="862">
        <f>SUM(D512:D523)</f>
        <v>0</v>
      </c>
      <c r="E524" s="241">
        <v>0</v>
      </c>
      <c r="F524" s="862">
        <f>SUM(F512:F523)</f>
        <v>0</v>
      </c>
      <c r="G524" s="862">
        <f>SUM(G512:G523)</f>
        <v>0</v>
      </c>
      <c r="H524" s="862">
        <f>SUM(H512:H523)</f>
        <v>0</v>
      </c>
    </row>
    <row r="525" spans="1:10">
      <c r="A525" s="533" t="s">
        <v>246</v>
      </c>
      <c r="B525" s="534"/>
      <c r="C525" s="535">
        <f>SUM(C290+C509+C524)</f>
        <v>21612</v>
      </c>
      <c r="D525" s="535">
        <f>SUM(D290+D509+D524)</f>
        <v>22808</v>
      </c>
      <c r="E525" s="241">
        <v>0</v>
      </c>
      <c r="F525" s="535">
        <f>SUM(F290+F509+F524)</f>
        <v>84647</v>
      </c>
      <c r="G525" s="535">
        <f>SUM(G290+G509+G524)</f>
        <v>104289</v>
      </c>
      <c r="H525" s="535">
        <f>SUM(H290+H509+H524)</f>
        <v>107455</v>
      </c>
    </row>
    <row r="526" spans="1:10">
      <c r="A526" s="856"/>
      <c r="B526" s="856"/>
      <c r="C526" s="862"/>
      <c r="D526" s="862"/>
      <c r="E526" s="241">
        <v>0</v>
      </c>
      <c r="F526" s="862"/>
      <c r="G526" s="862"/>
      <c r="H526" s="862"/>
    </row>
    <row r="527" spans="1:10" s="314" customFormat="1" ht="14.25">
      <c r="A527" s="855"/>
      <c r="B527" s="873"/>
      <c r="C527" s="874"/>
      <c r="D527" s="875"/>
      <c r="E527" s="876"/>
      <c r="F527" s="874"/>
      <c r="G527" s="875"/>
      <c r="H527" s="877"/>
      <c r="I527" s="878"/>
      <c r="J527" s="874"/>
    </row>
    <row r="528" spans="1:10" s="314" customFormat="1" ht="15.75">
      <c r="A528" s="855"/>
      <c r="B528" s="855"/>
      <c r="C528" s="879"/>
      <c r="D528" s="879"/>
      <c r="F528" s="879"/>
      <c r="G528" s="879"/>
      <c r="H528" s="879"/>
    </row>
    <row r="529" spans="1:8" s="314" customFormat="1">
      <c r="A529" s="119"/>
      <c r="B529" s="855"/>
      <c r="C529" s="537"/>
      <c r="D529" s="537"/>
      <c r="F529" s="537"/>
      <c r="G529" s="537"/>
      <c r="H529" s="537"/>
    </row>
    <row r="530" spans="1:8">
      <c r="B530" s="137"/>
      <c r="C530" s="137"/>
      <c r="D530" s="137"/>
      <c r="F530" s="132"/>
      <c r="G530" s="132"/>
      <c r="H530" s="132"/>
    </row>
    <row r="531" spans="1:8" ht="14.25">
      <c r="A531" s="225"/>
      <c r="B531" s="137"/>
      <c r="C531" s="137"/>
      <c r="D531" s="137"/>
      <c r="F531" s="132"/>
      <c r="G531" s="132"/>
      <c r="H531" s="132"/>
    </row>
    <row r="532" spans="1:8" ht="15.75">
      <c r="A532" s="225"/>
      <c r="B532" s="538"/>
      <c r="C532" s="137"/>
      <c r="D532" s="137"/>
      <c r="F532" s="132"/>
      <c r="G532" s="132"/>
      <c r="H532" s="132"/>
    </row>
    <row r="533" spans="1:8" ht="14.25">
      <c r="A533" s="225"/>
      <c r="B533" s="137"/>
      <c r="C533" s="137"/>
      <c r="D533" s="137"/>
      <c r="F533" s="132"/>
      <c r="G533" s="132"/>
      <c r="H533" s="132"/>
    </row>
    <row r="534" spans="1:8" s="394" customFormat="1" ht="15">
      <c r="A534" s="880"/>
      <c r="B534" s="881"/>
      <c r="C534" s="537"/>
      <c r="D534" s="537"/>
      <c r="E534" s="537"/>
      <c r="F534" s="537"/>
      <c r="G534" s="537"/>
      <c r="H534" s="537"/>
    </row>
    <row r="535" spans="1:8" ht="14.25">
      <c r="A535" s="225"/>
      <c r="C535" s="137"/>
      <c r="D535" s="137"/>
      <c r="E535" s="132"/>
      <c r="F535" s="132"/>
      <c r="G535" s="330"/>
      <c r="H535" s="330"/>
    </row>
    <row r="536" spans="1:8" ht="14.25">
      <c r="A536" s="225"/>
      <c r="B536" s="137"/>
      <c r="C536" s="137"/>
      <c r="D536" s="137"/>
      <c r="E536" s="132"/>
      <c r="F536" s="132"/>
      <c r="G536" s="132"/>
      <c r="H536" s="132"/>
    </row>
    <row r="537" spans="1:8" ht="14.25">
      <c r="A537" s="225"/>
      <c r="B537" s="137"/>
      <c r="C537" s="137"/>
      <c r="D537" s="137"/>
      <c r="E537" s="132"/>
      <c r="F537" s="132"/>
      <c r="G537" s="132"/>
      <c r="H537" s="132"/>
    </row>
    <row r="538" spans="1:8" ht="14.25">
      <c r="A538" s="225"/>
      <c r="B538" s="137"/>
      <c r="C538" s="137"/>
      <c r="D538" s="137"/>
      <c r="E538" s="132"/>
      <c r="F538" s="132"/>
      <c r="G538" s="132"/>
      <c r="H538" s="132"/>
    </row>
    <row r="539" spans="1:8" ht="14.25">
      <c r="A539" s="225"/>
      <c r="B539" s="137"/>
      <c r="C539" s="137"/>
      <c r="D539" s="137"/>
      <c r="E539" s="132"/>
      <c r="F539" s="132"/>
      <c r="G539" s="132"/>
      <c r="H539" s="132"/>
    </row>
    <row r="540" spans="1:8" ht="14.25">
      <c r="A540" s="225"/>
      <c r="B540" s="137"/>
      <c r="C540" s="137"/>
      <c r="D540" s="137"/>
      <c r="E540" s="132"/>
      <c r="F540" s="132"/>
      <c r="G540" s="132"/>
      <c r="H540" s="132"/>
    </row>
    <row r="541" spans="1:8" ht="14.25">
      <c r="A541" s="225"/>
      <c r="B541" s="137"/>
      <c r="C541" s="137"/>
      <c r="D541" s="137"/>
      <c r="E541" s="132"/>
      <c r="F541" s="132"/>
      <c r="G541" s="132"/>
      <c r="H541" s="132"/>
    </row>
    <row r="542" spans="1:8">
      <c r="A542" s="111"/>
      <c r="B542" s="137"/>
    </row>
    <row r="559" spans="1:8" ht="14.25">
      <c r="C559" s="225"/>
      <c r="D559" s="225"/>
      <c r="E559" s="132"/>
      <c r="F559" s="132"/>
      <c r="G559" s="341"/>
      <c r="H559" s="132"/>
    </row>
    <row r="560" spans="1:8" ht="14.25">
      <c r="A560" s="111"/>
      <c r="B560" s="225"/>
    </row>
  </sheetData>
  <sortState ref="A328:H514">
    <sortCondition ref="A328:A514"/>
  </sortState>
  <mergeCells count="6">
    <mergeCell ref="G7:H7"/>
    <mergeCell ref="C2:D2"/>
    <mergeCell ref="A7:A8"/>
    <mergeCell ref="B7:B8"/>
    <mergeCell ref="C7:D7"/>
    <mergeCell ref="E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</sheetPr>
  <dimension ref="A1:H747"/>
  <sheetViews>
    <sheetView topLeftCell="A108" workbookViewId="0">
      <selection activeCell="C113" sqref="C113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[5]Kadar.ode.!C2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 t="s">
        <v>5159</v>
      </c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23.2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318"/>
      <c r="B9" s="335" t="s">
        <v>3082</v>
      </c>
      <c r="C9" s="321"/>
      <c r="D9" s="321"/>
      <c r="E9" s="321"/>
      <c r="F9" s="321"/>
      <c r="G9" s="321"/>
      <c r="H9" s="321"/>
    </row>
    <row r="10" spans="1:8">
      <c r="A10" s="364" t="s">
        <v>5160</v>
      </c>
      <c r="B10" s="363" t="s">
        <v>5161</v>
      </c>
      <c r="C10" s="241">
        <v>0</v>
      </c>
      <c r="D10" s="364"/>
      <c r="E10" s="241">
        <v>0</v>
      </c>
      <c r="F10" s="364">
        <v>2</v>
      </c>
      <c r="G10" s="363">
        <f>C10+E10</f>
        <v>0</v>
      </c>
      <c r="H10" s="363">
        <f>D10+F10</f>
        <v>2</v>
      </c>
    </row>
    <row r="11" spans="1:8">
      <c r="A11" s="364" t="s">
        <v>3382</v>
      </c>
      <c r="B11" s="363" t="s">
        <v>3383</v>
      </c>
      <c r="C11" s="241">
        <v>0</v>
      </c>
      <c r="D11" s="364"/>
      <c r="E11" s="241">
        <v>2</v>
      </c>
      <c r="F11" s="364">
        <v>3</v>
      </c>
      <c r="G11" s="363">
        <f t="shared" ref="G11:H71" si="0">C11+E11</f>
        <v>2</v>
      </c>
      <c r="H11" s="363">
        <f t="shared" si="0"/>
        <v>3</v>
      </c>
    </row>
    <row r="12" spans="1:8">
      <c r="A12" s="364" t="s">
        <v>5162</v>
      </c>
      <c r="B12" s="363" t="s">
        <v>5163</v>
      </c>
      <c r="C12" s="241">
        <v>0</v>
      </c>
      <c r="D12" s="364"/>
      <c r="E12" s="241">
        <v>0</v>
      </c>
      <c r="F12" s="364">
        <v>2</v>
      </c>
      <c r="G12" s="363">
        <f t="shared" si="0"/>
        <v>0</v>
      </c>
      <c r="H12" s="363">
        <f t="shared" si="0"/>
        <v>2</v>
      </c>
    </row>
    <row r="13" spans="1:8" ht="25.5">
      <c r="A13" s="461" t="s">
        <v>2043</v>
      </c>
      <c r="B13" s="463" t="s">
        <v>3668</v>
      </c>
      <c r="C13" s="241">
        <v>1</v>
      </c>
      <c r="D13" s="461"/>
      <c r="E13" s="241">
        <v>1</v>
      </c>
      <c r="F13" s="461">
        <v>3</v>
      </c>
      <c r="G13" s="363">
        <f t="shared" si="0"/>
        <v>2</v>
      </c>
      <c r="H13" s="363">
        <f t="shared" si="0"/>
        <v>3</v>
      </c>
    </row>
    <row r="14" spans="1:8" ht="25.5">
      <c r="A14" s="413" t="s">
        <v>5164</v>
      </c>
      <c r="B14" s="502" t="s">
        <v>5165</v>
      </c>
      <c r="C14" s="241">
        <v>0</v>
      </c>
      <c r="D14" s="413">
        <v>3</v>
      </c>
      <c r="E14" s="241">
        <v>1</v>
      </c>
      <c r="F14" s="413">
        <v>2</v>
      </c>
      <c r="G14" s="502">
        <f t="shared" si="0"/>
        <v>1</v>
      </c>
      <c r="H14" s="502">
        <f t="shared" si="0"/>
        <v>5</v>
      </c>
    </row>
    <row r="15" spans="1:8">
      <c r="A15" s="364" t="s">
        <v>3429</v>
      </c>
      <c r="B15" s="363" t="s">
        <v>3430</v>
      </c>
      <c r="C15" s="241">
        <v>0</v>
      </c>
      <c r="D15" s="364"/>
      <c r="E15" s="241">
        <v>16</v>
      </c>
      <c r="F15" s="364">
        <v>20</v>
      </c>
      <c r="G15" s="363">
        <f t="shared" si="0"/>
        <v>16</v>
      </c>
      <c r="H15" s="363">
        <f t="shared" si="0"/>
        <v>20</v>
      </c>
    </row>
    <row r="16" spans="1:8">
      <c r="A16" s="364" t="s">
        <v>3431</v>
      </c>
      <c r="B16" s="363" t="s">
        <v>3432</v>
      </c>
      <c r="C16" s="241">
        <v>0</v>
      </c>
      <c r="D16" s="364"/>
      <c r="E16" s="241">
        <v>1</v>
      </c>
      <c r="F16" s="364">
        <v>2</v>
      </c>
      <c r="G16" s="363">
        <f t="shared" si="0"/>
        <v>1</v>
      </c>
      <c r="H16" s="363">
        <f t="shared" si="0"/>
        <v>2</v>
      </c>
    </row>
    <row r="17" spans="1:8">
      <c r="A17" s="364" t="s">
        <v>3441</v>
      </c>
      <c r="B17" s="363" t="s">
        <v>3442</v>
      </c>
      <c r="C17" s="241">
        <v>0</v>
      </c>
      <c r="D17" s="364"/>
      <c r="E17" s="241">
        <v>23</v>
      </c>
      <c r="F17" s="364">
        <v>25</v>
      </c>
      <c r="G17" s="363">
        <f t="shared" si="0"/>
        <v>23</v>
      </c>
      <c r="H17" s="363">
        <f t="shared" si="0"/>
        <v>25</v>
      </c>
    </row>
    <row r="18" spans="1:8">
      <c r="A18" s="364" t="s">
        <v>3443</v>
      </c>
      <c r="B18" s="363" t="s">
        <v>3444</v>
      </c>
      <c r="C18" s="241">
        <v>0</v>
      </c>
      <c r="D18" s="364"/>
      <c r="E18" s="241">
        <v>0</v>
      </c>
      <c r="F18" s="364">
        <v>2</v>
      </c>
      <c r="G18" s="363">
        <f t="shared" si="0"/>
        <v>0</v>
      </c>
      <c r="H18" s="363">
        <f t="shared" si="0"/>
        <v>2</v>
      </c>
    </row>
    <row r="19" spans="1:8">
      <c r="A19" s="461" t="s">
        <v>3445</v>
      </c>
      <c r="B19" s="463" t="s">
        <v>3446</v>
      </c>
      <c r="C19" s="241">
        <v>0</v>
      </c>
      <c r="D19" s="461"/>
      <c r="E19" s="241">
        <v>5</v>
      </c>
      <c r="F19" s="461">
        <v>10</v>
      </c>
      <c r="G19" s="463">
        <f t="shared" si="0"/>
        <v>5</v>
      </c>
      <c r="H19" s="463">
        <f t="shared" si="0"/>
        <v>10</v>
      </c>
    </row>
    <row r="20" spans="1:8">
      <c r="A20" s="461" t="s">
        <v>5166</v>
      </c>
      <c r="B20" s="463" t="s">
        <v>5167</v>
      </c>
      <c r="C20" s="241">
        <v>0</v>
      </c>
      <c r="D20" s="461"/>
      <c r="E20" s="241">
        <v>8</v>
      </c>
      <c r="F20" s="461">
        <v>8</v>
      </c>
      <c r="G20" s="463">
        <f t="shared" si="0"/>
        <v>8</v>
      </c>
      <c r="H20" s="463">
        <f t="shared" si="0"/>
        <v>8</v>
      </c>
    </row>
    <row r="21" spans="1:8">
      <c r="A21" s="461" t="s">
        <v>5168</v>
      </c>
      <c r="B21" s="463" t="s">
        <v>5169</v>
      </c>
      <c r="C21" s="241">
        <v>0</v>
      </c>
      <c r="D21" s="461"/>
      <c r="E21" s="241">
        <v>18</v>
      </c>
      <c r="F21" s="461">
        <v>20</v>
      </c>
      <c r="G21" s="463">
        <f t="shared" si="0"/>
        <v>18</v>
      </c>
      <c r="H21" s="463">
        <f t="shared" si="0"/>
        <v>20</v>
      </c>
    </row>
    <row r="22" spans="1:8">
      <c r="A22" s="461" t="s">
        <v>5170</v>
      </c>
      <c r="B22" s="463" t="s">
        <v>5171</v>
      </c>
      <c r="C22" s="241">
        <v>0</v>
      </c>
      <c r="D22" s="461"/>
      <c r="E22" s="241">
        <v>0</v>
      </c>
      <c r="F22" s="461">
        <v>2</v>
      </c>
      <c r="G22" s="463">
        <f t="shared" si="0"/>
        <v>0</v>
      </c>
      <c r="H22" s="463">
        <f t="shared" si="0"/>
        <v>2</v>
      </c>
    </row>
    <row r="23" spans="1:8">
      <c r="A23" s="364" t="s">
        <v>5172</v>
      </c>
      <c r="B23" s="363" t="s">
        <v>5173</v>
      </c>
      <c r="C23" s="241">
        <v>0</v>
      </c>
      <c r="D23" s="364"/>
      <c r="E23" s="241">
        <v>3</v>
      </c>
      <c r="F23" s="364">
        <v>5</v>
      </c>
      <c r="G23" s="363">
        <f t="shared" si="0"/>
        <v>3</v>
      </c>
      <c r="H23" s="363">
        <f t="shared" si="0"/>
        <v>5</v>
      </c>
    </row>
    <row r="24" spans="1:8">
      <c r="A24" s="364" t="s">
        <v>3449</v>
      </c>
      <c r="B24" s="363" t="s">
        <v>3450</v>
      </c>
      <c r="C24" s="241">
        <v>0</v>
      </c>
      <c r="D24" s="364"/>
      <c r="E24" s="241">
        <v>0</v>
      </c>
      <c r="F24" s="364">
        <v>2</v>
      </c>
      <c r="G24" s="363">
        <f t="shared" si="0"/>
        <v>0</v>
      </c>
      <c r="H24" s="363">
        <f t="shared" si="0"/>
        <v>2</v>
      </c>
    </row>
    <row r="25" spans="1:8">
      <c r="A25" s="364" t="s">
        <v>5174</v>
      </c>
      <c r="B25" s="363" t="s">
        <v>5175</v>
      </c>
      <c r="C25" s="241">
        <v>0</v>
      </c>
      <c r="D25" s="364"/>
      <c r="E25" s="241">
        <v>4</v>
      </c>
      <c r="F25" s="364">
        <v>5</v>
      </c>
      <c r="G25" s="363">
        <f t="shared" si="0"/>
        <v>4</v>
      </c>
      <c r="H25" s="363">
        <f t="shared" si="0"/>
        <v>5</v>
      </c>
    </row>
    <row r="26" spans="1:8" ht="25.5">
      <c r="A26" s="364" t="s">
        <v>5176</v>
      </c>
      <c r="B26" s="363" t="s">
        <v>5177</v>
      </c>
      <c r="C26" s="241">
        <v>0</v>
      </c>
      <c r="D26" s="364"/>
      <c r="E26" s="241">
        <v>0</v>
      </c>
      <c r="F26" s="364">
        <v>2</v>
      </c>
      <c r="G26" s="363">
        <f t="shared" si="0"/>
        <v>0</v>
      </c>
      <c r="H26" s="363">
        <f t="shared" si="0"/>
        <v>2</v>
      </c>
    </row>
    <row r="27" spans="1:8">
      <c r="A27" s="364" t="s">
        <v>3451</v>
      </c>
      <c r="B27" s="363" t="s">
        <v>3452</v>
      </c>
      <c r="C27" s="241">
        <v>0</v>
      </c>
      <c r="D27" s="364">
        <v>2</v>
      </c>
      <c r="E27" s="241">
        <v>59</v>
      </c>
      <c r="F27" s="364">
        <v>65</v>
      </c>
      <c r="G27" s="363">
        <f t="shared" si="0"/>
        <v>59</v>
      </c>
      <c r="H27" s="363">
        <f t="shared" si="0"/>
        <v>67</v>
      </c>
    </row>
    <row r="28" spans="1:8">
      <c r="A28" s="459" t="s">
        <v>5178</v>
      </c>
      <c r="B28" s="364" t="s">
        <v>5179</v>
      </c>
      <c r="C28" s="241">
        <v>0</v>
      </c>
      <c r="D28" s="364"/>
      <c r="E28" s="241">
        <v>0</v>
      </c>
      <c r="F28" s="364">
        <v>2</v>
      </c>
      <c r="G28" s="363">
        <f t="shared" si="0"/>
        <v>0</v>
      </c>
      <c r="H28" s="363">
        <f t="shared" si="0"/>
        <v>2</v>
      </c>
    </row>
    <row r="29" spans="1:8">
      <c r="A29" s="364" t="s">
        <v>5180</v>
      </c>
      <c r="B29" s="363" t="s">
        <v>5181</v>
      </c>
      <c r="C29" s="241">
        <v>0</v>
      </c>
      <c r="D29" s="364"/>
      <c r="E29" s="241">
        <v>3</v>
      </c>
      <c r="F29" s="364">
        <v>4</v>
      </c>
      <c r="G29" s="363">
        <f t="shared" si="0"/>
        <v>3</v>
      </c>
      <c r="H29" s="363">
        <f t="shared" si="0"/>
        <v>4</v>
      </c>
    </row>
    <row r="30" spans="1:8">
      <c r="A30" s="364" t="s">
        <v>5182</v>
      </c>
      <c r="B30" s="363" t="s">
        <v>5183</v>
      </c>
      <c r="C30" s="241">
        <v>0</v>
      </c>
      <c r="D30" s="364"/>
      <c r="E30" s="241">
        <v>3</v>
      </c>
      <c r="F30" s="364">
        <v>3</v>
      </c>
      <c r="G30" s="363">
        <f t="shared" si="0"/>
        <v>3</v>
      </c>
      <c r="H30" s="363">
        <f t="shared" si="0"/>
        <v>3</v>
      </c>
    </row>
    <row r="31" spans="1:8" ht="25.5">
      <c r="A31" s="461" t="s">
        <v>5184</v>
      </c>
      <c r="B31" s="463" t="s">
        <v>5185</v>
      </c>
      <c r="C31" s="241">
        <v>0</v>
      </c>
      <c r="D31" s="461"/>
      <c r="E31" s="241">
        <v>9</v>
      </c>
      <c r="F31" s="461">
        <v>10</v>
      </c>
      <c r="G31" s="463">
        <f t="shared" si="0"/>
        <v>9</v>
      </c>
      <c r="H31" s="463">
        <f t="shared" si="0"/>
        <v>10</v>
      </c>
    </row>
    <row r="32" spans="1:8">
      <c r="A32" s="459" t="s">
        <v>5186</v>
      </c>
      <c r="B32" s="461" t="s">
        <v>5187</v>
      </c>
      <c r="C32" s="241">
        <v>0</v>
      </c>
      <c r="D32" s="461"/>
      <c r="E32" s="241">
        <v>0</v>
      </c>
      <c r="F32" s="461">
        <v>2</v>
      </c>
      <c r="G32" s="463">
        <f t="shared" si="0"/>
        <v>0</v>
      </c>
      <c r="H32" s="463">
        <f t="shared" si="0"/>
        <v>2</v>
      </c>
    </row>
    <row r="33" spans="1:8" ht="25.5">
      <c r="A33" s="364" t="s">
        <v>3477</v>
      </c>
      <c r="B33" s="363" t="s">
        <v>3478</v>
      </c>
      <c r="C33" s="241">
        <v>0</v>
      </c>
      <c r="D33" s="364"/>
      <c r="E33" s="241">
        <v>1</v>
      </c>
      <c r="F33" s="364">
        <v>2</v>
      </c>
      <c r="G33" s="363">
        <f t="shared" si="0"/>
        <v>1</v>
      </c>
      <c r="H33" s="363">
        <f t="shared" si="0"/>
        <v>2</v>
      </c>
    </row>
    <row r="34" spans="1:8">
      <c r="A34" s="459" t="s">
        <v>5188</v>
      </c>
      <c r="B34" s="364" t="s">
        <v>5189</v>
      </c>
      <c r="C34" s="241">
        <v>0</v>
      </c>
      <c r="D34" s="364"/>
      <c r="E34" s="241">
        <v>0</v>
      </c>
      <c r="F34" s="364">
        <v>2</v>
      </c>
      <c r="G34" s="363">
        <f t="shared" si="0"/>
        <v>0</v>
      </c>
      <c r="H34" s="363">
        <f t="shared" si="0"/>
        <v>2</v>
      </c>
    </row>
    <row r="35" spans="1:8" ht="25.5">
      <c r="A35" s="364" t="s">
        <v>5190</v>
      </c>
      <c r="B35" s="363" t="s">
        <v>5191</v>
      </c>
      <c r="C35" s="241">
        <v>0</v>
      </c>
      <c r="D35" s="364"/>
      <c r="E35" s="241">
        <v>0</v>
      </c>
      <c r="F35" s="364">
        <v>2</v>
      </c>
      <c r="G35" s="363">
        <f t="shared" si="0"/>
        <v>0</v>
      </c>
      <c r="H35" s="363">
        <f t="shared" si="0"/>
        <v>2</v>
      </c>
    </row>
    <row r="36" spans="1:8" ht="38.25">
      <c r="A36" s="364" t="s">
        <v>5192</v>
      </c>
      <c r="B36" s="363" t="s">
        <v>5193</v>
      </c>
      <c r="C36" s="241">
        <v>0</v>
      </c>
      <c r="D36" s="364"/>
      <c r="E36" s="241">
        <v>17</v>
      </c>
      <c r="F36" s="364">
        <v>20</v>
      </c>
      <c r="G36" s="363">
        <f t="shared" si="0"/>
        <v>17</v>
      </c>
      <c r="H36" s="363">
        <f t="shared" si="0"/>
        <v>20</v>
      </c>
    </row>
    <row r="37" spans="1:8" ht="51">
      <c r="A37" s="364" t="s">
        <v>5194</v>
      </c>
      <c r="B37" s="363" t="s">
        <v>5195</v>
      </c>
      <c r="C37" s="241">
        <v>0</v>
      </c>
      <c r="D37" s="364"/>
      <c r="E37" s="241">
        <v>0</v>
      </c>
      <c r="F37" s="364">
        <v>2</v>
      </c>
      <c r="G37" s="363">
        <f t="shared" si="0"/>
        <v>0</v>
      </c>
      <c r="H37" s="363">
        <f t="shared" si="0"/>
        <v>2</v>
      </c>
    </row>
    <row r="38" spans="1:8" ht="38.25">
      <c r="A38" s="364" t="s">
        <v>5196</v>
      </c>
      <c r="B38" s="363" t="s">
        <v>5197</v>
      </c>
      <c r="C38" s="241">
        <v>0</v>
      </c>
      <c r="D38" s="364"/>
      <c r="E38" s="241">
        <v>3</v>
      </c>
      <c r="F38" s="364">
        <v>3</v>
      </c>
      <c r="G38" s="363">
        <f t="shared" si="0"/>
        <v>3</v>
      </c>
      <c r="H38" s="363">
        <f t="shared" si="0"/>
        <v>3</v>
      </c>
    </row>
    <row r="39" spans="1:8" ht="25.5">
      <c r="A39" s="364" t="s">
        <v>5198</v>
      </c>
      <c r="B39" s="363" t="s">
        <v>5199</v>
      </c>
      <c r="C39" s="241">
        <v>0</v>
      </c>
      <c r="D39" s="364"/>
      <c r="E39" s="241">
        <v>1</v>
      </c>
      <c r="F39" s="364">
        <v>2</v>
      </c>
      <c r="G39" s="363">
        <f t="shared" si="0"/>
        <v>1</v>
      </c>
      <c r="H39" s="363">
        <f t="shared" si="0"/>
        <v>2</v>
      </c>
    </row>
    <row r="40" spans="1:8" ht="25.5">
      <c r="A40" s="364" t="s">
        <v>5200</v>
      </c>
      <c r="B40" s="363" t="s">
        <v>5201</v>
      </c>
      <c r="C40" s="241">
        <v>0</v>
      </c>
      <c r="D40" s="364"/>
      <c r="E40" s="241">
        <v>0</v>
      </c>
      <c r="F40" s="364">
        <v>2</v>
      </c>
      <c r="G40" s="363">
        <f t="shared" si="0"/>
        <v>0</v>
      </c>
      <c r="H40" s="363">
        <f t="shared" si="0"/>
        <v>2</v>
      </c>
    </row>
    <row r="41" spans="1:8" ht="25.5">
      <c r="A41" s="364" t="s">
        <v>5202</v>
      </c>
      <c r="B41" s="363" t="s">
        <v>5203</v>
      </c>
      <c r="C41" s="241">
        <v>0</v>
      </c>
      <c r="D41" s="364"/>
      <c r="E41" s="241">
        <v>1</v>
      </c>
      <c r="F41" s="364">
        <v>3</v>
      </c>
      <c r="G41" s="363">
        <f t="shared" si="0"/>
        <v>1</v>
      </c>
      <c r="H41" s="363">
        <f t="shared" si="0"/>
        <v>3</v>
      </c>
    </row>
    <row r="42" spans="1:8" ht="25.5">
      <c r="A42" s="364" t="s">
        <v>3481</v>
      </c>
      <c r="B42" s="363" t="s">
        <v>3482</v>
      </c>
      <c r="C42" s="241">
        <v>0</v>
      </c>
      <c r="D42" s="364"/>
      <c r="E42" s="241">
        <v>1</v>
      </c>
      <c r="F42" s="364">
        <v>2</v>
      </c>
      <c r="G42" s="363">
        <f t="shared" si="0"/>
        <v>1</v>
      </c>
      <c r="H42" s="363">
        <f t="shared" si="0"/>
        <v>2</v>
      </c>
    </row>
    <row r="43" spans="1:8">
      <c r="A43" s="364" t="s">
        <v>5204</v>
      </c>
      <c r="B43" s="363" t="s">
        <v>5205</v>
      </c>
      <c r="C43" s="241">
        <v>0</v>
      </c>
      <c r="D43" s="364"/>
      <c r="E43" s="241">
        <v>0</v>
      </c>
      <c r="F43" s="364">
        <v>2</v>
      </c>
      <c r="G43" s="363">
        <f t="shared" si="0"/>
        <v>0</v>
      </c>
      <c r="H43" s="363">
        <f t="shared" si="0"/>
        <v>2</v>
      </c>
    </row>
    <row r="44" spans="1:8">
      <c r="A44" s="364" t="s">
        <v>5206</v>
      </c>
      <c r="B44" s="363" t="s">
        <v>5207</v>
      </c>
      <c r="C44" s="241">
        <v>0</v>
      </c>
      <c r="D44" s="364"/>
      <c r="E44" s="241">
        <v>0</v>
      </c>
      <c r="F44" s="364">
        <v>2</v>
      </c>
      <c r="G44" s="363">
        <f t="shared" si="0"/>
        <v>0</v>
      </c>
      <c r="H44" s="363">
        <f t="shared" si="0"/>
        <v>2</v>
      </c>
    </row>
    <row r="45" spans="1:8" ht="25.5">
      <c r="A45" s="364" t="s">
        <v>5208</v>
      </c>
      <c r="B45" s="363" t="s">
        <v>5209</v>
      </c>
      <c r="C45" s="241">
        <v>0</v>
      </c>
      <c r="D45" s="364"/>
      <c r="E45" s="241">
        <v>0</v>
      </c>
      <c r="F45" s="364">
        <v>2</v>
      </c>
      <c r="G45" s="363">
        <f t="shared" si="0"/>
        <v>0</v>
      </c>
      <c r="H45" s="363">
        <f t="shared" si="0"/>
        <v>2</v>
      </c>
    </row>
    <row r="46" spans="1:8">
      <c r="A46" s="459" t="s">
        <v>5210</v>
      </c>
      <c r="B46" s="364" t="s">
        <v>5211</v>
      </c>
      <c r="C46" s="241">
        <v>0</v>
      </c>
      <c r="D46" s="364"/>
      <c r="E46" s="241">
        <v>0</v>
      </c>
      <c r="F46" s="364">
        <v>2</v>
      </c>
      <c r="G46" s="363">
        <f t="shared" si="0"/>
        <v>0</v>
      </c>
      <c r="H46" s="363">
        <f t="shared" si="0"/>
        <v>2</v>
      </c>
    </row>
    <row r="47" spans="1:8" ht="25.5">
      <c r="A47" s="364" t="s">
        <v>3487</v>
      </c>
      <c r="B47" s="363" t="s">
        <v>3488</v>
      </c>
      <c r="C47" s="241">
        <v>0</v>
      </c>
      <c r="D47" s="364"/>
      <c r="E47" s="241">
        <v>0</v>
      </c>
      <c r="F47" s="364">
        <v>2</v>
      </c>
      <c r="G47" s="363">
        <f t="shared" si="0"/>
        <v>0</v>
      </c>
      <c r="H47" s="363">
        <f t="shared" si="0"/>
        <v>2</v>
      </c>
    </row>
    <row r="48" spans="1:8" ht="25.5">
      <c r="A48" s="364" t="s">
        <v>5212</v>
      </c>
      <c r="B48" s="363" t="s">
        <v>5213</v>
      </c>
      <c r="C48" s="241">
        <v>0</v>
      </c>
      <c r="D48" s="364"/>
      <c r="E48" s="241">
        <v>0</v>
      </c>
      <c r="F48" s="364">
        <v>2</v>
      </c>
      <c r="G48" s="363">
        <f t="shared" si="0"/>
        <v>0</v>
      </c>
      <c r="H48" s="363">
        <f t="shared" si="0"/>
        <v>2</v>
      </c>
    </row>
    <row r="49" spans="1:8" ht="25.5">
      <c r="A49" s="364" t="s">
        <v>3489</v>
      </c>
      <c r="B49" s="363" t="s">
        <v>3490</v>
      </c>
      <c r="C49" s="241">
        <v>0</v>
      </c>
      <c r="D49" s="364"/>
      <c r="E49" s="241">
        <v>2</v>
      </c>
      <c r="F49" s="364">
        <v>2</v>
      </c>
      <c r="G49" s="363">
        <f t="shared" si="0"/>
        <v>2</v>
      </c>
      <c r="H49" s="363">
        <f t="shared" si="0"/>
        <v>2</v>
      </c>
    </row>
    <row r="50" spans="1:8" ht="25.5">
      <c r="A50" s="364" t="s">
        <v>5214</v>
      </c>
      <c r="B50" s="363" t="s">
        <v>5215</v>
      </c>
      <c r="C50" s="241">
        <v>0</v>
      </c>
      <c r="D50" s="364"/>
      <c r="E50" s="241">
        <v>0</v>
      </c>
      <c r="F50" s="364">
        <v>2</v>
      </c>
      <c r="G50" s="363">
        <f t="shared" si="0"/>
        <v>0</v>
      </c>
      <c r="H50" s="363">
        <f t="shared" si="0"/>
        <v>2</v>
      </c>
    </row>
    <row r="51" spans="1:8" ht="25.5">
      <c r="A51" s="364" t="s">
        <v>5216</v>
      </c>
      <c r="B51" s="363" t="s">
        <v>5217</v>
      </c>
      <c r="C51" s="241">
        <v>0</v>
      </c>
      <c r="D51" s="364"/>
      <c r="E51" s="241">
        <v>0</v>
      </c>
      <c r="F51" s="364">
        <v>2</v>
      </c>
      <c r="G51" s="363">
        <f t="shared" si="0"/>
        <v>0</v>
      </c>
      <c r="H51" s="363">
        <f t="shared" si="0"/>
        <v>2</v>
      </c>
    </row>
    <row r="52" spans="1:8">
      <c r="A52" s="364" t="s">
        <v>5218</v>
      </c>
      <c r="B52" s="363" t="s">
        <v>5219</v>
      </c>
      <c r="C52" s="241">
        <v>0</v>
      </c>
      <c r="D52" s="364"/>
      <c r="E52" s="241">
        <v>1</v>
      </c>
      <c r="F52" s="364">
        <v>2</v>
      </c>
      <c r="G52" s="363">
        <f t="shared" si="0"/>
        <v>1</v>
      </c>
      <c r="H52" s="363">
        <f t="shared" si="0"/>
        <v>2</v>
      </c>
    </row>
    <row r="53" spans="1:8">
      <c r="A53" s="461" t="s">
        <v>5220</v>
      </c>
      <c r="B53" s="463" t="s">
        <v>5221</v>
      </c>
      <c r="C53" s="241">
        <v>0</v>
      </c>
      <c r="D53" s="461"/>
      <c r="E53" s="241">
        <v>0</v>
      </c>
      <c r="F53" s="461">
        <v>2</v>
      </c>
      <c r="G53" s="363">
        <f t="shared" si="0"/>
        <v>0</v>
      </c>
      <c r="H53" s="363">
        <f t="shared" si="0"/>
        <v>2</v>
      </c>
    </row>
    <row r="54" spans="1:8">
      <c r="A54" s="461" t="s">
        <v>5222</v>
      </c>
      <c r="B54" s="463" t="s">
        <v>5223</v>
      </c>
      <c r="C54" s="241">
        <v>0</v>
      </c>
      <c r="D54" s="461"/>
      <c r="E54" s="241">
        <v>3</v>
      </c>
      <c r="F54" s="461">
        <v>5</v>
      </c>
      <c r="G54" s="363">
        <f t="shared" si="0"/>
        <v>3</v>
      </c>
      <c r="H54" s="363">
        <f t="shared" si="0"/>
        <v>5</v>
      </c>
    </row>
    <row r="55" spans="1:8" s="338" customFormat="1" ht="25.5">
      <c r="A55" s="512" t="s">
        <v>5224</v>
      </c>
      <c r="B55" s="502" t="s">
        <v>5225</v>
      </c>
      <c r="C55" s="338">
        <v>0</v>
      </c>
      <c r="D55" s="413"/>
      <c r="E55" s="338">
        <v>9</v>
      </c>
      <c r="F55" s="413">
        <v>10</v>
      </c>
      <c r="G55" s="502">
        <f t="shared" si="0"/>
        <v>9</v>
      </c>
      <c r="H55" s="502">
        <f t="shared" si="0"/>
        <v>10</v>
      </c>
    </row>
    <row r="56" spans="1:8" ht="38.25">
      <c r="A56" s="461" t="s">
        <v>5226</v>
      </c>
      <c r="B56" s="463" t="s">
        <v>5227</v>
      </c>
      <c r="C56" s="241">
        <v>0</v>
      </c>
      <c r="D56" s="461"/>
      <c r="E56" s="241">
        <v>9</v>
      </c>
      <c r="F56" s="461">
        <v>10</v>
      </c>
      <c r="G56" s="363">
        <f t="shared" si="0"/>
        <v>9</v>
      </c>
      <c r="H56" s="363">
        <f t="shared" si="0"/>
        <v>10</v>
      </c>
    </row>
    <row r="57" spans="1:8">
      <c r="A57" s="364" t="s">
        <v>5228</v>
      </c>
      <c r="B57" s="363" t="s">
        <v>5229</v>
      </c>
      <c r="C57" s="241">
        <v>9</v>
      </c>
      <c r="D57" s="364">
        <v>10</v>
      </c>
      <c r="E57" s="241">
        <v>1</v>
      </c>
      <c r="F57" s="364">
        <v>2</v>
      </c>
      <c r="G57" s="363">
        <f t="shared" si="0"/>
        <v>10</v>
      </c>
      <c r="H57" s="363">
        <f t="shared" si="0"/>
        <v>12</v>
      </c>
    </row>
    <row r="58" spans="1:8">
      <c r="A58" s="364" t="s">
        <v>5230</v>
      </c>
      <c r="B58" s="363" t="s">
        <v>5231</v>
      </c>
      <c r="C58" s="241">
        <v>1</v>
      </c>
      <c r="D58" s="364">
        <v>1</v>
      </c>
      <c r="E58" s="241">
        <v>2</v>
      </c>
      <c r="F58" s="364">
        <v>2</v>
      </c>
      <c r="G58" s="363">
        <f t="shared" si="0"/>
        <v>3</v>
      </c>
      <c r="H58" s="363">
        <f t="shared" si="0"/>
        <v>3</v>
      </c>
    </row>
    <row r="59" spans="1:8" ht="38.25">
      <c r="A59" s="364" t="s">
        <v>5232</v>
      </c>
      <c r="B59" s="363" t="s">
        <v>5233</v>
      </c>
      <c r="C59" s="241">
        <v>0</v>
      </c>
      <c r="D59" s="364"/>
      <c r="E59" s="241">
        <v>7</v>
      </c>
      <c r="F59" s="364">
        <v>10</v>
      </c>
      <c r="G59" s="363">
        <f t="shared" si="0"/>
        <v>7</v>
      </c>
      <c r="H59" s="363">
        <f t="shared" si="0"/>
        <v>10</v>
      </c>
    </row>
    <row r="60" spans="1:8" ht="38.25">
      <c r="A60" s="364" t="s">
        <v>5234</v>
      </c>
      <c r="B60" s="363" t="s">
        <v>5235</v>
      </c>
      <c r="C60" s="241">
        <v>0</v>
      </c>
      <c r="D60" s="364"/>
      <c r="E60" s="241">
        <v>0</v>
      </c>
      <c r="F60" s="364">
        <v>2</v>
      </c>
      <c r="G60" s="363">
        <f t="shared" si="0"/>
        <v>0</v>
      </c>
      <c r="H60" s="363">
        <f t="shared" si="0"/>
        <v>2</v>
      </c>
    </row>
    <row r="61" spans="1:8" ht="25.5">
      <c r="A61" s="364" t="s">
        <v>5236</v>
      </c>
      <c r="B61" s="363" t="s">
        <v>5237</v>
      </c>
      <c r="C61" s="241">
        <v>0</v>
      </c>
      <c r="D61" s="364"/>
      <c r="E61" s="241">
        <v>0</v>
      </c>
      <c r="F61" s="364">
        <v>2</v>
      </c>
      <c r="G61" s="363">
        <f t="shared" si="0"/>
        <v>0</v>
      </c>
      <c r="H61" s="363">
        <f t="shared" si="0"/>
        <v>2</v>
      </c>
    </row>
    <row r="62" spans="1:8">
      <c r="A62" s="364" t="s">
        <v>5238</v>
      </c>
      <c r="B62" s="363" t="s">
        <v>5239</v>
      </c>
      <c r="C62" s="241">
        <v>0</v>
      </c>
      <c r="D62" s="364"/>
      <c r="E62" s="241">
        <v>0</v>
      </c>
      <c r="F62" s="364">
        <v>2</v>
      </c>
      <c r="G62" s="363">
        <f t="shared" si="0"/>
        <v>0</v>
      </c>
      <c r="H62" s="363">
        <f t="shared" si="0"/>
        <v>2</v>
      </c>
    </row>
    <row r="63" spans="1:8" ht="25.5">
      <c r="A63" s="364" t="s">
        <v>5240</v>
      </c>
      <c r="B63" s="363" t="s">
        <v>5241</v>
      </c>
      <c r="C63" s="241">
        <v>0</v>
      </c>
      <c r="D63" s="364">
        <v>1</v>
      </c>
      <c r="E63" s="241">
        <v>4</v>
      </c>
      <c r="F63" s="364">
        <v>5</v>
      </c>
      <c r="G63" s="363">
        <f t="shared" si="0"/>
        <v>4</v>
      </c>
      <c r="H63" s="363">
        <f t="shared" si="0"/>
        <v>6</v>
      </c>
    </row>
    <row r="64" spans="1:8" ht="25.5">
      <c r="A64" s="364" t="s">
        <v>5242</v>
      </c>
      <c r="B64" s="363" t="s">
        <v>5243</v>
      </c>
      <c r="C64" s="241">
        <v>0</v>
      </c>
      <c r="D64" s="364"/>
      <c r="E64" s="241">
        <v>24</v>
      </c>
      <c r="F64" s="364">
        <v>25</v>
      </c>
      <c r="G64" s="363">
        <f t="shared" si="0"/>
        <v>24</v>
      </c>
      <c r="H64" s="363">
        <f t="shared" si="0"/>
        <v>25</v>
      </c>
    </row>
    <row r="65" spans="1:8">
      <c r="A65" s="364" t="s">
        <v>5244</v>
      </c>
      <c r="B65" s="363" t="s">
        <v>5245</v>
      </c>
      <c r="C65" s="241">
        <v>0</v>
      </c>
      <c r="D65" s="364"/>
      <c r="E65" s="241">
        <v>23</v>
      </c>
      <c r="F65" s="364">
        <v>25</v>
      </c>
      <c r="G65" s="363">
        <f t="shared" si="0"/>
        <v>23</v>
      </c>
      <c r="H65" s="363">
        <f t="shared" si="0"/>
        <v>25</v>
      </c>
    </row>
    <row r="66" spans="1:8" ht="38.25">
      <c r="A66" s="364" t="s">
        <v>5246</v>
      </c>
      <c r="B66" s="363" t="s">
        <v>5247</v>
      </c>
      <c r="C66" s="241">
        <v>0</v>
      </c>
      <c r="D66" s="364"/>
      <c r="E66" s="241">
        <v>38</v>
      </c>
      <c r="F66" s="364">
        <v>40</v>
      </c>
      <c r="G66" s="363">
        <f t="shared" si="0"/>
        <v>38</v>
      </c>
      <c r="H66" s="363">
        <f t="shared" si="0"/>
        <v>40</v>
      </c>
    </row>
    <row r="67" spans="1:8" ht="25.5">
      <c r="A67" s="364" t="s">
        <v>5248</v>
      </c>
      <c r="B67" s="363" t="s">
        <v>5249</v>
      </c>
      <c r="C67" s="241">
        <v>0</v>
      </c>
      <c r="D67" s="364"/>
      <c r="E67" s="241">
        <v>23</v>
      </c>
      <c r="F67" s="364">
        <v>25</v>
      </c>
      <c r="G67" s="363">
        <f t="shared" si="0"/>
        <v>23</v>
      </c>
      <c r="H67" s="363">
        <f t="shared" si="0"/>
        <v>25</v>
      </c>
    </row>
    <row r="68" spans="1:8" ht="38.25">
      <c r="A68" s="364" t="s">
        <v>5250</v>
      </c>
      <c r="B68" s="363" t="s">
        <v>5251</v>
      </c>
      <c r="C68" s="241">
        <v>0</v>
      </c>
      <c r="D68" s="364"/>
      <c r="E68" s="241">
        <v>0</v>
      </c>
      <c r="F68" s="364">
        <v>2</v>
      </c>
      <c r="G68" s="363">
        <f t="shared" si="0"/>
        <v>0</v>
      </c>
      <c r="H68" s="363">
        <f t="shared" si="0"/>
        <v>2</v>
      </c>
    </row>
    <row r="69" spans="1:8" ht="25.5">
      <c r="A69" s="364" t="s">
        <v>5252</v>
      </c>
      <c r="B69" s="363" t="s">
        <v>5253</v>
      </c>
      <c r="C69" s="241">
        <v>0</v>
      </c>
      <c r="D69" s="364"/>
      <c r="E69" s="241">
        <v>34</v>
      </c>
      <c r="F69" s="364">
        <v>40</v>
      </c>
      <c r="G69" s="363">
        <f t="shared" si="0"/>
        <v>34</v>
      </c>
      <c r="H69" s="363">
        <f t="shared" si="0"/>
        <v>40</v>
      </c>
    </row>
    <row r="70" spans="1:8" ht="25.5">
      <c r="A70" s="364" t="s">
        <v>5254</v>
      </c>
      <c r="B70" s="363" t="s">
        <v>5255</v>
      </c>
      <c r="C70" s="241">
        <v>0</v>
      </c>
      <c r="D70" s="364"/>
      <c r="E70" s="241">
        <v>40</v>
      </c>
      <c r="F70" s="364">
        <v>45</v>
      </c>
      <c r="G70" s="363">
        <f t="shared" si="0"/>
        <v>40</v>
      </c>
      <c r="H70" s="363">
        <f t="shared" si="0"/>
        <v>45</v>
      </c>
    </row>
    <row r="71" spans="1:8" ht="25.5">
      <c r="A71" s="364" t="s">
        <v>5256</v>
      </c>
      <c r="B71" s="363" t="s">
        <v>5257</v>
      </c>
      <c r="C71" s="241">
        <v>0</v>
      </c>
      <c r="D71" s="364"/>
      <c r="E71" s="241">
        <v>0</v>
      </c>
      <c r="F71" s="364">
        <v>2</v>
      </c>
      <c r="G71" s="363">
        <f t="shared" si="0"/>
        <v>0</v>
      </c>
      <c r="H71" s="363">
        <f t="shared" si="0"/>
        <v>2</v>
      </c>
    </row>
    <row r="72" spans="1:8" ht="25.5">
      <c r="A72" s="364" t="s">
        <v>5258</v>
      </c>
      <c r="B72" s="363" t="s">
        <v>5259</v>
      </c>
      <c r="C72" s="241">
        <v>0</v>
      </c>
      <c r="D72" s="364"/>
      <c r="E72" s="241">
        <v>14</v>
      </c>
      <c r="F72" s="364">
        <v>15</v>
      </c>
      <c r="G72" s="363">
        <f t="shared" ref="G72:H112" si="1">C72+E72</f>
        <v>14</v>
      </c>
      <c r="H72" s="363">
        <f t="shared" si="1"/>
        <v>15</v>
      </c>
    </row>
    <row r="73" spans="1:8" ht="25.5">
      <c r="A73" s="364" t="s">
        <v>5260</v>
      </c>
      <c r="B73" s="363" t="s">
        <v>5261</v>
      </c>
      <c r="C73" s="241">
        <v>0</v>
      </c>
      <c r="D73" s="364"/>
      <c r="E73" s="241">
        <v>54</v>
      </c>
      <c r="F73" s="364">
        <v>60</v>
      </c>
      <c r="G73" s="363">
        <f t="shared" si="1"/>
        <v>54</v>
      </c>
      <c r="H73" s="363">
        <f t="shared" si="1"/>
        <v>60</v>
      </c>
    </row>
    <row r="74" spans="1:8" ht="38.25">
      <c r="A74" s="364" t="s">
        <v>5262</v>
      </c>
      <c r="B74" s="363" t="s">
        <v>5263</v>
      </c>
      <c r="C74" s="241">
        <v>0</v>
      </c>
      <c r="D74" s="364"/>
      <c r="E74" s="241">
        <v>0</v>
      </c>
      <c r="F74" s="364">
        <v>2</v>
      </c>
      <c r="G74" s="363">
        <f t="shared" si="1"/>
        <v>0</v>
      </c>
      <c r="H74" s="363">
        <f t="shared" si="1"/>
        <v>2</v>
      </c>
    </row>
    <row r="75" spans="1:8" ht="25.5">
      <c r="A75" s="364" t="s">
        <v>5264</v>
      </c>
      <c r="B75" s="363" t="s">
        <v>5265</v>
      </c>
      <c r="C75" s="241">
        <v>0</v>
      </c>
      <c r="D75" s="364"/>
      <c r="E75" s="241">
        <v>0</v>
      </c>
      <c r="F75" s="364">
        <v>2</v>
      </c>
      <c r="G75" s="363">
        <f t="shared" si="1"/>
        <v>0</v>
      </c>
      <c r="H75" s="363">
        <f t="shared" si="1"/>
        <v>2</v>
      </c>
    </row>
    <row r="76" spans="1:8" ht="25.5">
      <c r="A76" s="364" t="s">
        <v>5266</v>
      </c>
      <c r="B76" s="363" t="s">
        <v>5267</v>
      </c>
      <c r="C76" s="241">
        <v>0</v>
      </c>
      <c r="D76" s="364"/>
      <c r="E76" s="241">
        <v>1</v>
      </c>
      <c r="F76" s="364">
        <v>2</v>
      </c>
      <c r="G76" s="363">
        <f t="shared" si="1"/>
        <v>1</v>
      </c>
      <c r="H76" s="363">
        <f t="shared" si="1"/>
        <v>2</v>
      </c>
    </row>
    <row r="77" spans="1:8">
      <c r="A77" s="364" t="s">
        <v>5268</v>
      </c>
      <c r="B77" s="363" t="s">
        <v>5269</v>
      </c>
      <c r="C77" s="241">
        <v>0</v>
      </c>
      <c r="D77" s="364"/>
      <c r="E77" s="241">
        <v>0</v>
      </c>
      <c r="F77" s="364">
        <v>1</v>
      </c>
      <c r="G77" s="363">
        <f t="shared" si="1"/>
        <v>0</v>
      </c>
      <c r="H77" s="363">
        <f t="shared" si="1"/>
        <v>1</v>
      </c>
    </row>
    <row r="78" spans="1:8" ht="25.5">
      <c r="A78" s="364" t="s">
        <v>5270</v>
      </c>
      <c r="B78" s="363" t="s">
        <v>5271</v>
      </c>
      <c r="C78" s="241">
        <v>0</v>
      </c>
      <c r="D78" s="364"/>
      <c r="E78" s="241">
        <v>1</v>
      </c>
      <c r="F78" s="364">
        <v>2</v>
      </c>
      <c r="G78" s="363">
        <f t="shared" si="1"/>
        <v>1</v>
      </c>
      <c r="H78" s="363">
        <f t="shared" si="1"/>
        <v>2</v>
      </c>
    </row>
    <row r="79" spans="1:8" ht="25.5">
      <c r="A79" s="364" t="s">
        <v>5272</v>
      </c>
      <c r="B79" s="363" t="s">
        <v>5273</v>
      </c>
      <c r="C79" s="241">
        <v>0</v>
      </c>
      <c r="D79" s="364"/>
      <c r="E79" s="241">
        <v>0</v>
      </c>
      <c r="F79" s="364">
        <v>2</v>
      </c>
      <c r="G79" s="363">
        <f t="shared" si="1"/>
        <v>0</v>
      </c>
      <c r="H79" s="363">
        <f t="shared" si="1"/>
        <v>2</v>
      </c>
    </row>
    <row r="80" spans="1:8">
      <c r="A80" s="364" t="s">
        <v>5274</v>
      </c>
      <c r="B80" s="363" t="s">
        <v>5275</v>
      </c>
      <c r="C80" s="241">
        <v>0</v>
      </c>
      <c r="D80" s="364"/>
      <c r="E80" s="241">
        <v>4</v>
      </c>
      <c r="F80" s="364">
        <v>5</v>
      </c>
      <c r="G80" s="363">
        <f t="shared" si="1"/>
        <v>4</v>
      </c>
      <c r="H80" s="363">
        <f t="shared" si="1"/>
        <v>5</v>
      </c>
    </row>
    <row r="81" spans="1:8" ht="25.5">
      <c r="A81" s="364" t="s">
        <v>5276</v>
      </c>
      <c r="B81" s="363" t="s">
        <v>5277</v>
      </c>
      <c r="C81" s="241">
        <v>3</v>
      </c>
      <c r="D81" s="364"/>
      <c r="E81" s="241">
        <v>15</v>
      </c>
      <c r="F81" s="364">
        <v>15</v>
      </c>
      <c r="G81" s="363">
        <f t="shared" si="1"/>
        <v>18</v>
      </c>
      <c r="H81" s="363">
        <f t="shared" si="1"/>
        <v>15</v>
      </c>
    </row>
    <row r="82" spans="1:8" ht="25.5">
      <c r="A82" s="364" t="s">
        <v>5278</v>
      </c>
      <c r="B82" s="363" t="s">
        <v>5279</v>
      </c>
      <c r="C82" s="241">
        <v>0</v>
      </c>
      <c r="D82" s="364"/>
      <c r="E82" s="241">
        <v>2</v>
      </c>
      <c r="F82" s="364">
        <v>5</v>
      </c>
      <c r="G82" s="363">
        <f t="shared" si="1"/>
        <v>2</v>
      </c>
      <c r="H82" s="363">
        <f t="shared" si="1"/>
        <v>5</v>
      </c>
    </row>
    <row r="83" spans="1:8" ht="25.5">
      <c r="A83" s="364" t="s">
        <v>5280</v>
      </c>
      <c r="B83" s="363" t="s">
        <v>5281</v>
      </c>
      <c r="C83" s="241">
        <v>0</v>
      </c>
      <c r="D83" s="364"/>
      <c r="E83" s="241">
        <v>0</v>
      </c>
      <c r="F83" s="364">
        <v>2</v>
      </c>
      <c r="G83" s="363">
        <f t="shared" si="1"/>
        <v>0</v>
      </c>
      <c r="H83" s="363">
        <f t="shared" si="1"/>
        <v>2</v>
      </c>
    </row>
    <row r="84" spans="1:8" ht="25.5">
      <c r="A84" s="364" t="s">
        <v>5282</v>
      </c>
      <c r="B84" s="363" t="s">
        <v>5283</v>
      </c>
      <c r="C84" s="241">
        <v>0</v>
      </c>
      <c r="D84" s="364"/>
      <c r="E84" s="241">
        <v>1</v>
      </c>
      <c r="F84" s="364">
        <v>2</v>
      </c>
      <c r="G84" s="363">
        <f t="shared" si="1"/>
        <v>1</v>
      </c>
      <c r="H84" s="363">
        <f t="shared" si="1"/>
        <v>2</v>
      </c>
    </row>
    <row r="85" spans="1:8">
      <c r="A85" s="364" t="s">
        <v>5284</v>
      </c>
      <c r="B85" s="363" t="s">
        <v>5285</v>
      </c>
      <c r="C85" s="241">
        <v>0</v>
      </c>
      <c r="D85" s="364"/>
      <c r="E85" s="241">
        <v>45</v>
      </c>
      <c r="F85" s="364">
        <v>50</v>
      </c>
      <c r="G85" s="363">
        <f t="shared" si="1"/>
        <v>45</v>
      </c>
      <c r="H85" s="363">
        <f t="shared" si="1"/>
        <v>50</v>
      </c>
    </row>
    <row r="86" spans="1:8">
      <c r="A86" s="364" t="s">
        <v>5286</v>
      </c>
      <c r="B86" s="363" t="s">
        <v>5287</v>
      </c>
      <c r="C86" s="241">
        <v>0</v>
      </c>
      <c r="D86" s="364"/>
      <c r="E86" s="241">
        <v>0</v>
      </c>
      <c r="F86" s="364">
        <v>2</v>
      </c>
      <c r="G86" s="363">
        <f t="shared" si="1"/>
        <v>0</v>
      </c>
      <c r="H86" s="363">
        <f t="shared" si="1"/>
        <v>2</v>
      </c>
    </row>
    <row r="87" spans="1:8">
      <c r="A87" s="364" t="s">
        <v>5288</v>
      </c>
      <c r="B87" s="363" t="s">
        <v>5289</v>
      </c>
      <c r="C87" s="241">
        <v>0</v>
      </c>
      <c r="D87" s="364"/>
      <c r="E87" s="241">
        <v>28</v>
      </c>
      <c r="F87" s="364">
        <v>35</v>
      </c>
      <c r="G87" s="363">
        <f t="shared" si="1"/>
        <v>28</v>
      </c>
      <c r="H87" s="363">
        <f t="shared" si="1"/>
        <v>35</v>
      </c>
    </row>
    <row r="88" spans="1:8">
      <c r="A88" s="364" t="s">
        <v>5290</v>
      </c>
      <c r="B88" s="363" t="s">
        <v>5291</v>
      </c>
      <c r="C88" s="241">
        <v>0</v>
      </c>
      <c r="D88" s="364"/>
      <c r="E88" s="241">
        <v>0</v>
      </c>
      <c r="F88" s="364">
        <v>2</v>
      </c>
      <c r="G88" s="363">
        <f t="shared" si="1"/>
        <v>0</v>
      </c>
      <c r="H88" s="363">
        <f t="shared" si="1"/>
        <v>2</v>
      </c>
    </row>
    <row r="89" spans="1:8" ht="25.5">
      <c r="A89" s="364" t="s">
        <v>5292</v>
      </c>
      <c r="B89" s="363" t="s">
        <v>5293</v>
      </c>
      <c r="C89" s="241">
        <v>0</v>
      </c>
      <c r="D89" s="364"/>
      <c r="E89" s="241">
        <v>2</v>
      </c>
      <c r="F89" s="364">
        <v>2</v>
      </c>
      <c r="G89" s="363">
        <f t="shared" si="1"/>
        <v>2</v>
      </c>
      <c r="H89" s="363">
        <f t="shared" si="1"/>
        <v>2</v>
      </c>
    </row>
    <row r="90" spans="1:8" ht="38.25">
      <c r="A90" s="364" t="s">
        <v>5294</v>
      </c>
      <c r="B90" s="363" t="s">
        <v>5295</v>
      </c>
      <c r="C90" s="241">
        <v>0</v>
      </c>
      <c r="D90" s="364"/>
      <c r="E90" s="241">
        <v>1</v>
      </c>
      <c r="F90" s="364">
        <v>2</v>
      </c>
      <c r="G90" s="363">
        <f t="shared" si="1"/>
        <v>1</v>
      </c>
      <c r="H90" s="363">
        <f t="shared" si="1"/>
        <v>2</v>
      </c>
    </row>
    <row r="91" spans="1:8">
      <c r="A91" s="364" t="s">
        <v>5296</v>
      </c>
      <c r="B91" s="363" t="s">
        <v>5297</v>
      </c>
      <c r="C91" s="241">
        <v>0</v>
      </c>
      <c r="D91" s="364"/>
      <c r="E91" s="241">
        <v>0</v>
      </c>
      <c r="F91" s="364">
        <v>2</v>
      </c>
      <c r="G91" s="363">
        <f t="shared" si="1"/>
        <v>0</v>
      </c>
      <c r="H91" s="363">
        <f t="shared" si="1"/>
        <v>2</v>
      </c>
    </row>
    <row r="92" spans="1:8">
      <c r="A92" s="364" t="s">
        <v>5298</v>
      </c>
      <c r="B92" s="363" t="s">
        <v>5299</v>
      </c>
      <c r="C92" s="241">
        <v>0</v>
      </c>
      <c r="D92" s="364"/>
      <c r="E92" s="241">
        <v>4</v>
      </c>
      <c r="F92" s="364">
        <v>5</v>
      </c>
      <c r="G92" s="363">
        <f t="shared" si="1"/>
        <v>4</v>
      </c>
      <c r="H92" s="363">
        <f t="shared" si="1"/>
        <v>5</v>
      </c>
    </row>
    <row r="93" spans="1:8">
      <c r="A93" s="364" t="s">
        <v>5300</v>
      </c>
      <c r="B93" s="363" t="s">
        <v>5301</v>
      </c>
      <c r="C93" s="241">
        <v>0</v>
      </c>
      <c r="D93" s="364"/>
      <c r="E93" s="241">
        <v>0</v>
      </c>
      <c r="F93" s="364">
        <v>2</v>
      </c>
      <c r="G93" s="363">
        <f t="shared" si="1"/>
        <v>0</v>
      </c>
      <c r="H93" s="363">
        <f t="shared" si="1"/>
        <v>2</v>
      </c>
    </row>
    <row r="94" spans="1:8" ht="25.5">
      <c r="A94" s="364" t="s">
        <v>5302</v>
      </c>
      <c r="B94" s="363" t="s">
        <v>5303</v>
      </c>
      <c r="C94" s="241">
        <v>0</v>
      </c>
      <c r="D94" s="364"/>
      <c r="E94" s="241">
        <v>0</v>
      </c>
      <c r="F94" s="364">
        <v>3</v>
      </c>
      <c r="G94" s="363">
        <f t="shared" si="1"/>
        <v>0</v>
      </c>
      <c r="H94" s="363">
        <f t="shared" si="1"/>
        <v>3</v>
      </c>
    </row>
    <row r="95" spans="1:8" ht="25.5">
      <c r="A95" s="364" t="s">
        <v>5304</v>
      </c>
      <c r="B95" s="363" t="s">
        <v>5305</v>
      </c>
      <c r="C95" s="241">
        <v>0</v>
      </c>
      <c r="D95" s="364"/>
      <c r="E95" s="241">
        <v>6</v>
      </c>
      <c r="F95" s="364">
        <v>10</v>
      </c>
      <c r="G95" s="363">
        <f t="shared" si="1"/>
        <v>6</v>
      </c>
      <c r="H95" s="363">
        <f t="shared" si="1"/>
        <v>10</v>
      </c>
    </row>
    <row r="96" spans="1:8">
      <c r="A96" s="459" t="s">
        <v>5306</v>
      </c>
      <c r="B96" s="364" t="s">
        <v>5307</v>
      </c>
      <c r="C96" s="241">
        <v>0</v>
      </c>
      <c r="D96" s="364"/>
      <c r="E96" s="241">
        <v>0</v>
      </c>
      <c r="F96" s="364">
        <v>2</v>
      </c>
      <c r="G96" s="363">
        <f t="shared" si="1"/>
        <v>0</v>
      </c>
      <c r="H96" s="363">
        <f t="shared" si="1"/>
        <v>2</v>
      </c>
    </row>
    <row r="97" spans="1:8">
      <c r="A97" s="364" t="s">
        <v>5308</v>
      </c>
      <c r="B97" s="363" t="s">
        <v>5309</v>
      </c>
      <c r="C97" s="241">
        <v>0</v>
      </c>
      <c r="D97" s="364"/>
      <c r="E97" s="241">
        <v>1</v>
      </c>
      <c r="F97" s="364">
        <v>2</v>
      </c>
      <c r="G97" s="363">
        <f t="shared" si="1"/>
        <v>1</v>
      </c>
      <c r="H97" s="363">
        <f t="shared" si="1"/>
        <v>2</v>
      </c>
    </row>
    <row r="98" spans="1:8">
      <c r="A98" s="364" t="s">
        <v>5310</v>
      </c>
      <c r="B98" s="363" t="s">
        <v>5311</v>
      </c>
      <c r="C98" s="241">
        <v>0</v>
      </c>
      <c r="D98" s="364"/>
      <c r="E98" s="241">
        <v>0</v>
      </c>
      <c r="F98" s="364">
        <v>2</v>
      </c>
      <c r="G98" s="363">
        <f t="shared" si="1"/>
        <v>0</v>
      </c>
      <c r="H98" s="363">
        <f t="shared" si="1"/>
        <v>2</v>
      </c>
    </row>
    <row r="99" spans="1:8">
      <c r="A99" s="364" t="s">
        <v>5312</v>
      </c>
      <c r="B99" s="363" t="s">
        <v>5313</v>
      </c>
      <c r="C99" s="241">
        <v>0</v>
      </c>
      <c r="D99" s="364"/>
      <c r="E99" s="241">
        <v>0</v>
      </c>
      <c r="F99" s="364">
        <v>2</v>
      </c>
      <c r="G99" s="363">
        <f t="shared" si="1"/>
        <v>0</v>
      </c>
      <c r="H99" s="363">
        <f t="shared" si="1"/>
        <v>2</v>
      </c>
    </row>
    <row r="100" spans="1:8" ht="25.5">
      <c r="A100" s="364" t="s">
        <v>5314</v>
      </c>
      <c r="B100" s="363" t="s">
        <v>5315</v>
      </c>
      <c r="C100" s="241">
        <v>0</v>
      </c>
      <c r="D100" s="364"/>
      <c r="E100" s="241">
        <v>0</v>
      </c>
      <c r="F100" s="364">
        <v>2</v>
      </c>
      <c r="G100" s="363">
        <f t="shared" si="1"/>
        <v>0</v>
      </c>
      <c r="H100" s="363">
        <f t="shared" si="1"/>
        <v>2</v>
      </c>
    </row>
    <row r="101" spans="1:8">
      <c r="A101" s="413" t="s">
        <v>3501</v>
      </c>
      <c r="B101" s="502" t="s">
        <v>3502</v>
      </c>
      <c r="C101" s="241">
        <v>20</v>
      </c>
      <c r="D101" s="413">
        <v>25</v>
      </c>
      <c r="E101" s="241">
        <v>1</v>
      </c>
      <c r="F101" s="413">
        <v>2</v>
      </c>
      <c r="G101" s="502">
        <f t="shared" si="1"/>
        <v>21</v>
      </c>
      <c r="H101" s="502">
        <f t="shared" si="1"/>
        <v>27</v>
      </c>
    </row>
    <row r="102" spans="1:8">
      <c r="A102" s="364" t="s">
        <v>3503</v>
      </c>
      <c r="B102" s="363" t="s">
        <v>3504</v>
      </c>
      <c r="C102" s="241">
        <v>0</v>
      </c>
      <c r="D102" s="364"/>
      <c r="E102" s="241">
        <v>0</v>
      </c>
      <c r="F102" s="364">
        <v>2</v>
      </c>
      <c r="G102" s="363">
        <f t="shared" si="1"/>
        <v>0</v>
      </c>
      <c r="H102" s="363">
        <f t="shared" si="1"/>
        <v>2</v>
      </c>
    </row>
    <row r="103" spans="1:8">
      <c r="A103" s="364" t="s">
        <v>3505</v>
      </c>
      <c r="B103" s="363" t="s">
        <v>3506</v>
      </c>
      <c r="C103" s="241">
        <v>0</v>
      </c>
      <c r="D103" s="364"/>
      <c r="E103" s="241">
        <v>0</v>
      </c>
      <c r="F103" s="364">
        <v>2</v>
      </c>
      <c r="G103" s="363">
        <f t="shared" si="1"/>
        <v>0</v>
      </c>
      <c r="H103" s="363">
        <f t="shared" si="1"/>
        <v>2</v>
      </c>
    </row>
    <row r="104" spans="1:8">
      <c r="A104" s="364" t="s">
        <v>3509</v>
      </c>
      <c r="B104" s="363" t="s">
        <v>3510</v>
      </c>
      <c r="C104" s="241">
        <v>0</v>
      </c>
      <c r="D104" s="364"/>
      <c r="E104" s="241">
        <v>4</v>
      </c>
      <c r="F104" s="364">
        <v>5</v>
      </c>
      <c r="G104" s="363">
        <f t="shared" si="1"/>
        <v>4</v>
      </c>
      <c r="H104" s="363">
        <f t="shared" si="1"/>
        <v>5</v>
      </c>
    </row>
    <row r="105" spans="1:8">
      <c r="A105" s="364" t="s">
        <v>5316</v>
      </c>
      <c r="B105" s="363" t="s">
        <v>5317</v>
      </c>
      <c r="C105" s="241">
        <v>0</v>
      </c>
      <c r="D105" s="364"/>
      <c r="E105" s="241">
        <v>1</v>
      </c>
      <c r="F105" s="364">
        <v>3</v>
      </c>
      <c r="G105" s="363">
        <f t="shared" si="1"/>
        <v>1</v>
      </c>
      <c r="H105" s="363">
        <f t="shared" si="1"/>
        <v>3</v>
      </c>
    </row>
    <row r="106" spans="1:8" ht="25.5">
      <c r="A106" s="364" t="s">
        <v>3511</v>
      </c>
      <c r="B106" s="363" t="s">
        <v>3512</v>
      </c>
      <c r="C106" s="241">
        <v>0</v>
      </c>
      <c r="D106" s="364"/>
      <c r="E106" s="241">
        <v>4</v>
      </c>
      <c r="F106" s="364">
        <v>5</v>
      </c>
      <c r="G106" s="363">
        <f t="shared" si="1"/>
        <v>4</v>
      </c>
      <c r="H106" s="363">
        <f t="shared" si="1"/>
        <v>5</v>
      </c>
    </row>
    <row r="107" spans="1:8" ht="25.5">
      <c r="A107" s="364" t="s">
        <v>3513</v>
      </c>
      <c r="B107" s="363" t="s">
        <v>3514</v>
      </c>
      <c r="C107" s="241">
        <v>0</v>
      </c>
      <c r="D107" s="364"/>
      <c r="E107" s="241">
        <v>0</v>
      </c>
      <c r="F107" s="364">
        <v>2</v>
      </c>
      <c r="G107" s="363">
        <f t="shared" si="1"/>
        <v>0</v>
      </c>
      <c r="H107" s="363">
        <f t="shared" si="1"/>
        <v>2</v>
      </c>
    </row>
    <row r="108" spans="1:8">
      <c r="A108" s="364" t="s">
        <v>5318</v>
      </c>
      <c r="B108" s="363" t="s">
        <v>5319</v>
      </c>
      <c r="C108" s="241">
        <v>0</v>
      </c>
      <c r="D108" s="364"/>
      <c r="E108" s="241">
        <v>0</v>
      </c>
      <c r="F108" s="364">
        <v>2</v>
      </c>
      <c r="G108" s="363">
        <f t="shared" si="1"/>
        <v>0</v>
      </c>
      <c r="H108" s="363">
        <f t="shared" si="1"/>
        <v>2</v>
      </c>
    </row>
    <row r="109" spans="1:8" ht="25.5">
      <c r="A109" s="364" t="s">
        <v>3878</v>
      </c>
      <c r="B109" s="363" t="s">
        <v>3879</v>
      </c>
      <c r="C109" s="241">
        <v>0</v>
      </c>
      <c r="D109" s="364"/>
      <c r="E109" s="241">
        <v>0</v>
      </c>
      <c r="F109" s="364">
        <v>2</v>
      </c>
      <c r="G109" s="363">
        <f t="shared" si="1"/>
        <v>0</v>
      </c>
      <c r="H109" s="363">
        <f t="shared" si="1"/>
        <v>2</v>
      </c>
    </row>
    <row r="110" spans="1:8">
      <c r="A110" s="364" t="s">
        <v>5320</v>
      </c>
      <c r="B110" s="363" t="s">
        <v>5321</v>
      </c>
      <c r="C110" s="241">
        <v>0</v>
      </c>
      <c r="D110" s="364"/>
      <c r="E110" s="241">
        <v>0</v>
      </c>
      <c r="F110" s="364">
        <v>2</v>
      </c>
      <c r="G110" s="363">
        <f t="shared" si="1"/>
        <v>0</v>
      </c>
      <c r="H110" s="363">
        <f t="shared" si="1"/>
        <v>2</v>
      </c>
    </row>
    <row r="111" spans="1:8" ht="25.5">
      <c r="A111" s="364" t="s">
        <v>3884</v>
      </c>
      <c r="B111" s="363" t="s">
        <v>3885</v>
      </c>
      <c r="C111" s="241">
        <v>0</v>
      </c>
      <c r="D111" s="364"/>
      <c r="E111" s="241">
        <v>0</v>
      </c>
      <c r="F111" s="364">
        <v>2</v>
      </c>
      <c r="G111" s="363">
        <f t="shared" si="1"/>
        <v>0</v>
      </c>
      <c r="H111" s="363">
        <f t="shared" si="1"/>
        <v>2</v>
      </c>
    </row>
    <row r="112" spans="1:8">
      <c r="A112" s="364" t="s">
        <v>3886</v>
      </c>
      <c r="B112" s="363" t="s">
        <v>3887</v>
      </c>
      <c r="C112" s="241">
        <v>0</v>
      </c>
      <c r="D112" s="364">
        <v>2</v>
      </c>
      <c r="E112" s="241">
        <v>2</v>
      </c>
      <c r="F112" s="364">
        <v>2</v>
      </c>
      <c r="G112" s="363">
        <f t="shared" si="1"/>
        <v>2</v>
      </c>
      <c r="H112" s="363">
        <f t="shared" si="1"/>
        <v>4</v>
      </c>
    </row>
    <row r="113" spans="1:8">
      <c r="A113" s="513"/>
      <c r="B113" s="439" t="s">
        <v>2011</v>
      </c>
      <c r="C113" s="514">
        <f t="shared" ref="C113:H113" si="2">SUM(C10:C112)</f>
        <v>34</v>
      </c>
      <c r="D113" s="514">
        <f t="shared" si="2"/>
        <v>44</v>
      </c>
      <c r="E113" s="514">
        <f t="shared" si="2"/>
        <v>591</v>
      </c>
      <c r="F113" s="514">
        <f t="shared" si="2"/>
        <v>788</v>
      </c>
      <c r="G113" s="514">
        <f t="shared" si="2"/>
        <v>625</v>
      </c>
      <c r="H113" s="514">
        <f t="shared" si="2"/>
        <v>832</v>
      </c>
    </row>
    <row r="114" spans="1:8">
      <c r="A114" s="318"/>
      <c r="B114" s="318"/>
      <c r="D114" s="321"/>
      <c r="F114" s="321"/>
      <c r="G114" s="363"/>
      <c r="H114" s="363"/>
    </row>
    <row r="115" spans="1:8">
      <c r="A115" s="318"/>
      <c r="B115" s="335" t="s">
        <v>3243</v>
      </c>
      <c r="D115" s="321"/>
      <c r="F115" s="321"/>
      <c r="G115" s="363"/>
      <c r="H115" s="363"/>
    </row>
    <row r="116" spans="1:8">
      <c r="A116" s="332" t="s">
        <v>3624</v>
      </c>
      <c r="B116" s="333" t="s">
        <v>3625</v>
      </c>
      <c r="C116" s="241">
        <v>1</v>
      </c>
      <c r="D116" s="367">
        <v>1</v>
      </c>
      <c r="E116" s="241">
        <v>0</v>
      </c>
      <c r="F116" s="333">
        <v>1</v>
      </c>
      <c r="G116" s="367">
        <f t="shared" ref="G116:H132" si="3">E116+C116</f>
        <v>1</v>
      </c>
      <c r="H116" s="367">
        <f t="shared" si="3"/>
        <v>2</v>
      </c>
    </row>
    <row r="117" spans="1:8">
      <c r="A117" s="332" t="s">
        <v>3626</v>
      </c>
      <c r="B117" s="333" t="s">
        <v>3627</v>
      </c>
      <c r="C117" s="241">
        <v>1</v>
      </c>
      <c r="D117" s="367">
        <v>1</v>
      </c>
      <c r="E117" s="241">
        <v>237</v>
      </c>
      <c r="F117" s="333">
        <v>250</v>
      </c>
      <c r="G117" s="367">
        <f t="shared" si="3"/>
        <v>238</v>
      </c>
      <c r="H117" s="367">
        <f t="shared" si="3"/>
        <v>251</v>
      </c>
    </row>
    <row r="118" spans="1:8">
      <c r="A118" s="332" t="s">
        <v>1813</v>
      </c>
      <c r="B118" s="333" t="s">
        <v>1814</v>
      </c>
      <c r="C118" s="241">
        <v>0</v>
      </c>
      <c r="D118" s="367">
        <v>1</v>
      </c>
      <c r="E118" s="241">
        <v>36</v>
      </c>
      <c r="F118" s="333">
        <v>40</v>
      </c>
      <c r="G118" s="367">
        <f t="shared" si="3"/>
        <v>36</v>
      </c>
      <c r="H118" s="367">
        <f t="shared" si="3"/>
        <v>41</v>
      </c>
    </row>
    <row r="119" spans="1:8">
      <c r="A119" s="333" t="s">
        <v>1815</v>
      </c>
      <c r="B119" s="367" t="s">
        <v>1816</v>
      </c>
      <c r="C119" s="241">
        <v>0</v>
      </c>
      <c r="D119" s="333">
        <v>1</v>
      </c>
      <c r="E119" s="241">
        <v>226</v>
      </c>
      <c r="F119" s="333">
        <v>230</v>
      </c>
      <c r="G119" s="367">
        <f t="shared" si="3"/>
        <v>226</v>
      </c>
      <c r="H119" s="367">
        <f t="shared" si="3"/>
        <v>231</v>
      </c>
    </row>
    <row r="120" spans="1:8">
      <c r="A120" s="333" t="s">
        <v>1817</v>
      </c>
      <c r="B120" s="367" t="s">
        <v>1818</v>
      </c>
      <c r="C120" s="241">
        <v>0</v>
      </c>
      <c r="D120" s="333">
        <v>0</v>
      </c>
      <c r="E120" s="241">
        <v>0</v>
      </c>
      <c r="F120" s="333">
        <v>2</v>
      </c>
      <c r="G120" s="367">
        <f t="shared" si="3"/>
        <v>0</v>
      </c>
      <c r="H120" s="367">
        <f t="shared" si="3"/>
        <v>2</v>
      </c>
    </row>
    <row r="121" spans="1:8">
      <c r="A121" s="333" t="s">
        <v>1819</v>
      </c>
      <c r="B121" s="367" t="s">
        <v>1820</v>
      </c>
      <c r="C121" s="241">
        <v>0</v>
      </c>
      <c r="D121" s="333">
        <v>1</v>
      </c>
      <c r="E121" s="241">
        <v>54</v>
      </c>
      <c r="F121" s="333">
        <v>60</v>
      </c>
      <c r="G121" s="367">
        <f t="shared" si="3"/>
        <v>54</v>
      </c>
      <c r="H121" s="367">
        <f t="shared" si="3"/>
        <v>61</v>
      </c>
    </row>
    <row r="122" spans="1:8">
      <c r="A122" s="333" t="s">
        <v>2579</v>
      </c>
      <c r="B122" s="367" t="s">
        <v>2580</v>
      </c>
      <c r="C122" s="241">
        <v>0</v>
      </c>
      <c r="D122" s="333">
        <v>0</v>
      </c>
      <c r="E122" s="241">
        <v>0</v>
      </c>
      <c r="F122" s="333">
        <v>5</v>
      </c>
      <c r="G122" s="367">
        <f t="shared" si="3"/>
        <v>0</v>
      </c>
      <c r="H122" s="367">
        <f t="shared" si="3"/>
        <v>5</v>
      </c>
    </row>
    <row r="123" spans="1:8" ht="38.25">
      <c r="A123" s="333" t="s">
        <v>1821</v>
      </c>
      <c r="B123" s="367" t="s">
        <v>1822</v>
      </c>
      <c r="C123" s="241">
        <v>0</v>
      </c>
      <c r="D123" s="333">
        <v>0</v>
      </c>
      <c r="E123" s="241">
        <v>29</v>
      </c>
      <c r="F123" s="333">
        <v>30</v>
      </c>
      <c r="G123" s="367">
        <f t="shared" si="3"/>
        <v>29</v>
      </c>
      <c r="H123" s="367">
        <f t="shared" si="3"/>
        <v>30</v>
      </c>
    </row>
    <row r="124" spans="1:8">
      <c r="A124" s="333" t="s">
        <v>2320</v>
      </c>
      <c r="B124" s="367" t="s">
        <v>2321</v>
      </c>
      <c r="C124" s="241">
        <v>0</v>
      </c>
      <c r="D124" s="333">
        <v>0</v>
      </c>
      <c r="E124" s="241">
        <v>3</v>
      </c>
      <c r="F124" s="333">
        <v>5</v>
      </c>
      <c r="G124" s="367">
        <f t="shared" si="3"/>
        <v>3</v>
      </c>
      <c r="H124" s="367">
        <f t="shared" si="3"/>
        <v>5</v>
      </c>
    </row>
    <row r="125" spans="1:8">
      <c r="A125" s="333" t="s">
        <v>1823</v>
      </c>
      <c r="B125" s="367" t="s">
        <v>1824</v>
      </c>
      <c r="C125" s="241">
        <v>0</v>
      </c>
      <c r="D125" s="333">
        <v>0</v>
      </c>
      <c r="E125" s="241">
        <v>118</v>
      </c>
      <c r="F125" s="333">
        <v>120</v>
      </c>
      <c r="G125" s="367">
        <f t="shared" si="3"/>
        <v>118</v>
      </c>
      <c r="H125" s="367">
        <f t="shared" si="3"/>
        <v>120</v>
      </c>
    </row>
    <row r="126" spans="1:8">
      <c r="A126" s="333" t="s">
        <v>1827</v>
      </c>
      <c r="B126" s="367" t="s">
        <v>1828</v>
      </c>
      <c r="C126" s="241">
        <v>0</v>
      </c>
      <c r="D126" s="333">
        <v>0</v>
      </c>
      <c r="E126" s="241">
        <v>14</v>
      </c>
      <c r="F126" s="333">
        <v>10</v>
      </c>
      <c r="G126" s="367">
        <f t="shared" si="3"/>
        <v>14</v>
      </c>
      <c r="H126" s="367">
        <f t="shared" si="3"/>
        <v>10</v>
      </c>
    </row>
    <row r="127" spans="1:8">
      <c r="A127" s="369" t="s">
        <v>1829</v>
      </c>
      <c r="B127" s="374" t="s">
        <v>1830</v>
      </c>
      <c r="C127" s="241">
        <v>2</v>
      </c>
      <c r="D127" s="369">
        <v>40</v>
      </c>
      <c r="E127" s="241">
        <v>2445</v>
      </c>
      <c r="F127" s="369">
        <v>2500</v>
      </c>
      <c r="G127" s="374">
        <f t="shared" si="3"/>
        <v>2447</v>
      </c>
      <c r="H127" s="374">
        <f t="shared" si="3"/>
        <v>2540</v>
      </c>
    </row>
    <row r="128" spans="1:8">
      <c r="A128" s="369" t="s">
        <v>1831</v>
      </c>
      <c r="B128" s="374" t="s">
        <v>1832</v>
      </c>
      <c r="C128" s="241">
        <v>0</v>
      </c>
      <c r="D128" s="369">
        <v>0</v>
      </c>
      <c r="E128" s="241">
        <v>85</v>
      </c>
      <c r="F128" s="369">
        <v>100</v>
      </c>
      <c r="G128" s="374">
        <f t="shared" si="3"/>
        <v>85</v>
      </c>
      <c r="H128" s="374">
        <f t="shared" si="3"/>
        <v>100</v>
      </c>
    </row>
    <row r="129" spans="1:8" ht="25.5">
      <c r="A129" s="369" t="s">
        <v>1833</v>
      </c>
      <c r="B129" s="374" t="s">
        <v>1834</v>
      </c>
      <c r="C129" s="241">
        <v>0</v>
      </c>
      <c r="D129" s="369">
        <v>0</v>
      </c>
      <c r="E129" s="241">
        <v>19</v>
      </c>
      <c r="F129" s="369">
        <v>20</v>
      </c>
      <c r="G129" s="374">
        <f t="shared" si="3"/>
        <v>19</v>
      </c>
      <c r="H129" s="374">
        <f t="shared" si="3"/>
        <v>20</v>
      </c>
    </row>
    <row r="130" spans="1:8" ht="25.5">
      <c r="A130" s="369" t="s">
        <v>1835</v>
      </c>
      <c r="B130" s="374" t="s">
        <v>1836</v>
      </c>
      <c r="C130" s="241">
        <v>0</v>
      </c>
      <c r="D130" s="369">
        <v>0</v>
      </c>
      <c r="E130" s="241">
        <v>12</v>
      </c>
      <c r="F130" s="369">
        <v>15</v>
      </c>
      <c r="G130" s="374">
        <f t="shared" si="3"/>
        <v>12</v>
      </c>
      <c r="H130" s="374">
        <f t="shared" si="3"/>
        <v>15</v>
      </c>
    </row>
    <row r="131" spans="1:8">
      <c r="A131" s="369" t="s">
        <v>1839</v>
      </c>
      <c r="B131" s="374" t="s">
        <v>1840</v>
      </c>
      <c r="C131" s="241">
        <v>1</v>
      </c>
      <c r="D131" s="369">
        <v>60</v>
      </c>
      <c r="E131" s="241">
        <v>63</v>
      </c>
      <c r="F131" s="369">
        <v>80</v>
      </c>
      <c r="G131" s="374">
        <f t="shared" si="3"/>
        <v>64</v>
      </c>
      <c r="H131" s="374">
        <f t="shared" si="3"/>
        <v>140</v>
      </c>
    </row>
    <row r="132" spans="1:8" ht="25.5">
      <c r="A132" s="333" t="s">
        <v>1845</v>
      </c>
      <c r="B132" s="367" t="s">
        <v>1846</v>
      </c>
      <c r="C132" s="241">
        <v>0</v>
      </c>
      <c r="D132" s="333">
        <v>0</v>
      </c>
      <c r="E132" s="241">
        <v>10</v>
      </c>
      <c r="F132" s="333">
        <v>20</v>
      </c>
      <c r="G132" s="367">
        <f t="shared" si="3"/>
        <v>10</v>
      </c>
      <c r="H132" s="367">
        <f t="shared" si="3"/>
        <v>20</v>
      </c>
    </row>
    <row r="133" spans="1:8">
      <c r="A133" s="336" t="s">
        <v>1861</v>
      </c>
      <c r="B133" s="336" t="s">
        <v>1862</v>
      </c>
      <c r="C133" s="241">
        <v>124</v>
      </c>
      <c r="D133" s="337">
        <v>150</v>
      </c>
      <c r="E133" s="241">
        <v>822</v>
      </c>
      <c r="F133" s="337">
        <v>850</v>
      </c>
      <c r="G133" s="337"/>
      <c r="H133" s="330">
        <f t="shared" ref="H133:H196" si="4">F133+D133</f>
        <v>1000</v>
      </c>
    </row>
    <row r="134" spans="1:8" ht="25.5">
      <c r="A134" s="329" t="s">
        <v>2761</v>
      </c>
      <c r="B134" s="330" t="s">
        <v>2762</v>
      </c>
      <c r="C134" s="241">
        <v>0</v>
      </c>
      <c r="D134" s="329">
        <v>20</v>
      </c>
      <c r="E134" s="241">
        <v>2</v>
      </c>
      <c r="F134" s="329">
        <v>2</v>
      </c>
      <c r="G134" s="330">
        <f t="shared" ref="G134:G140" si="5">E134+C134</f>
        <v>2</v>
      </c>
      <c r="H134" s="330">
        <f t="shared" si="4"/>
        <v>22</v>
      </c>
    </row>
    <row r="135" spans="1:8">
      <c r="A135" s="332" t="s">
        <v>2047</v>
      </c>
      <c r="B135" s="333" t="s">
        <v>3671</v>
      </c>
      <c r="C135" s="241">
        <v>0</v>
      </c>
      <c r="D135" s="367"/>
      <c r="E135" s="241">
        <v>0</v>
      </c>
      <c r="F135" s="333">
        <v>2</v>
      </c>
      <c r="G135" s="367">
        <f t="shared" si="5"/>
        <v>0</v>
      </c>
      <c r="H135" s="367">
        <f t="shared" si="4"/>
        <v>2</v>
      </c>
    </row>
    <row r="136" spans="1:8">
      <c r="A136" s="332" t="s">
        <v>3447</v>
      </c>
      <c r="B136" s="333" t="s">
        <v>3448</v>
      </c>
      <c r="C136" s="241">
        <v>0</v>
      </c>
      <c r="D136" s="367"/>
      <c r="E136" s="241">
        <v>4</v>
      </c>
      <c r="F136" s="333">
        <v>5</v>
      </c>
      <c r="G136" s="367">
        <f t="shared" si="5"/>
        <v>4</v>
      </c>
      <c r="H136" s="367">
        <f t="shared" si="4"/>
        <v>5</v>
      </c>
    </row>
    <row r="137" spans="1:8">
      <c r="A137" s="369" t="s">
        <v>3453</v>
      </c>
      <c r="B137" s="374" t="s">
        <v>3454</v>
      </c>
      <c r="C137" s="241">
        <v>0</v>
      </c>
      <c r="D137" s="374"/>
      <c r="E137" s="241">
        <v>51</v>
      </c>
      <c r="F137" s="369">
        <v>50</v>
      </c>
      <c r="G137" s="374">
        <f t="shared" si="5"/>
        <v>51</v>
      </c>
      <c r="H137" s="374">
        <f t="shared" si="4"/>
        <v>50</v>
      </c>
    </row>
    <row r="138" spans="1:8">
      <c r="A138" s="369" t="s">
        <v>3455</v>
      </c>
      <c r="B138" s="374" t="s">
        <v>2050</v>
      </c>
      <c r="C138" s="241">
        <v>0</v>
      </c>
      <c r="D138" s="369">
        <v>0</v>
      </c>
      <c r="E138" s="241">
        <v>1</v>
      </c>
      <c r="F138" s="369">
        <v>2</v>
      </c>
      <c r="G138" s="374">
        <f t="shared" si="5"/>
        <v>1</v>
      </c>
      <c r="H138" s="374">
        <f t="shared" si="4"/>
        <v>2</v>
      </c>
    </row>
    <row r="139" spans="1:8">
      <c r="A139" s="369" t="s">
        <v>1863</v>
      </c>
      <c r="B139" s="374" t="s">
        <v>1864</v>
      </c>
      <c r="C139" s="241">
        <v>0</v>
      </c>
      <c r="D139" s="369">
        <v>2</v>
      </c>
      <c r="E139" s="241">
        <v>212</v>
      </c>
      <c r="F139" s="369">
        <v>220</v>
      </c>
      <c r="G139" s="374">
        <f t="shared" si="5"/>
        <v>212</v>
      </c>
      <c r="H139" s="374">
        <f t="shared" si="4"/>
        <v>222</v>
      </c>
    </row>
    <row r="140" spans="1:8">
      <c r="A140" s="369" t="s">
        <v>1865</v>
      </c>
      <c r="B140" s="374" t="s">
        <v>1866</v>
      </c>
      <c r="C140" s="241">
        <v>0</v>
      </c>
      <c r="D140" s="369">
        <v>0</v>
      </c>
      <c r="E140" s="241">
        <v>168</v>
      </c>
      <c r="F140" s="369">
        <v>160</v>
      </c>
      <c r="G140" s="374">
        <f t="shared" si="5"/>
        <v>168</v>
      </c>
      <c r="H140" s="374">
        <f t="shared" si="4"/>
        <v>160</v>
      </c>
    </row>
    <row r="141" spans="1:8">
      <c r="A141" s="336" t="s">
        <v>2362</v>
      </c>
      <c r="B141" s="336" t="s">
        <v>2363</v>
      </c>
      <c r="C141" s="241">
        <v>129</v>
      </c>
      <c r="D141" s="337">
        <v>150</v>
      </c>
      <c r="E141" s="241">
        <v>4</v>
      </c>
      <c r="F141" s="329">
        <v>12</v>
      </c>
      <c r="G141" s="337">
        <v>109</v>
      </c>
      <c r="H141" s="330">
        <f t="shared" si="4"/>
        <v>162</v>
      </c>
    </row>
    <row r="142" spans="1:8">
      <c r="A142" s="369" t="s">
        <v>2322</v>
      </c>
      <c r="B142" s="374" t="s">
        <v>2323</v>
      </c>
      <c r="C142" s="241">
        <v>0</v>
      </c>
      <c r="D142" s="369">
        <v>5</v>
      </c>
      <c r="E142" s="241">
        <v>0</v>
      </c>
      <c r="F142" s="369">
        <v>5</v>
      </c>
      <c r="G142" s="374">
        <f t="shared" ref="G142:G174" si="6">E142+C142</f>
        <v>0</v>
      </c>
      <c r="H142" s="374">
        <f t="shared" si="4"/>
        <v>10</v>
      </c>
    </row>
    <row r="143" spans="1:8">
      <c r="A143" s="333" t="s">
        <v>5322</v>
      </c>
      <c r="B143" s="367" t="s">
        <v>5323</v>
      </c>
      <c r="C143" s="241">
        <v>18</v>
      </c>
      <c r="D143" s="333">
        <v>20</v>
      </c>
      <c r="E143" s="241">
        <v>2</v>
      </c>
      <c r="F143" s="333">
        <v>5</v>
      </c>
      <c r="G143" s="367">
        <f t="shared" si="6"/>
        <v>20</v>
      </c>
      <c r="H143" s="367">
        <f t="shared" si="4"/>
        <v>25</v>
      </c>
    </row>
    <row r="144" spans="1:8">
      <c r="A144" s="333" t="s">
        <v>5324</v>
      </c>
      <c r="B144" s="367" t="s">
        <v>5325</v>
      </c>
      <c r="C144" s="241">
        <v>0</v>
      </c>
      <c r="D144" s="333">
        <v>20</v>
      </c>
      <c r="E144" s="241">
        <v>0</v>
      </c>
      <c r="F144" s="333">
        <v>10</v>
      </c>
      <c r="G144" s="367">
        <f t="shared" si="6"/>
        <v>0</v>
      </c>
      <c r="H144" s="367">
        <f t="shared" si="4"/>
        <v>30</v>
      </c>
    </row>
    <row r="145" spans="1:8">
      <c r="A145" s="333" t="s">
        <v>1867</v>
      </c>
      <c r="B145" s="367" t="s">
        <v>1868</v>
      </c>
      <c r="C145" s="241">
        <v>146</v>
      </c>
      <c r="D145" s="333">
        <v>150</v>
      </c>
      <c r="E145" s="241">
        <v>459</v>
      </c>
      <c r="F145" s="333">
        <v>460</v>
      </c>
      <c r="G145" s="367">
        <f t="shared" si="6"/>
        <v>605</v>
      </c>
      <c r="H145" s="367">
        <f t="shared" si="4"/>
        <v>610</v>
      </c>
    </row>
    <row r="146" spans="1:8" ht="25.5">
      <c r="A146" s="333" t="s">
        <v>3052</v>
      </c>
      <c r="B146" s="367" t="s">
        <v>2057</v>
      </c>
      <c r="C146" s="241">
        <v>534</v>
      </c>
      <c r="D146" s="333">
        <v>550</v>
      </c>
      <c r="E146" s="241">
        <v>37</v>
      </c>
      <c r="F146" s="333">
        <v>40</v>
      </c>
      <c r="G146" s="367">
        <f t="shared" si="6"/>
        <v>571</v>
      </c>
      <c r="H146" s="367">
        <f t="shared" si="4"/>
        <v>590</v>
      </c>
    </row>
    <row r="147" spans="1:8" ht="25.5">
      <c r="A147" s="333" t="s">
        <v>2230</v>
      </c>
      <c r="B147" s="367" t="s">
        <v>2231</v>
      </c>
      <c r="C147" s="241">
        <v>28</v>
      </c>
      <c r="D147" s="333">
        <v>30</v>
      </c>
      <c r="E147" s="241">
        <v>2</v>
      </c>
      <c r="F147" s="333">
        <v>2</v>
      </c>
      <c r="G147" s="367">
        <f t="shared" si="6"/>
        <v>30</v>
      </c>
      <c r="H147" s="367">
        <f t="shared" si="4"/>
        <v>32</v>
      </c>
    </row>
    <row r="148" spans="1:8" ht="25.5">
      <c r="A148" s="333" t="s">
        <v>5326</v>
      </c>
      <c r="B148" s="367" t="s">
        <v>5327</v>
      </c>
      <c r="C148" s="241">
        <v>45</v>
      </c>
      <c r="D148" s="333">
        <v>50</v>
      </c>
      <c r="E148" s="241">
        <v>253</v>
      </c>
      <c r="F148" s="333">
        <v>250</v>
      </c>
      <c r="G148" s="367">
        <f t="shared" si="6"/>
        <v>298</v>
      </c>
      <c r="H148" s="367">
        <f t="shared" si="4"/>
        <v>300</v>
      </c>
    </row>
    <row r="149" spans="1:8">
      <c r="A149" s="333" t="s">
        <v>5328</v>
      </c>
      <c r="B149" s="367" t="s">
        <v>5329</v>
      </c>
      <c r="C149" s="241">
        <v>0</v>
      </c>
      <c r="D149" s="333">
        <v>0</v>
      </c>
      <c r="E149" s="241">
        <v>1</v>
      </c>
      <c r="F149" s="333">
        <v>1</v>
      </c>
      <c r="G149" s="367">
        <f t="shared" si="6"/>
        <v>1</v>
      </c>
      <c r="H149" s="367">
        <f t="shared" si="4"/>
        <v>1</v>
      </c>
    </row>
    <row r="150" spans="1:8" ht="25.5">
      <c r="A150" s="333" t="s">
        <v>5330</v>
      </c>
      <c r="B150" s="367" t="s">
        <v>5331</v>
      </c>
      <c r="C150" s="241">
        <v>0</v>
      </c>
      <c r="D150" s="333">
        <v>0</v>
      </c>
      <c r="E150" s="241">
        <v>0</v>
      </c>
      <c r="F150" s="333">
        <v>2</v>
      </c>
      <c r="G150" s="367">
        <f t="shared" si="6"/>
        <v>0</v>
      </c>
      <c r="H150" s="367">
        <f t="shared" si="4"/>
        <v>2</v>
      </c>
    </row>
    <row r="151" spans="1:8">
      <c r="A151" s="333" t="s">
        <v>5332</v>
      </c>
      <c r="B151" s="367" t="s">
        <v>5333</v>
      </c>
      <c r="C151" s="241">
        <v>0</v>
      </c>
      <c r="D151" s="333">
        <v>0</v>
      </c>
      <c r="E151" s="241">
        <v>1</v>
      </c>
      <c r="F151" s="333">
        <v>2</v>
      </c>
      <c r="G151" s="367">
        <f t="shared" si="6"/>
        <v>1</v>
      </c>
      <c r="H151" s="367">
        <f t="shared" si="4"/>
        <v>2</v>
      </c>
    </row>
    <row r="152" spans="1:8" ht="25.5">
      <c r="A152" s="333" t="s">
        <v>5334</v>
      </c>
      <c r="B152" s="367" t="s">
        <v>5335</v>
      </c>
      <c r="C152" s="241">
        <v>0</v>
      </c>
      <c r="D152" s="333">
        <v>0</v>
      </c>
      <c r="E152" s="241">
        <v>23</v>
      </c>
      <c r="F152" s="333">
        <v>25</v>
      </c>
      <c r="G152" s="367">
        <f t="shared" si="6"/>
        <v>23</v>
      </c>
      <c r="H152" s="367">
        <f t="shared" si="4"/>
        <v>25</v>
      </c>
    </row>
    <row r="153" spans="1:8">
      <c r="A153" s="333" t="s">
        <v>5336</v>
      </c>
      <c r="B153" s="367" t="s">
        <v>5337</v>
      </c>
      <c r="C153" s="241">
        <v>0</v>
      </c>
      <c r="D153" s="333">
        <v>0</v>
      </c>
      <c r="E153" s="241">
        <v>0</v>
      </c>
      <c r="F153" s="333">
        <v>2</v>
      </c>
      <c r="G153" s="367">
        <f t="shared" si="6"/>
        <v>0</v>
      </c>
      <c r="H153" s="367">
        <f t="shared" si="4"/>
        <v>2</v>
      </c>
    </row>
    <row r="154" spans="1:8">
      <c r="A154" s="333" t="s">
        <v>3493</v>
      </c>
      <c r="B154" s="367" t="s">
        <v>3494</v>
      </c>
      <c r="C154" s="241">
        <v>0</v>
      </c>
      <c r="D154" s="333">
        <v>4</v>
      </c>
      <c r="E154" s="241">
        <v>265</v>
      </c>
      <c r="F154" s="333">
        <v>300</v>
      </c>
      <c r="G154" s="367">
        <f t="shared" si="6"/>
        <v>265</v>
      </c>
      <c r="H154" s="367">
        <f t="shared" si="4"/>
        <v>304</v>
      </c>
    </row>
    <row r="155" spans="1:8" ht="25.5">
      <c r="A155" s="333" t="s">
        <v>3686</v>
      </c>
      <c r="B155" s="367" t="s">
        <v>5338</v>
      </c>
      <c r="C155" s="241">
        <v>0</v>
      </c>
      <c r="D155" s="333">
        <v>0</v>
      </c>
      <c r="E155" s="241">
        <v>18</v>
      </c>
      <c r="F155" s="333">
        <v>20</v>
      </c>
      <c r="G155" s="367">
        <f t="shared" si="6"/>
        <v>18</v>
      </c>
      <c r="H155" s="367">
        <f t="shared" si="4"/>
        <v>20</v>
      </c>
    </row>
    <row r="156" spans="1:8" ht="25.5">
      <c r="A156" s="333" t="s">
        <v>5339</v>
      </c>
      <c r="B156" s="367" t="s">
        <v>5340</v>
      </c>
      <c r="C156" s="241">
        <v>0</v>
      </c>
      <c r="D156" s="333">
        <v>0</v>
      </c>
      <c r="E156" s="241">
        <v>3</v>
      </c>
      <c r="F156" s="333">
        <v>15</v>
      </c>
      <c r="G156" s="367">
        <f t="shared" si="6"/>
        <v>3</v>
      </c>
      <c r="H156" s="367">
        <f t="shared" si="4"/>
        <v>15</v>
      </c>
    </row>
    <row r="157" spans="1:8" ht="25.5">
      <c r="A157" s="333" t="s">
        <v>5341</v>
      </c>
      <c r="B157" s="367" t="s">
        <v>5342</v>
      </c>
      <c r="C157" s="241">
        <v>0</v>
      </c>
      <c r="D157" s="333">
        <v>0</v>
      </c>
      <c r="E157" s="241">
        <v>188</v>
      </c>
      <c r="F157" s="333">
        <v>200</v>
      </c>
      <c r="G157" s="367">
        <f t="shared" si="6"/>
        <v>188</v>
      </c>
      <c r="H157" s="367">
        <f t="shared" si="4"/>
        <v>200</v>
      </c>
    </row>
    <row r="158" spans="1:8">
      <c r="A158" s="333" t="s">
        <v>3688</v>
      </c>
      <c r="B158" s="367" t="s">
        <v>3689</v>
      </c>
      <c r="C158" s="241">
        <v>240</v>
      </c>
      <c r="D158" s="333">
        <v>250</v>
      </c>
      <c r="E158" s="241">
        <v>34</v>
      </c>
      <c r="F158" s="333">
        <v>50</v>
      </c>
      <c r="G158" s="367">
        <f t="shared" si="6"/>
        <v>274</v>
      </c>
      <c r="H158" s="367">
        <f t="shared" si="4"/>
        <v>300</v>
      </c>
    </row>
    <row r="159" spans="1:8">
      <c r="A159" s="333" t="s">
        <v>5343</v>
      </c>
      <c r="B159" s="367" t="s">
        <v>5344</v>
      </c>
      <c r="C159" s="241">
        <v>0</v>
      </c>
      <c r="D159" s="333">
        <v>0</v>
      </c>
      <c r="E159" s="241">
        <v>28</v>
      </c>
      <c r="F159" s="333">
        <v>25</v>
      </c>
      <c r="G159" s="367">
        <f t="shared" si="6"/>
        <v>28</v>
      </c>
      <c r="H159" s="367">
        <f t="shared" si="4"/>
        <v>25</v>
      </c>
    </row>
    <row r="160" spans="1:8">
      <c r="A160" s="369" t="s">
        <v>2596</v>
      </c>
      <c r="B160" s="367" t="s">
        <v>2597</v>
      </c>
      <c r="C160" s="241">
        <v>0</v>
      </c>
      <c r="D160" s="333">
        <v>0</v>
      </c>
      <c r="E160" s="241">
        <v>6</v>
      </c>
      <c r="F160" s="333">
        <v>10</v>
      </c>
      <c r="G160" s="367">
        <f t="shared" si="6"/>
        <v>6</v>
      </c>
      <c r="H160" s="367">
        <f t="shared" si="4"/>
        <v>10</v>
      </c>
    </row>
    <row r="161" spans="1:8">
      <c r="A161" s="332" t="s">
        <v>5345</v>
      </c>
      <c r="B161" s="333" t="s">
        <v>5346</v>
      </c>
      <c r="C161" s="241">
        <v>0</v>
      </c>
      <c r="D161" s="367">
        <v>1</v>
      </c>
      <c r="E161" s="241">
        <v>1</v>
      </c>
      <c r="F161" s="333">
        <v>2</v>
      </c>
      <c r="G161" s="367">
        <f t="shared" si="6"/>
        <v>1</v>
      </c>
      <c r="H161" s="367">
        <f t="shared" si="4"/>
        <v>3</v>
      </c>
    </row>
    <row r="162" spans="1:8">
      <c r="A162" s="333" t="s">
        <v>5347</v>
      </c>
      <c r="B162" s="367" t="s">
        <v>5348</v>
      </c>
      <c r="C162" s="241">
        <v>0</v>
      </c>
      <c r="D162" s="333">
        <v>5</v>
      </c>
      <c r="E162" s="241">
        <v>0</v>
      </c>
      <c r="F162" s="333">
        <v>5</v>
      </c>
      <c r="G162" s="367">
        <f t="shared" si="6"/>
        <v>0</v>
      </c>
      <c r="H162" s="367">
        <f t="shared" si="4"/>
        <v>10</v>
      </c>
    </row>
    <row r="163" spans="1:8">
      <c r="A163" s="333" t="s">
        <v>2607</v>
      </c>
      <c r="B163" s="367" t="s">
        <v>2608</v>
      </c>
      <c r="C163" s="241">
        <v>0</v>
      </c>
      <c r="D163" s="333">
        <v>0</v>
      </c>
      <c r="E163" s="241">
        <v>0</v>
      </c>
      <c r="F163" s="333">
        <v>0</v>
      </c>
      <c r="G163" s="367">
        <f t="shared" si="6"/>
        <v>0</v>
      </c>
      <c r="H163" s="367">
        <f t="shared" si="4"/>
        <v>0</v>
      </c>
    </row>
    <row r="164" spans="1:8">
      <c r="A164" s="333" t="s">
        <v>5349</v>
      </c>
      <c r="B164" s="367" t="s">
        <v>5350</v>
      </c>
      <c r="C164" s="241">
        <v>0</v>
      </c>
      <c r="D164" s="333">
        <v>0</v>
      </c>
      <c r="E164" s="241">
        <v>0</v>
      </c>
      <c r="F164" s="333">
        <v>0</v>
      </c>
      <c r="G164" s="367">
        <f t="shared" si="6"/>
        <v>0</v>
      </c>
      <c r="H164" s="367">
        <f t="shared" si="4"/>
        <v>0</v>
      </c>
    </row>
    <row r="165" spans="1:8">
      <c r="A165" s="333" t="s">
        <v>5351</v>
      </c>
      <c r="B165" s="367" t="s">
        <v>5352</v>
      </c>
      <c r="C165" s="241">
        <v>0</v>
      </c>
      <c r="D165" s="333">
        <v>0</v>
      </c>
      <c r="E165" s="241">
        <v>0</v>
      </c>
      <c r="F165" s="333">
        <v>0</v>
      </c>
      <c r="G165" s="367">
        <f t="shared" si="6"/>
        <v>0</v>
      </c>
      <c r="H165" s="367">
        <f t="shared" si="4"/>
        <v>0</v>
      </c>
    </row>
    <row r="166" spans="1:8">
      <c r="A166" s="333" t="s">
        <v>5353</v>
      </c>
      <c r="B166" s="367" t="s">
        <v>5354</v>
      </c>
      <c r="C166" s="241">
        <v>0</v>
      </c>
      <c r="D166" s="333">
        <v>0</v>
      </c>
      <c r="E166" s="241">
        <v>0</v>
      </c>
      <c r="F166" s="333">
        <v>0</v>
      </c>
      <c r="G166" s="367">
        <f t="shared" si="6"/>
        <v>0</v>
      </c>
      <c r="H166" s="367">
        <f t="shared" si="4"/>
        <v>0</v>
      </c>
    </row>
    <row r="167" spans="1:8">
      <c r="A167" s="333" t="s">
        <v>5355</v>
      </c>
      <c r="B167" s="367" t="s">
        <v>5356</v>
      </c>
      <c r="C167" s="241">
        <v>0</v>
      </c>
      <c r="D167" s="333">
        <v>0</v>
      </c>
      <c r="E167" s="241">
        <v>1</v>
      </c>
      <c r="F167" s="333">
        <v>0</v>
      </c>
      <c r="G167" s="367">
        <f t="shared" si="6"/>
        <v>1</v>
      </c>
      <c r="H167" s="367">
        <f t="shared" si="4"/>
        <v>0</v>
      </c>
    </row>
    <row r="168" spans="1:8">
      <c r="A168" s="333" t="s">
        <v>5357</v>
      </c>
      <c r="B168" s="367" t="s">
        <v>2157</v>
      </c>
      <c r="C168" s="241">
        <v>0</v>
      </c>
      <c r="D168" s="333">
        <v>0</v>
      </c>
      <c r="E168" s="241">
        <v>0</v>
      </c>
      <c r="F168" s="333">
        <v>0</v>
      </c>
      <c r="G168" s="367">
        <f t="shared" si="6"/>
        <v>0</v>
      </c>
      <c r="H168" s="367">
        <f t="shared" si="4"/>
        <v>0</v>
      </c>
    </row>
    <row r="169" spans="1:8">
      <c r="A169" s="333" t="s">
        <v>2471</v>
      </c>
      <c r="B169" s="367" t="s">
        <v>2702</v>
      </c>
      <c r="C169" s="241">
        <v>0</v>
      </c>
      <c r="D169" s="333">
        <v>0</v>
      </c>
      <c r="E169" s="241">
        <v>1</v>
      </c>
      <c r="F169" s="333">
        <v>10</v>
      </c>
      <c r="G169" s="367">
        <f t="shared" si="6"/>
        <v>1</v>
      </c>
      <c r="H169" s="367">
        <f t="shared" si="4"/>
        <v>10</v>
      </c>
    </row>
    <row r="170" spans="1:8">
      <c r="A170" s="332" t="s">
        <v>1887</v>
      </c>
      <c r="B170" s="333" t="s">
        <v>1888</v>
      </c>
      <c r="C170" s="241">
        <v>0</v>
      </c>
      <c r="D170" s="367"/>
      <c r="E170" s="241">
        <v>66</v>
      </c>
      <c r="F170" s="333">
        <v>70</v>
      </c>
      <c r="G170" s="367">
        <f t="shared" si="6"/>
        <v>66</v>
      </c>
      <c r="H170" s="367">
        <f t="shared" si="4"/>
        <v>70</v>
      </c>
    </row>
    <row r="171" spans="1:8">
      <c r="A171" s="333" t="s">
        <v>5358</v>
      </c>
      <c r="B171" s="367" t="s">
        <v>5359</v>
      </c>
      <c r="C171" s="241">
        <v>0</v>
      </c>
      <c r="D171" s="333">
        <v>0</v>
      </c>
      <c r="E171" s="241">
        <v>0</v>
      </c>
      <c r="F171" s="333">
        <v>0</v>
      </c>
      <c r="G171" s="367">
        <f t="shared" si="6"/>
        <v>0</v>
      </c>
      <c r="H171" s="367">
        <f t="shared" si="4"/>
        <v>0</v>
      </c>
    </row>
    <row r="172" spans="1:8">
      <c r="A172" s="333" t="s">
        <v>3876</v>
      </c>
      <c r="B172" s="367" t="s">
        <v>3877</v>
      </c>
      <c r="C172" s="241">
        <v>2</v>
      </c>
      <c r="D172" s="333">
        <v>2</v>
      </c>
      <c r="E172" s="241">
        <v>0</v>
      </c>
      <c r="F172" s="333">
        <v>0</v>
      </c>
      <c r="G172" s="367">
        <f t="shared" si="6"/>
        <v>2</v>
      </c>
      <c r="H172" s="367">
        <f t="shared" si="4"/>
        <v>2</v>
      </c>
    </row>
    <row r="173" spans="1:8">
      <c r="A173" s="333" t="s">
        <v>5360</v>
      </c>
      <c r="B173" s="367" t="s">
        <v>5361</v>
      </c>
      <c r="C173" s="241">
        <v>0</v>
      </c>
      <c r="D173" s="333">
        <v>0</v>
      </c>
      <c r="E173" s="241">
        <v>0</v>
      </c>
      <c r="F173" s="333">
        <v>5</v>
      </c>
      <c r="G173" s="367">
        <f t="shared" si="6"/>
        <v>0</v>
      </c>
      <c r="H173" s="367">
        <f t="shared" si="4"/>
        <v>5</v>
      </c>
    </row>
    <row r="174" spans="1:8">
      <c r="A174" s="333" t="s">
        <v>1891</v>
      </c>
      <c r="B174" s="367" t="s">
        <v>1892</v>
      </c>
      <c r="C174" s="241">
        <v>0</v>
      </c>
      <c r="D174" s="333">
        <v>0</v>
      </c>
      <c r="E174" s="241">
        <v>260</v>
      </c>
      <c r="F174" s="333">
        <v>260</v>
      </c>
      <c r="G174" s="367">
        <f t="shared" si="6"/>
        <v>260</v>
      </c>
      <c r="H174" s="367">
        <f t="shared" si="4"/>
        <v>260</v>
      </c>
    </row>
    <row r="175" spans="1:8">
      <c r="A175" s="515" t="s">
        <v>1897</v>
      </c>
      <c r="B175" s="494" t="s">
        <v>1898</v>
      </c>
      <c r="C175" s="241">
        <v>0</v>
      </c>
      <c r="D175" s="407">
        <v>2</v>
      </c>
      <c r="E175" s="241">
        <v>78</v>
      </c>
      <c r="F175" s="456">
        <v>80</v>
      </c>
      <c r="G175" s="321"/>
      <c r="H175" s="367">
        <f t="shared" si="4"/>
        <v>82</v>
      </c>
    </row>
    <row r="176" spans="1:8">
      <c r="A176" s="333" t="s">
        <v>1899</v>
      </c>
      <c r="B176" s="367" t="s">
        <v>1900</v>
      </c>
      <c r="C176" s="241">
        <v>0</v>
      </c>
      <c r="D176" s="333">
        <v>10</v>
      </c>
      <c r="E176" s="241">
        <v>3</v>
      </c>
      <c r="F176" s="333">
        <v>10</v>
      </c>
      <c r="G176" s="367">
        <f>E176+C176</f>
        <v>3</v>
      </c>
      <c r="H176" s="367">
        <f t="shared" si="4"/>
        <v>20</v>
      </c>
    </row>
    <row r="177" spans="1:8">
      <c r="A177" s="515" t="s">
        <v>1901</v>
      </c>
      <c r="B177" s="494" t="s">
        <v>1902</v>
      </c>
      <c r="C177" s="241">
        <v>0</v>
      </c>
      <c r="D177" s="407"/>
      <c r="E177" s="241">
        <v>3</v>
      </c>
      <c r="F177" s="456">
        <v>10</v>
      </c>
      <c r="G177" s="321"/>
      <c r="H177" s="367">
        <f t="shared" si="4"/>
        <v>10</v>
      </c>
    </row>
    <row r="178" spans="1:8">
      <c r="A178" s="332" t="s">
        <v>1909</v>
      </c>
      <c r="B178" s="333" t="s">
        <v>1910</v>
      </c>
      <c r="C178" s="241">
        <v>0</v>
      </c>
      <c r="D178" s="367"/>
      <c r="E178" s="241">
        <v>2</v>
      </c>
      <c r="F178" s="333">
        <v>2</v>
      </c>
      <c r="G178" s="367">
        <f t="shared" ref="G178:G188" si="7">E178+C178</f>
        <v>2</v>
      </c>
      <c r="H178" s="367">
        <f t="shared" si="4"/>
        <v>2</v>
      </c>
    </row>
    <row r="179" spans="1:8">
      <c r="A179" s="333" t="s">
        <v>1911</v>
      </c>
      <c r="B179" s="367" t="s">
        <v>1912</v>
      </c>
      <c r="C179" s="241">
        <v>0</v>
      </c>
      <c r="D179" s="333">
        <v>0</v>
      </c>
      <c r="E179" s="241">
        <v>33</v>
      </c>
      <c r="F179" s="333">
        <v>50</v>
      </c>
      <c r="G179" s="367">
        <f t="shared" si="7"/>
        <v>33</v>
      </c>
      <c r="H179" s="367">
        <f t="shared" si="4"/>
        <v>50</v>
      </c>
    </row>
    <row r="180" spans="1:8">
      <c r="A180" s="333" t="s">
        <v>2818</v>
      </c>
      <c r="B180" s="367" t="s">
        <v>2819</v>
      </c>
      <c r="C180" s="241">
        <v>0</v>
      </c>
      <c r="D180" s="333">
        <v>0</v>
      </c>
      <c r="E180" s="241">
        <v>14</v>
      </c>
      <c r="F180" s="333">
        <v>20</v>
      </c>
      <c r="G180" s="367">
        <f t="shared" si="7"/>
        <v>14</v>
      </c>
      <c r="H180" s="367">
        <f t="shared" si="4"/>
        <v>20</v>
      </c>
    </row>
    <row r="181" spans="1:8">
      <c r="A181" s="332" t="s">
        <v>3900</v>
      </c>
      <c r="B181" s="333" t="s">
        <v>3901</v>
      </c>
      <c r="C181" s="241">
        <v>0</v>
      </c>
      <c r="D181" s="367">
        <v>5</v>
      </c>
      <c r="E181" s="241">
        <v>0</v>
      </c>
      <c r="F181" s="333">
        <v>0</v>
      </c>
      <c r="G181" s="367">
        <f t="shared" si="7"/>
        <v>0</v>
      </c>
      <c r="H181" s="367">
        <f t="shared" si="4"/>
        <v>5</v>
      </c>
    </row>
    <row r="182" spans="1:8">
      <c r="A182" s="333" t="s">
        <v>5362</v>
      </c>
      <c r="B182" s="367" t="s">
        <v>5363</v>
      </c>
      <c r="C182" s="241">
        <v>5</v>
      </c>
      <c r="D182" s="333">
        <v>5</v>
      </c>
      <c r="E182" s="241">
        <v>0</v>
      </c>
      <c r="F182" s="333">
        <v>10</v>
      </c>
      <c r="G182" s="367">
        <f t="shared" si="7"/>
        <v>5</v>
      </c>
      <c r="H182" s="367">
        <f t="shared" si="4"/>
        <v>15</v>
      </c>
    </row>
    <row r="183" spans="1:8">
      <c r="A183" s="333" t="s">
        <v>5364</v>
      </c>
      <c r="B183" s="367" t="s">
        <v>5365</v>
      </c>
      <c r="C183" s="241">
        <v>5</v>
      </c>
      <c r="D183" s="333">
        <v>5</v>
      </c>
      <c r="E183" s="241">
        <v>1</v>
      </c>
      <c r="F183" s="333">
        <v>10</v>
      </c>
      <c r="G183" s="367">
        <f t="shared" si="7"/>
        <v>6</v>
      </c>
      <c r="H183" s="367">
        <f t="shared" si="4"/>
        <v>15</v>
      </c>
    </row>
    <row r="184" spans="1:8" ht="25.5">
      <c r="A184" s="333" t="s">
        <v>3904</v>
      </c>
      <c r="B184" s="367" t="s">
        <v>3905</v>
      </c>
      <c r="C184" s="241">
        <v>0</v>
      </c>
      <c r="D184" s="333">
        <v>2</v>
      </c>
      <c r="E184" s="241">
        <v>0</v>
      </c>
      <c r="F184" s="333">
        <v>10</v>
      </c>
      <c r="G184" s="367">
        <f t="shared" si="7"/>
        <v>0</v>
      </c>
      <c r="H184" s="367">
        <f t="shared" si="4"/>
        <v>12</v>
      </c>
    </row>
    <row r="185" spans="1:8">
      <c r="A185" s="333" t="s">
        <v>5366</v>
      </c>
      <c r="B185" s="367" t="s">
        <v>5367</v>
      </c>
      <c r="C185" s="241">
        <v>1</v>
      </c>
      <c r="D185" s="333">
        <v>1</v>
      </c>
      <c r="E185" s="241">
        <v>0</v>
      </c>
      <c r="F185" s="333">
        <v>10</v>
      </c>
      <c r="G185" s="367">
        <f t="shared" si="7"/>
        <v>1</v>
      </c>
      <c r="H185" s="367">
        <f t="shared" si="4"/>
        <v>11</v>
      </c>
    </row>
    <row r="186" spans="1:8" ht="25.5">
      <c r="A186" s="333" t="s">
        <v>1917</v>
      </c>
      <c r="B186" s="367" t="s">
        <v>1918</v>
      </c>
      <c r="C186" s="241">
        <v>0</v>
      </c>
      <c r="D186" s="333">
        <v>0</v>
      </c>
      <c r="E186" s="241">
        <v>0</v>
      </c>
      <c r="F186" s="333">
        <v>5</v>
      </c>
      <c r="G186" s="367">
        <f t="shared" si="7"/>
        <v>0</v>
      </c>
      <c r="H186" s="367">
        <f t="shared" si="4"/>
        <v>5</v>
      </c>
    </row>
    <row r="187" spans="1:8">
      <c r="A187" s="333" t="s">
        <v>3908</v>
      </c>
      <c r="B187" s="367" t="s">
        <v>3909</v>
      </c>
      <c r="C187" s="241">
        <v>0</v>
      </c>
      <c r="D187" s="333">
        <v>0</v>
      </c>
      <c r="E187" s="241">
        <v>0</v>
      </c>
      <c r="F187" s="333">
        <v>1</v>
      </c>
      <c r="G187" s="367">
        <f t="shared" si="7"/>
        <v>0</v>
      </c>
      <c r="H187" s="367">
        <f t="shared" si="4"/>
        <v>1</v>
      </c>
    </row>
    <row r="188" spans="1:8" ht="25.5">
      <c r="A188" s="333" t="s">
        <v>3912</v>
      </c>
      <c r="B188" s="367" t="s">
        <v>3913</v>
      </c>
      <c r="C188" s="241">
        <v>0</v>
      </c>
      <c r="D188" s="333">
        <v>0</v>
      </c>
      <c r="E188" s="241">
        <v>0</v>
      </c>
      <c r="F188" s="333">
        <v>6</v>
      </c>
      <c r="G188" s="367">
        <f t="shared" si="7"/>
        <v>0</v>
      </c>
      <c r="H188" s="367">
        <f t="shared" si="4"/>
        <v>6</v>
      </c>
    </row>
    <row r="189" spans="1:8">
      <c r="A189" s="336" t="s">
        <v>2557</v>
      </c>
      <c r="B189" s="336" t="s">
        <v>2558</v>
      </c>
      <c r="C189" s="241">
        <v>3</v>
      </c>
      <c r="D189" s="337">
        <v>5</v>
      </c>
      <c r="E189" s="241">
        <v>88</v>
      </c>
      <c r="F189" s="337">
        <v>100</v>
      </c>
      <c r="G189" s="337">
        <v>13</v>
      </c>
      <c r="H189" s="330">
        <f t="shared" si="4"/>
        <v>105</v>
      </c>
    </row>
    <row r="190" spans="1:8" ht="25.5">
      <c r="A190" s="333" t="s">
        <v>1919</v>
      </c>
      <c r="B190" s="367" t="s">
        <v>1920</v>
      </c>
      <c r="C190" s="241">
        <v>0</v>
      </c>
      <c r="D190" s="333">
        <v>2</v>
      </c>
      <c r="E190" s="241">
        <v>459</v>
      </c>
      <c r="F190" s="333">
        <v>500</v>
      </c>
      <c r="G190" s="367">
        <f t="shared" ref="G190:H209" si="8">E190+C190</f>
        <v>459</v>
      </c>
      <c r="H190" s="367">
        <f t="shared" si="4"/>
        <v>502</v>
      </c>
    </row>
    <row r="191" spans="1:8" ht="25.5">
      <c r="A191" s="333" t="s">
        <v>2326</v>
      </c>
      <c r="B191" s="367" t="s">
        <v>2192</v>
      </c>
      <c r="C191" s="241">
        <v>66</v>
      </c>
      <c r="D191" s="333">
        <v>70</v>
      </c>
      <c r="E191" s="241">
        <v>123</v>
      </c>
      <c r="F191" s="333">
        <v>150</v>
      </c>
      <c r="G191" s="367">
        <f t="shared" si="8"/>
        <v>189</v>
      </c>
      <c r="H191" s="367">
        <f t="shared" si="4"/>
        <v>220</v>
      </c>
    </row>
    <row r="192" spans="1:8" ht="25.5">
      <c r="A192" s="333" t="s">
        <v>1921</v>
      </c>
      <c r="B192" s="367" t="s">
        <v>1922</v>
      </c>
      <c r="C192" s="241">
        <v>0</v>
      </c>
      <c r="D192" s="333">
        <v>2</v>
      </c>
      <c r="E192" s="241">
        <v>46</v>
      </c>
      <c r="F192" s="333">
        <v>60</v>
      </c>
      <c r="G192" s="367">
        <f t="shared" si="8"/>
        <v>46</v>
      </c>
      <c r="H192" s="367">
        <f t="shared" si="4"/>
        <v>62</v>
      </c>
    </row>
    <row r="193" spans="1:8" ht="25.5">
      <c r="A193" s="333" t="s">
        <v>1923</v>
      </c>
      <c r="B193" s="367" t="s">
        <v>1924</v>
      </c>
      <c r="C193" s="241">
        <v>0</v>
      </c>
      <c r="D193" s="333">
        <v>0</v>
      </c>
      <c r="E193" s="241">
        <v>8</v>
      </c>
      <c r="F193" s="333">
        <v>12</v>
      </c>
      <c r="G193" s="367">
        <f t="shared" si="8"/>
        <v>8</v>
      </c>
      <c r="H193" s="367">
        <f t="shared" si="4"/>
        <v>12</v>
      </c>
    </row>
    <row r="194" spans="1:8" ht="25.5">
      <c r="A194" s="333" t="s">
        <v>1925</v>
      </c>
      <c r="B194" s="367" t="s">
        <v>1926</v>
      </c>
      <c r="C194" s="241">
        <v>0</v>
      </c>
      <c r="D194" s="333">
        <v>0</v>
      </c>
      <c r="E194" s="241">
        <v>2</v>
      </c>
      <c r="F194" s="333">
        <v>5</v>
      </c>
      <c r="G194" s="367">
        <f t="shared" si="8"/>
        <v>2</v>
      </c>
      <c r="H194" s="367">
        <f t="shared" si="4"/>
        <v>5</v>
      </c>
    </row>
    <row r="195" spans="1:8">
      <c r="A195" s="333" t="s">
        <v>4377</v>
      </c>
      <c r="B195" s="367" t="s">
        <v>5142</v>
      </c>
      <c r="C195" s="241">
        <v>4</v>
      </c>
      <c r="D195" s="333">
        <v>5</v>
      </c>
      <c r="E195" s="241">
        <v>8</v>
      </c>
      <c r="F195" s="333">
        <v>10</v>
      </c>
      <c r="G195" s="367">
        <f t="shared" si="8"/>
        <v>12</v>
      </c>
      <c r="H195" s="367">
        <f t="shared" si="4"/>
        <v>15</v>
      </c>
    </row>
    <row r="196" spans="1:8">
      <c r="A196" s="333" t="s">
        <v>3914</v>
      </c>
      <c r="B196" s="367" t="s">
        <v>3915</v>
      </c>
      <c r="C196" s="241">
        <v>2</v>
      </c>
      <c r="D196" s="333">
        <v>8</v>
      </c>
      <c r="E196" s="241">
        <v>41</v>
      </c>
      <c r="F196" s="333">
        <v>45</v>
      </c>
      <c r="G196" s="367">
        <f t="shared" si="8"/>
        <v>43</v>
      </c>
      <c r="H196" s="367">
        <f t="shared" si="4"/>
        <v>53</v>
      </c>
    </row>
    <row r="197" spans="1:8">
      <c r="A197" s="333" t="s">
        <v>5368</v>
      </c>
      <c r="B197" s="367" t="s">
        <v>5369</v>
      </c>
      <c r="C197" s="241">
        <v>0</v>
      </c>
      <c r="D197" s="333">
        <v>2</v>
      </c>
      <c r="E197" s="241">
        <v>1</v>
      </c>
      <c r="F197" s="333">
        <v>5</v>
      </c>
      <c r="G197" s="367">
        <f t="shared" si="8"/>
        <v>1</v>
      </c>
      <c r="H197" s="367">
        <f t="shared" si="8"/>
        <v>7</v>
      </c>
    </row>
    <row r="198" spans="1:8">
      <c r="A198" s="333" t="s">
        <v>5370</v>
      </c>
      <c r="B198" s="367" t="s">
        <v>5371</v>
      </c>
      <c r="C198" s="241">
        <v>0</v>
      </c>
      <c r="D198" s="333">
        <v>1</v>
      </c>
      <c r="E198" s="241">
        <v>3</v>
      </c>
      <c r="F198" s="333">
        <v>5</v>
      </c>
      <c r="G198" s="367">
        <f t="shared" si="8"/>
        <v>3</v>
      </c>
      <c r="H198" s="367">
        <f t="shared" si="8"/>
        <v>6</v>
      </c>
    </row>
    <row r="199" spans="1:8">
      <c r="A199" s="333" t="s">
        <v>5372</v>
      </c>
      <c r="B199" s="367" t="s">
        <v>5373</v>
      </c>
      <c r="C199" s="241">
        <v>0</v>
      </c>
      <c r="D199" s="333">
        <v>0</v>
      </c>
      <c r="E199" s="241">
        <v>0</v>
      </c>
      <c r="F199" s="333">
        <v>10</v>
      </c>
      <c r="G199" s="367">
        <f t="shared" si="8"/>
        <v>0</v>
      </c>
      <c r="H199" s="367">
        <f t="shared" si="8"/>
        <v>10</v>
      </c>
    </row>
    <row r="200" spans="1:8">
      <c r="A200" s="333" t="s">
        <v>5374</v>
      </c>
      <c r="B200" s="367" t="s">
        <v>5375</v>
      </c>
      <c r="C200" s="241">
        <v>0</v>
      </c>
      <c r="D200" s="333">
        <v>0</v>
      </c>
      <c r="E200" s="241">
        <v>8</v>
      </c>
      <c r="F200" s="333">
        <v>6</v>
      </c>
      <c r="G200" s="367">
        <f t="shared" si="8"/>
        <v>8</v>
      </c>
      <c r="H200" s="367">
        <f t="shared" si="8"/>
        <v>6</v>
      </c>
    </row>
    <row r="201" spans="1:8">
      <c r="A201" s="333" t="s">
        <v>5376</v>
      </c>
      <c r="B201" s="367" t="s">
        <v>5377</v>
      </c>
      <c r="C201" s="241">
        <v>0</v>
      </c>
      <c r="D201" s="333">
        <v>0</v>
      </c>
      <c r="E201" s="241">
        <v>0</v>
      </c>
      <c r="F201" s="333">
        <v>6</v>
      </c>
      <c r="G201" s="367">
        <f t="shared" si="8"/>
        <v>0</v>
      </c>
      <c r="H201" s="367">
        <f t="shared" si="8"/>
        <v>6</v>
      </c>
    </row>
    <row r="202" spans="1:8">
      <c r="A202" s="333" t="s">
        <v>5378</v>
      </c>
      <c r="B202" s="367" t="s">
        <v>5379</v>
      </c>
      <c r="C202" s="241">
        <v>0</v>
      </c>
      <c r="D202" s="333">
        <v>0</v>
      </c>
      <c r="E202" s="241">
        <v>0</v>
      </c>
      <c r="F202" s="333">
        <v>2</v>
      </c>
      <c r="G202" s="367">
        <f t="shared" si="8"/>
        <v>0</v>
      </c>
      <c r="H202" s="367">
        <f t="shared" si="8"/>
        <v>2</v>
      </c>
    </row>
    <row r="203" spans="1:8" s="338" customFormat="1">
      <c r="A203" s="333" t="s">
        <v>5380</v>
      </c>
      <c r="B203" s="367" t="s">
        <v>5381</v>
      </c>
      <c r="C203" s="338">
        <v>0</v>
      </c>
      <c r="D203" s="333">
        <v>0</v>
      </c>
      <c r="E203" s="338">
        <v>0</v>
      </c>
      <c r="F203" s="333">
        <v>2</v>
      </c>
      <c r="G203" s="367">
        <f t="shared" si="8"/>
        <v>0</v>
      </c>
      <c r="H203" s="367">
        <f t="shared" si="8"/>
        <v>2</v>
      </c>
    </row>
    <row r="204" spans="1:8" s="338" customFormat="1">
      <c r="A204" s="333" t="s">
        <v>5382</v>
      </c>
      <c r="B204" s="367" t="s">
        <v>5383</v>
      </c>
      <c r="C204" s="338">
        <v>0</v>
      </c>
      <c r="D204" s="333">
        <v>0</v>
      </c>
      <c r="E204" s="338">
        <v>0</v>
      </c>
      <c r="F204" s="333">
        <v>2</v>
      </c>
      <c r="G204" s="367">
        <f t="shared" si="8"/>
        <v>0</v>
      </c>
      <c r="H204" s="367">
        <f t="shared" si="8"/>
        <v>2</v>
      </c>
    </row>
    <row r="205" spans="1:8" s="338" customFormat="1">
      <c r="A205" s="333" t="s">
        <v>5384</v>
      </c>
      <c r="B205" s="367" t="s">
        <v>5385</v>
      </c>
      <c r="C205" s="338">
        <v>0</v>
      </c>
      <c r="D205" s="333">
        <v>0</v>
      </c>
      <c r="E205" s="338">
        <v>0</v>
      </c>
      <c r="F205" s="333">
        <v>2</v>
      </c>
      <c r="G205" s="367">
        <f t="shared" si="8"/>
        <v>0</v>
      </c>
      <c r="H205" s="367">
        <f t="shared" si="8"/>
        <v>2</v>
      </c>
    </row>
    <row r="206" spans="1:8">
      <c r="A206" s="333" t="s">
        <v>5386</v>
      </c>
      <c r="B206" s="367" t="s">
        <v>5387</v>
      </c>
      <c r="C206" s="241">
        <v>0</v>
      </c>
      <c r="D206" s="333">
        <v>0</v>
      </c>
      <c r="E206" s="241">
        <v>0</v>
      </c>
      <c r="F206" s="333">
        <v>2</v>
      </c>
      <c r="G206" s="367">
        <f t="shared" si="8"/>
        <v>0</v>
      </c>
      <c r="H206" s="367">
        <f t="shared" si="8"/>
        <v>2</v>
      </c>
    </row>
    <row r="207" spans="1:8">
      <c r="A207" s="333" t="s">
        <v>2500</v>
      </c>
      <c r="B207" s="367" t="s">
        <v>2501</v>
      </c>
      <c r="C207" s="241">
        <v>0</v>
      </c>
      <c r="D207" s="333">
        <v>0</v>
      </c>
      <c r="E207" s="241">
        <v>0</v>
      </c>
      <c r="F207" s="333">
        <v>2</v>
      </c>
      <c r="G207" s="367">
        <f t="shared" si="8"/>
        <v>0</v>
      </c>
      <c r="H207" s="367">
        <f t="shared" si="8"/>
        <v>2</v>
      </c>
    </row>
    <row r="208" spans="1:8">
      <c r="A208" s="516" t="s">
        <v>1927</v>
      </c>
      <c r="B208" s="517" t="s">
        <v>1928</v>
      </c>
      <c r="C208" s="241">
        <v>0</v>
      </c>
      <c r="D208" s="329">
        <v>0</v>
      </c>
      <c r="E208" s="241">
        <v>0</v>
      </c>
      <c r="F208" s="329">
        <v>2</v>
      </c>
      <c r="G208" s="330">
        <f>C208+E208</f>
        <v>0</v>
      </c>
      <c r="H208" s="330">
        <f>D208+F208</f>
        <v>2</v>
      </c>
    </row>
    <row r="209" spans="1:8">
      <c r="A209" s="333" t="s">
        <v>1935</v>
      </c>
      <c r="B209" s="367" t="s">
        <v>1936</v>
      </c>
      <c r="C209" s="241">
        <v>4</v>
      </c>
      <c r="D209" s="333">
        <v>5</v>
      </c>
      <c r="E209" s="241">
        <v>34</v>
      </c>
      <c r="F209" s="333">
        <v>50</v>
      </c>
      <c r="G209" s="367">
        <f t="shared" si="8"/>
        <v>38</v>
      </c>
      <c r="H209" s="367">
        <f t="shared" si="8"/>
        <v>55</v>
      </c>
    </row>
    <row r="210" spans="1:8" ht="25.5">
      <c r="A210" s="339" t="s">
        <v>1947</v>
      </c>
      <c r="B210" s="454" t="s">
        <v>3056</v>
      </c>
      <c r="C210" s="241">
        <v>11</v>
      </c>
      <c r="D210" s="329">
        <v>15</v>
      </c>
      <c r="E210" s="241">
        <v>0</v>
      </c>
      <c r="F210" s="329">
        <v>2</v>
      </c>
      <c r="G210" s="330">
        <f>C210+E210</f>
        <v>11</v>
      </c>
      <c r="H210" s="330">
        <f>D210+F210</f>
        <v>17</v>
      </c>
    </row>
    <row r="211" spans="1:8">
      <c r="A211" s="515" t="s">
        <v>1953</v>
      </c>
      <c r="B211" s="494" t="s">
        <v>1954</v>
      </c>
      <c r="C211" s="241">
        <v>0</v>
      </c>
      <c r="D211" s="407"/>
      <c r="E211" s="241">
        <v>1</v>
      </c>
      <c r="F211" s="456">
        <v>2</v>
      </c>
      <c r="G211" s="321"/>
      <c r="H211" s="367">
        <f t="shared" ref="H211:H230" si="9">F211+D211</f>
        <v>2</v>
      </c>
    </row>
    <row r="212" spans="1:8">
      <c r="A212" s="333" t="s">
        <v>1957</v>
      </c>
      <c r="B212" s="367" t="s">
        <v>1958</v>
      </c>
      <c r="C212" s="241">
        <v>0</v>
      </c>
      <c r="D212" s="333">
        <v>0</v>
      </c>
      <c r="E212" s="241">
        <v>167</v>
      </c>
      <c r="F212" s="333">
        <v>180</v>
      </c>
      <c r="G212" s="367">
        <f t="shared" ref="G212:G234" si="10">E212+C212</f>
        <v>167</v>
      </c>
      <c r="H212" s="367">
        <f t="shared" si="9"/>
        <v>180</v>
      </c>
    </row>
    <row r="213" spans="1:8">
      <c r="A213" s="333" t="s">
        <v>1959</v>
      </c>
      <c r="B213" s="367" t="s">
        <v>1960</v>
      </c>
      <c r="C213" s="241">
        <v>0</v>
      </c>
      <c r="D213" s="333">
        <v>0</v>
      </c>
      <c r="E213" s="241">
        <v>0</v>
      </c>
      <c r="F213" s="333">
        <v>2</v>
      </c>
      <c r="G213" s="367">
        <f t="shared" si="10"/>
        <v>0</v>
      </c>
      <c r="H213" s="367">
        <f t="shared" si="9"/>
        <v>2</v>
      </c>
    </row>
    <row r="214" spans="1:8" ht="25.5">
      <c r="A214" s="333" t="s">
        <v>1961</v>
      </c>
      <c r="B214" s="367" t="s">
        <v>1962</v>
      </c>
      <c r="C214" s="241">
        <v>0</v>
      </c>
      <c r="D214" s="333">
        <v>0</v>
      </c>
      <c r="E214" s="241">
        <v>37</v>
      </c>
      <c r="F214" s="333">
        <v>50</v>
      </c>
      <c r="G214" s="367">
        <f t="shared" si="10"/>
        <v>37</v>
      </c>
      <c r="H214" s="367">
        <f t="shared" si="9"/>
        <v>50</v>
      </c>
    </row>
    <row r="215" spans="1:8" ht="25.5">
      <c r="A215" s="333" t="s">
        <v>2312</v>
      </c>
      <c r="B215" s="367" t="s">
        <v>2313</v>
      </c>
      <c r="C215" s="241">
        <v>0</v>
      </c>
      <c r="D215" s="333">
        <v>0</v>
      </c>
      <c r="E215" s="241">
        <v>43</v>
      </c>
      <c r="F215" s="333">
        <v>50</v>
      </c>
      <c r="G215" s="367">
        <f t="shared" si="10"/>
        <v>43</v>
      </c>
      <c r="H215" s="367">
        <f t="shared" si="9"/>
        <v>50</v>
      </c>
    </row>
    <row r="216" spans="1:8" ht="38.25">
      <c r="A216" s="369" t="s">
        <v>1963</v>
      </c>
      <c r="B216" s="374" t="s">
        <v>1964</v>
      </c>
      <c r="C216" s="241">
        <v>1</v>
      </c>
      <c r="D216" s="369">
        <v>2</v>
      </c>
      <c r="E216" s="241">
        <v>3367</v>
      </c>
      <c r="F216" s="369">
        <v>3500</v>
      </c>
      <c r="G216" s="374">
        <f t="shared" si="10"/>
        <v>3368</v>
      </c>
      <c r="H216" s="374">
        <f t="shared" si="9"/>
        <v>3502</v>
      </c>
    </row>
    <row r="217" spans="1:8" ht="25.5">
      <c r="A217" s="333" t="s">
        <v>1967</v>
      </c>
      <c r="B217" s="367" t="s">
        <v>1968</v>
      </c>
      <c r="C217" s="241">
        <v>0</v>
      </c>
      <c r="D217" s="333">
        <v>2</v>
      </c>
      <c r="E217" s="241">
        <v>0</v>
      </c>
      <c r="F217" s="333">
        <v>2</v>
      </c>
      <c r="G217" s="367">
        <f t="shared" si="10"/>
        <v>0</v>
      </c>
      <c r="H217" s="367">
        <f t="shared" si="9"/>
        <v>4</v>
      </c>
    </row>
    <row r="218" spans="1:8" ht="25.5">
      <c r="A218" s="333" t="s">
        <v>1969</v>
      </c>
      <c r="B218" s="367" t="s">
        <v>1970</v>
      </c>
      <c r="C218" s="241">
        <v>0</v>
      </c>
      <c r="D218" s="333">
        <v>0</v>
      </c>
      <c r="E218" s="241">
        <v>469</v>
      </c>
      <c r="F218" s="333">
        <v>480</v>
      </c>
      <c r="G218" s="367">
        <f t="shared" si="10"/>
        <v>469</v>
      </c>
      <c r="H218" s="367">
        <f t="shared" si="9"/>
        <v>480</v>
      </c>
    </row>
    <row r="219" spans="1:8" ht="25.5">
      <c r="A219" s="333" t="s">
        <v>1971</v>
      </c>
      <c r="B219" s="367" t="s">
        <v>1972</v>
      </c>
      <c r="C219" s="241">
        <v>0</v>
      </c>
      <c r="D219" s="333">
        <v>2</v>
      </c>
      <c r="E219" s="241">
        <v>9272</v>
      </c>
      <c r="F219" s="333">
        <v>9200</v>
      </c>
      <c r="G219" s="367">
        <f t="shared" si="10"/>
        <v>9272</v>
      </c>
      <c r="H219" s="367">
        <f t="shared" si="9"/>
        <v>9202</v>
      </c>
    </row>
    <row r="220" spans="1:8" ht="25.5">
      <c r="A220" s="333" t="s">
        <v>1973</v>
      </c>
      <c r="B220" s="367" t="s">
        <v>1974</v>
      </c>
      <c r="C220" s="241">
        <v>0</v>
      </c>
      <c r="D220" s="333">
        <v>0</v>
      </c>
      <c r="E220" s="241">
        <v>89</v>
      </c>
      <c r="F220" s="333">
        <v>100</v>
      </c>
      <c r="G220" s="367">
        <f t="shared" si="10"/>
        <v>89</v>
      </c>
      <c r="H220" s="367">
        <f t="shared" si="9"/>
        <v>100</v>
      </c>
    </row>
    <row r="221" spans="1:8">
      <c r="A221" s="515" t="s">
        <v>1975</v>
      </c>
      <c r="B221" s="494" t="s">
        <v>1976</v>
      </c>
      <c r="C221" s="241">
        <v>0</v>
      </c>
      <c r="D221" s="333">
        <v>0</v>
      </c>
      <c r="E221" s="241">
        <v>221</v>
      </c>
      <c r="F221" s="456">
        <v>230</v>
      </c>
      <c r="G221" s="367">
        <f t="shared" si="10"/>
        <v>221</v>
      </c>
      <c r="H221" s="367">
        <f t="shared" si="9"/>
        <v>230</v>
      </c>
    </row>
    <row r="222" spans="1:8" ht="25.5">
      <c r="A222" s="333" t="s">
        <v>2214</v>
      </c>
      <c r="B222" s="367" t="s">
        <v>2638</v>
      </c>
      <c r="C222" s="241">
        <v>0</v>
      </c>
      <c r="D222" s="333">
        <v>0</v>
      </c>
      <c r="E222" s="241">
        <v>0</v>
      </c>
      <c r="F222" s="333">
        <v>2</v>
      </c>
      <c r="G222" s="367">
        <f t="shared" si="10"/>
        <v>0</v>
      </c>
      <c r="H222" s="367">
        <f t="shared" si="9"/>
        <v>2</v>
      </c>
    </row>
    <row r="223" spans="1:8" ht="25.5">
      <c r="A223" s="369" t="s">
        <v>1977</v>
      </c>
      <c r="B223" s="374" t="s">
        <v>1978</v>
      </c>
      <c r="C223" s="241">
        <v>1</v>
      </c>
      <c r="D223" s="369">
        <v>2</v>
      </c>
      <c r="E223" s="241">
        <v>3916</v>
      </c>
      <c r="F223" s="369">
        <v>4000</v>
      </c>
      <c r="G223" s="374">
        <f t="shared" si="10"/>
        <v>3917</v>
      </c>
      <c r="H223" s="374">
        <f t="shared" si="9"/>
        <v>4002</v>
      </c>
    </row>
    <row r="224" spans="1:8" ht="25.5">
      <c r="A224" s="333" t="s">
        <v>1979</v>
      </c>
      <c r="B224" s="367" t="s">
        <v>1980</v>
      </c>
      <c r="C224" s="241">
        <v>1</v>
      </c>
      <c r="D224" s="333">
        <v>2</v>
      </c>
      <c r="E224" s="241">
        <v>6340</v>
      </c>
      <c r="F224" s="333">
        <v>6400</v>
      </c>
      <c r="G224" s="367">
        <f t="shared" si="10"/>
        <v>6341</v>
      </c>
      <c r="H224" s="367">
        <f t="shared" si="9"/>
        <v>6402</v>
      </c>
    </row>
    <row r="225" spans="1:8" ht="25.5">
      <c r="A225" s="333" t="s">
        <v>1981</v>
      </c>
      <c r="B225" s="367" t="s">
        <v>1982</v>
      </c>
      <c r="C225" s="241">
        <v>0</v>
      </c>
      <c r="D225" s="333">
        <v>2</v>
      </c>
      <c r="E225" s="241">
        <v>1520</v>
      </c>
      <c r="F225" s="333">
        <v>1550</v>
      </c>
      <c r="G225" s="367">
        <f t="shared" si="10"/>
        <v>1520</v>
      </c>
      <c r="H225" s="367">
        <f t="shared" si="9"/>
        <v>1552</v>
      </c>
    </row>
    <row r="226" spans="1:8" ht="25.5">
      <c r="A226" s="333" t="s">
        <v>1983</v>
      </c>
      <c r="B226" s="367" t="s">
        <v>1984</v>
      </c>
      <c r="C226" s="241">
        <v>0</v>
      </c>
      <c r="D226" s="333">
        <v>0</v>
      </c>
      <c r="E226" s="241">
        <v>25</v>
      </c>
      <c r="F226" s="333">
        <v>25</v>
      </c>
      <c r="G226" s="367">
        <f t="shared" si="10"/>
        <v>25</v>
      </c>
      <c r="H226" s="367">
        <f t="shared" si="9"/>
        <v>25</v>
      </c>
    </row>
    <row r="227" spans="1:8">
      <c r="A227" s="332" t="s">
        <v>1985</v>
      </c>
      <c r="B227" s="333" t="s">
        <v>1986</v>
      </c>
      <c r="C227" s="241">
        <v>0</v>
      </c>
      <c r="D227" s="367"/>
      <c r="E227" s="241">
        <v>7</v>
      </c>
      <c r="F227" s="333">
        <v>10</v>
      </c>
      <c r="G227" s="367">
        <f t="shared" si="10"/>
        <v>7</v>
      </c>
      <c r="H227" s="367">
        <f t="shared" si="9"/>
        <v>10</v>
      </c>
    </row>
    <row r="228" spans="1:8" ht="25.5">
      <c r="A228" s="333" t="s">
        <v>1989</v>
      </c>
      <c r="B228" s="367" t="s">
        <v>1990</v>
      </c>
      <c r="C228" s="241">
        <v>0</v>
      </c>
      <c r="D228" s="333">
        <v>0</v>
      </c>
      <c r="E228" s="241">
        <v>2052</v>
      </c>
      <c r="F228" s="333">
        <v>2100</v>
      </c>
      <c r="G228" s="367">
        <f t="shared" si="10"/>
        <v>2052</v>
      </c>
      <c r="H228" s="367">
        <f t="shared" si="9"/>
        <v>2100</v>
      </c>
    </row>
    <row r="229" spans="1:8" ht="25.5">
      <c r="A229" s="333" t="s">
        <v>1993</v>
      </c>
      <c r="B229" s="367" t="s">
        <v>1994</v>
      </c>
      <c r="C229" s="241">
        <v>0</v>
      </c>
      <c r="D229" s="333">
        <v>0</v>
      </c>
      <c r="E229" s="241">
        <v>5</v>
      </c>
      <c r="F229" s="333">
        <v>5</v>
      </c>
      <c r="G229" s="367">
        <f t="shared" si="10"/>
        <v>5</v>
      </c>
      <c r="H229" s="367">
        <f t="shared" si="9"/>
        <v>5</v>
      </c>
    </row>
    <row r="230" spans="1:8" ht="25.5">
      <c r="A230" s="333" t="s">
        <v>2001</v>
      </c>
      <c r="B230" s="367" t="s">
        <v>2002</v>
      </c>
      <c r="C230" s="241">
        <v>0</v>
      </c>
      <c r="D230" s="333">
        <v>0</v>
      </c>
      <c r="E230" s="241">
        <v>28</v>
      </c>
      <c r="F230" s="333">
        <v>30</v>
      </c>
      <c r="G230" s="367">
        <f t="shared" si="10"/>
        <v>28</v>
      </c>
      <c r="H230" s="367">
        <f t="shared" si="9"/>
        <v>30</v>
      </c>
    </row>
    <row r="231" spans="1:8">
      <c r="A231" s="332" t="s">
        <v>2005</v>
      </c>
      <c r="B231" s="333" t="s">
        <v>2006</v>
      </c>
      <c r="C231" s="241">
        <v>0</v>
      </c>
      <c r="D231" s="367"/>
      <c r="E231" s="241">
        <v>8</v>
      </c>
      <c r="F231" s="333">
        <v>10</v>
      </c>
      <c r="G231" s="367">
        <f t="shared" si="10"/>
        <v>8</v>
      </c>
      <c r="H231" s="367">
        <f>F231+D231</f>
        <v>10</v>
      </c>
    </row>
    <row r="232" spans="1:8">
      <c r="A232" s="332" t="s">
        <v>4447</v>
      </c>
      <c r="B232" s="333" t="s">
        <v>4448</v>
      </c>
      <c r="C232" s="241">
        <v>0</v>
      </c>
      <c r="D232" s="367"/>
      <c r="E232" s="241">
        <v>0</v>
      </c>
      <c r="F232" s="333">
        <v>2</v>
      </c>
      <c r="G232" s="367">
        <f t="shared" si="10"/>
        <v>0</v>
      </c>
      <c r="H232" s="367">
        <f>F232+D232</f>
        <v>2</v>
      </c>
    </row>
    <row r="233" spans="1:8" ht="25.5">
      <c r="A233" s="333" t="s">
        <v>2007</v>
      </c>
      <c r="B233" s="367" t="s">
        <v>2008</v>
      </c>
      <c r="C233" s="241">
        <v>0</v>
      </c>
      <c r="D233" s="333">
        <v>0</v>
      </c>
      <c r="E233" s="241">
        <v>387</v>
      </c>
      <c r="F233" s="333">
        <v>400</v>
      </c>
      <c r="G233" s="367">
        <f t="shared" si="10"/>
        <v>387</v>
      </c>
      <c r="H233" s="367">
        <f>F233+D233</f>
        <v>400</v>
      </c>
    </row>
    <row r="234" spans="1:8" ht="25.5">
      <c r="A234" s="333" t="s">
        <v>2009</v>
      </c>
      <c r="B234" s="367" t="s">
        <v>2010</v>
      </c>
      <c r="C234" s="241">
        <v>0</v>
      </c>
      <c r="D234" s="333">
        <v>0</v>
      </c>
      <c r="E234" s="241">
        <v>0</v>
      </c>
      <c r="F234" s="333">
        <v>2</v>
      </c>
      <c r="G234" s="367">
        <f t="shared" si="10"/>
        <v>0</v>
      </c>
      <c r="H234" s="367">
        <f>F234+D234</f>
        <v>2</v>
      </c>
    </row>
    <row r="235" spans="1:8" s="352" customFormat="1">
      <c r="A235" s="365"/>
      <c r="B235" s="365" t="s">
        <v>2011</v>
      </c>
      <c r="C235" s="365">
        <f t="shared" ref="C235:H235" si="11">SUM(C116:C234)</f>
        <v>1375</v>
      </c>
      <c r="D235" s="365">
        <f t="shared" si="11"/>
        <v>1671</v>
      </c>
      <c r="E235" s="365">
        <f t="shared" si="11"/>
        <v>35173</v>
      </c>
      <c r="F235" s="365">
        <f t="shared" si="11"/>
        <v>36103</v>
      </c>
      <c r="G235" s="365">
        <f t="shared" si="11"/>
        <v>35418</v>
      </c>
      <c r="H235" s="365">
        <f t="shared" si="11"/>
        <v>37774</v>
      </c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35"/>
      <c r="B237" s="335" t="s">
        <v>2011</v>
      </c>
      <c r="C237" s="518">
        <f t="shared" ref="C237:H237" si="12">C113+C235</f>
        <v>1409</v>
      </c>
      <c r="D237" s="518">
        <f t="shared" si="12"/>
        <v>1715</v>
      </c>
      <c r="E237" s="518">
        <f t="shared" si="12"/>
        <v>35764</v>
      </c>
      <c r="F237" s="518">
        <f t="shared" si="12"/>
        <v>36891</v>
      </c>
      <c r="G237" s="518">
        <f t="shared" si="12"/>
        <v>36043</v>
      </c>
      <c r="H237" s="518">
        <f t="shared" si="12"/>
        <v>38606</v>
      </c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 s="338" customFormat="1">
      <c r="A240" s="336"/>
      <c r="B240" s="336"/>
      <c r="C240" s="337"/>
      <c r="D240" s="337"/>
      <c r="E240" s="337"/>
      <c r="F240" s="337"/>
      <c r="G240" s="337"/>
      <c r="H240" s="330"/>
    </row>
    <row r="241" spans="1:8" s="338" customFormat="1">
      <c r="A241" s="487"/>
      <c r="B241" s="336"/>
      <c r="C241" s="337"/>
      <c r="D241" s="337"/>
      <c r="E241" s="337"/>
      <c r="F241" s="337"/>
      <c r="G241" s="337"/>
      <c r="H241" s="330"/>
    </row>
    <row r="242" spans="1:8" s="338" customFormat="1">
      <c r="A242" s="336"/>
      <c r="B242" s="336"/>
      <c r="C242" s="337"/>
      <c r="D242" s="337"/>
      <c r="E242" s="339"/>
      <c r="F242" s="329"/>
      <c r="G242" s="337"/>
      <c r="H242" s="330"/>
    </row>
    <row r="243" spans="1:8">
      <c r="A243" s="317"/>
      <c r="B243" s="317"/>
      <c r="C243" s="320"/>
      <c r="D243" s="320"/>
      <c r="E243" s="320"/>
      <c r="F243" s="320"/>
      <c r="G243" s="320"/>
      <c r="H243" s="374"/>
    </row>
    <row r="244" spans="1:8">
      <c r="A244" s="317"/>
      <c r="B244" s="317"/>
      <c r="C244" s="320"/>
      <c r="D244" s="320"/>
      <c r="E244" s="320"/>
      <c r="F244" s="320"/>
      <c r="G244" s="320"/>
      <c r="H244" s="374"/>
    </row>
    <row r="245" spans="1:8">
      <c r="A245" s="317"/>
      <c r="B245" s="317"/>
      <c r="C245" s="320"/>
      <c r="D245" s="320"/>
      <c r="E245" s="320"/>
      <c r="F245" s="320"/>
      <c r="G245" s="320"/>
      <c r="H245" s="374"/>
    </row>
    <row r="246" spans="1:8">
      <c r="A246" s="317"/>
      <c r="B246" s="374"/>
      <c r="C246" s="320"/>
      <c r="D246" s="320"/>
      <c r="E246" s="320"/>
      <c r="F246" s="320"/>
      <c r="G246" s="320"/>
      <c r="H246" s="374"/>
    </row>
    <row r="247" spans="1:8">
      <c r="A247" s="317"/>
      <c r="B247" s="317"/>
      <c r="C247" s="320"/>
      <c r="D247" s="320"/>
      <c r="E247" s="320"/>
      <c r="F247" s="320"/>
      <c r="G247" s="320"/>
      <c r="H247" s="374"/>
    </row>
    <row r="248" spans="1:8">
      <c r="A248" s="515"/>
      <c r="B248" s="494"/>
      <c r="C248" s="456"/>
      <c r="D248" s="407"/>
      <c r="E248" s="407"/>
      <c r="F248" s="456"/>
      <c r="G248" s="321"/>
      <c r="H248" s="367"/>
    </row>
    <row r="249" spans="1:8">
      <c r="A249" s="515"/>
      <c r="B249" s="494"/>
      <c r="C249" s="456"/>
      <c r="D249" s="407"/>
      <c r="E249" s="407"/>
      <c r="F249" s="456"/>
      <c r="G249" s="321"/>
      <c r="H249" s="367"/>
    </row>
    <row r="250" spans="1:8">
      <c r="A250" s="515"/>
      <c r="B250" s="494"/>
      <c r="C250" s="456"/>
      <c r="D250" s="407"/>
      <c r="E250" s="407"/>
      <c r="F250" s="456"/>
      <c r="G250" s="321"/>
      <c r="H250" s="367"/>
    </row>
    <row r="251" spans="1:8">
      <c r="A251" s="515"/>
      <c r="B251" s="494"/>
      <c r="C251" s="456"/>
      <c r="D251" s="407"/>
      <c r="E251" s="407"/>
      <c r="F251" s="456"/>
      <c r="G251" s="321"/>
      <c r="H251" s="367"/>
    </row>
    <row r="252" spans="1:8">
      <c r="A252" s="519"/>
      <c r="B252" s="519"/>
      <c r="C252" s="520"/>
      <c r="D252" s="520"/>
      <c r="E252" s="520"/>
      <c r="F252" s="520"/>
      <c r="G252" s="520"/>
      <c r="H252" s="520"/>
    </row>
    <row r="253" spans="1:8">
      <c r="A253" s="317"/>
      <c r="B253" s="317"/>
      <c r="C253" s="320"/>
      <c r="D253" s="320"/>
      <c r="E253" s="320"/>
      <c r="F253" s="320"/>
      <c r="G253" s="320"/>
      <c r="H253" s="320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>
      <c r="A468" s="318"/>
      <c r="B468" s="318"/>
      <c r="C468" s="321"/>
      <c r="D468" s="321"/>
      <c r="E468" s="321"/>
      <c r="F468" s="321"/>
      <c r="G468" s="321"/>
      <c r="H468" s="321"/>
    </row>
    <row r="469" spans="1:8">
      <c r="A469" s="318"/>
      <c r="B469" s="318"/>
      <c r="C469" s="321"/>
      <c r="D469" s="321"/>
      <c r="E469" s="321"/>
      <c r="F469" s="321"/>
      <c r="G469" s="321"/>
      <c r="H469" s="321"/>
    </row>
    <row r="470" spans="1:8">
      <c r="A470" s="318"/>
      <c r="B470" s="318"/>
      <c r="C470" s="321"/>
      <c r="D470" s="321"/>
      <c r="E470" s="321"/>
      <c r="F470" s="321"/>
      <c r="G470" s="321"/>
      <c r="H470" s="321"/>
    </row>
    <row r="471" spans="1:8">
      <c r="A471" s="318"/>
      <c r="B471" s="318"/>
      <c r="C471" s="321"/>
      <c r="D471" s="321"/>
      <c r="E471" s="321"/>
      <c r="F471" s="321"/>
      <c r="G471" s="321"/>
      <c r="H471" s="321"/>
    </row>
    <row r="472" spans="1:8">
      <c r="A472" s="318"/>
      <c r="B472" s="318"/>
      <c r="C472" s="321"/>
      <c r="D472" s="321"/>
      <c r="E472" s="321"/>
      <c r="F472" s="321"/>
      <c r="G472" s="321"/>
      <c r="H472" s="321"/>
    </row>
    <row r="473" spans="1:8">
      <c r="A473" s="318"/>
      <c r="B473" s="318"/>
      <c r="C473" s="321"/>
      <c r="D473" s="321"/>
      <c r="E473" s="321"/>
      <c r="F473" s="321"/>
      <c r="G473" s="321"/>
      <c r="H473" s="321"/>
    </row>
    <row r="474" spans="1:8">
      <c r="A474" s="318"/>
      <c r="B474" s="318"/>
      <c r="C474" s="321"/>
      <c r="D474" s="321"/>
      <c r="E474" s="321"/>
      <c r="F474" s="321"/>
      <c r="G474" s="321"/>
      <c r="H474" s="321"/>
    </row>
    <row r="475" spans="1:8">
      <c r="A475" s="318"/>
      <c r="B475" s="318"/>
      <c r="C475" s="321"/>
      <c r="D475" s="321"/>
      <c r="E475" s="321"/>
      <c r="F475" s="321"/>
      <c r="G475" s="321"/>
      <c r="H475" s="321"/>
    </row>
    <row r="476" spans="1:8">
      <c r="A476" s="318"/>
      <c r="B476" s="318"/>
      <c r="C476" s="321"/>
      <c r="D476" s="321"/>
      <c r="E476" s="321"/>
      <c r="F476" s="321"/>
      <c r="G476" s="321"/>
      <c r="H476" s="321"/>
    </row>
    <row r="477" spans="1:8">
      <c r="A477" s="318"/>
      <c r="B477" s="318"/>
      <c r="C477" s="321"/>
      <c r="D477" s="321"/>
      <c r="E477" s="321"/>
      <c r="F477" s="321"/>
      <c r="G477" s="321"/>
      <c r="H477" s="321"/>
    </row>
    <row r="478" spans="1:8">
      <c r="A478" s="318"/>
      <c r="B478" s="318"/>
      <c r="C478" s="321"/>
      <c r="D478" s="321"/>
      <c r="E478" s="321"/>
      <c r="F478" s="321"/>
      <c r="G478" s="321"/>
      <c r="H478" s="321"/>
    </row>
    <row r="479" spans="1:8">
      <c r="A479" s="318"/>
      <c r="B479" s="318"/>
      <c r="C479" s="321"/>
      <c r="D479" s="321"/>
      <c r="E479" s="321"/>
      <c r="F479" s="321"/>
      <c r="G479" s="321"/>
      <c r="H479" s="321"/>
    </row>
    <row r="480" spans="1:8">
      <c r="A480" s="318"/>
      <c r="B480" s="318"/>
      <c r="C480" s="321"/>
      <c r="D480" s="321"/>
      <c r="E480" s="321"/>
      <c r="F480" s="321"/>
      <c r="G480" s="321"/>
      <c r="H480" s="321"/>
    </row>
    <row r="481" spans="1:8">
      <c r="A481" s="318"/>
      <c r="B481" s="318"/>
      <c r="C481" s="321"/>
      <c r="D481" s="321"/>
      <c r="E481" s="321"/>
      <c r="F481" s="321"/>
      <c r="G481" s="321"/>
      <c r="H481" s="321"/>
    </row>
    <row r="482" spans="1:8">
      <c r="A482" s="318"/>
      <c r="B482" s="318"/>
      <c r="C482" s="321"/>
      <c r="D482" s="321"/>
      <c r="E482" s="321"/>
      <c r="F482" s="321"/>
      <c r="G482" s="321"/>
      <c r="H482" s="321"/>
    </row>
    <row r="483" spans="1:8">
      <c r="A483" s="318"/>
      <c r="B483" s="318"/>
      <c r="C483" s="321"/>
      <c r="D483" s="321"/>
      <c r="E483" s="321"/>
      <c r="F483" s="321"/>
      <c r="G483" s="321"/>
      <c r="H483" s="321"/>
    </row>
    <row r="484" spans="1:8">
      <c r="A484" s="318"/>
      <c r="B484" s="318"/>
      <c r="C484" s="321"/>
      <c r="D484" s="321"/>
      <c r="E484" s="321"/>
      <c r="F484" s="321"/>
      <c r="G484" s="321"/>
      <c r="H484" s="321"/>
    </row>
    <row r="485" spans="1:8">
      <c r="A485" s="318"/>
      <c r="B485" s="318"/>
      <c r="C485" s="321"/>
      <c r="D485" s="321"/>
      <c r="E485" s="321"/>
      <c r="F485" s="321"/>
      <c r="G485" s="321"/>
      <c r="H485" s="321"/>
    </row>
    <row r="486" spans="1:8">
      <c r="A486" s="318"/>
      <c r="B486" s="318"/>
      <c r="C486" s="321"/>
      <c r="D486" s="321"/>
      <c r="E486" s="321"/>
      <c r="F486" s="321"/>
      <c r="G486" s="321"/>
      <c r="H486" s="321"/>
    </row>
    <row r="487" spans="1:8">
      <c r="A487" s="318"/>
      <c r="B487" s="318"/>
      <c r="C487" s="321"/>
      <c r="D487" s="321"/>
      <c r="E487" s="321"/>
      <c r="F487" s="321"/>
      <c r="G487" s="321"/>
      <c r="H487" s="321"/>
    </row>
    <row r="488" spans="1:8">
      <c r="A488" s="318"/>
      <c r="B488" s="318"/>
      <c r="C488" s="321"/>
      <c r="D488" s="321"/>
      <c r="E488" s="321"/>
      <c r="F488" s="321"/>
      <c r="G488" s="321"/>
      <c r="H488" s="321"/>
    </row>
    <row r="489" spans="1:8">
      <c r="A489" s="318"/>
      <c r="B489" s="318"/>
      <c r="C489" s="321"/>
      <c r="D489" s="321"/>
      <c r="E489" s="321"/>
      <c r="F489" s="321"/>
      <c r="G489" s="321"/>
      <c r="H489" s="321"/>
    </row>
    <row r="490" spans="1:8">
      <c r="A490" s="318"/>
      <c r="B490" s="318"/>
      <c r="C490" s="321"/>
      <c r="D490" s="321"/>
      <c r="E490" s="321"/>
      <c r="F490" s="321"/>
      <c r="G490" s="321"/>
      <c r="H490" s="321"/>
    </row>
    <row r="491" spans="1:8">
      <c r="A491" s="318"/>
      <c r="B491" s="318"/>
      <c r="C491" s="321"/>
      <c r="D491" s="321"/>
      <c r="E491" s="321"/>
      <c r="F491" s="321"/>
      <c r="G491" s="321"/>
      <c r="H491" s="321"/>
    </row>
    <row r="492" spans="1:8">
      <c r="A492" s="318"/>
      <c r="B492" s="318"/>
      <c r="C492" s="321"/>
      <c r="D492" s="321"/>
      <c r="E492" s="321"/>
      <c r="F492" s="321"/>
      <c r="G492" s="321"/>
      <c r="H492" s="321"/>
    </row>
    <row r="493" spans="1:8">
      <c r="A493" s="318"/>
      <c r="B493" s="318"/>
      <c r="C493" s="321"/>
      <c r="D493" s="321"/>
      <c r="E493" s="321"/>
      <c r="F493" s="321"/>
      <c r="G493" s="321"/>
      <c r="H493" s="321"/>
    </row>
    <row r="494" spans="1:8">
      <c r="A494" s="318"/>
      <c r="B494" s="318"/>
      <c r="C494" s="321"/>
      <c r="D494" s="321"/>
      <c r="E494" s="321"/>
      <c r="F494" s="321"/>
      <c r="G494" s="321"/>
      <c r="H494" s="321"/>
    </row>
    <row r="495" spans="1:8">
      <c r="A495" s="318"/>
      <c r="B495" s="318"/>
      <c r="C495" s="321"/>
      <c r="D495" s="321"/>
      <c r="E495" s="321"/>
      <c r="F495" s="321"/>
      <c r="G495" s="321"/>
      <c r="H495" s="321"/>
    </row>
    <row r="496" spans="1:8">
      <c r="A496" s="318"/>
      <c r="B496" s="318"/>
      <c r="C496" s="321"/>
      <c r="D496" s="321"/>
      <c r="E496" s="321"/>
      <c r="F496" s="321"/>
      <c r="G496" s="321"/>
      <c r="H496" s="321"/>
    </row>
    <row r="497" spans="1:8">
      <c r="A497" s="318"/>
      <c r="B497" s="318"/>
      <c r="C497" s="321"/>
      <c r="D497" s="321"/>
      <c r="E497" s="321"/>
      <c r="F497" s="321"/>
      <c r="G497" s="321"/>
      <c r="H497" s="321"/>
    </row>
    <row r="498" spans="1:8">
      <c r="A498" s="318"/>
      <c r="B498" s="318"/>
      <c r="C498" s="321"/>
      <c r="D498" s="321"/>
      <c r="E498" s="321"/>
      <c r="F498" s="321"/>
      <c r="G498" s="321"/>
      <c r="H498" s="321"/>
    </row>
    <row r="499" spans="1:8">
      <c r="A499" s="318"/>
      <c r="B499" s="318"/>
      <c r="C499" s="321"/>
      <c r="D499" s="321"/>
      <c r="E499" s="321"/>
      <c r="F499" s="321"/>
      <c r="G499" s="321"/>
      <c r="H499" s="321"/>
    </row>
    <row r="500" spans="1:8">
      <c r="A500" s="318"/>
      <c r="B500" s="318"/>
      <c r="C500" s="321"/>
      <c r="D500" s="321"/>
      <c r="E500" s="321"/>
      <c r="F500" s="321"/>
      <c r="G500" s="321"/>
      <c r="H500" s="321"/>
    </row>
    <row r="501" spans="1:8">
      <c r="A501" s="318"/>
      <c r="B501" s="318"/>
      <c r="C501" s="321"/>
      <c r="D501" s="321"/>
      <c r="E501" s="321"/>
      <c r="F501" s="321"/>
      <c r="G501" s="321"/>
      <c r="H501" s="321"/>
    </row>
    <row r="502" spans="1:8">
      <c r="A502" s="318"/>
      <c r="B502" s="318"/>
      <c r="C502" s="321"/>
      <c r="D502" s="321"/>
      <c r="E502" s="321"/>
      <c r="F502" s="321"/>
      <c r="G502" s="321"/>
      <c r="H502" s="321"/>
    </row>
    <row r="503" spans="1:8">
      <c r="A503" s="318"/>
      <c r="B503" s="318"/>
      <c r="C503" s="321"/>
      <c r="D503" s="321"/>
      <c r="E503" s="321"/>
      <c r="F503" s="321"/>
      <c r="G503" s="321"/>
      <c r="H503" s="321"/>
    </row>
    <row r="504" spans="1:8">
      <c r="A504" s="318"/>
      <c r="B504" s="318"/>
      <c r="C504" s="321"/>
      <c r="D504" s="321"/>
      <c r="E504" s="321"/>
      <c r="F504" s="321"/>
      <c r="G504" s="321"/>
      <c r="H504" s="321"/>
    </row>
    <row r="505" spans="1:8">
      <c r="A505" s="318"/>
      <c r="B505" s="318"/>
      <c r="C505" s="321"/>
      <c r="D505" s="321"/>
      <c r="E505" s="321"/>
      <c r="F505" s="321"/>
      <c r="G505" s="321"/>
      <c r="H505" s="321"/>
    </row>
    <row r="506" spans="1:8">
      <c r="A506" s="318"/>
      <c r="B506" s="318"/>
      <c r="C506" s="321"/>
      <c r="D506" s="321"/>
      <c r="E506" s="321"/>
      <c r="F506" s="321"/>
      <c r="G506" s="321"/>
      <c r="H506" s="321"/>
    </row>
    <row r="507" spans="1:8">
      <c r="A507" s="318"/>
      <c r="B507" s="318"/>
      <c r="C507" s="321"/>
      <c r="D507" s="321"/>
      <c r="E507" s="321"/>
      <c r="F507" s="321"/>
      <c r="G507" s="321"/>
      <c r="H507" s="321"/>
    </row>
    <row r="508" spans="1:8">
      <c r="A508" s="318"/>
      <c r="B508" s="318"/>
      <c r="C508" s="321"/>
      <c r="D508" s="321"/>
      <c r="E508" s="321"/>
      <c r="F508" s="321"/>
      <c r="G508" s="321"/>
      <c r="H508" s="321"/>
    </row>
    <row r="509" spans="1:8">
      <c r="A509" s="318"/>
      <c r="B509" s="318"/>
      <c r="C509" s="321"/>
      <c r="D509" s="321"/>
      <c r="E509" s="321"/>
      <c r="F509" s="321"/>
      <c r="G509" s="321"/>
      <c r="H509" s="321"/>
    </row>
    <row r="510" spans="1:8">
      <c r="A510" s="318"/>
      <c r="B510" s="318"/>
      <c r="C510" s="321"/>
      <c r="D510" s="321"/>
      <c r="E510" s="321"/>
      <c r="F510" s="321"/>
      <c r="G510" s="321"/>
      <c r="H510" s="321"/>
    </row>
    <row r="511" spans="1:8">
      <c r="A511" s="318"/>
      <c r="B511" s="318"/>
      <c r="C511" s="321"/>
      <c r="D511" s="321"/>
      <c r="E511" s="321"/>
      <c r="F511" s="321"/>
      <c r="G511" s="321"/>
      <c r="H511" s="321"/>
    </row>
    <row r="512" spans="1:8">
      <c r="A512" s="318"/>
      <c r="B512" s="318"/>
      <c r="C512" s="321"/>
      <c r="D512" s="321"/>
      <c r="E512" s="321"/>
      <c r="F512" s="321"/>
      <c r="G512" s="321"/>
      <c r="H512" s="321"/>
    </row>
    <row r="513" spans="1:8">
      <c r="A513" s="318"/>
      <c r="B513" s="318"/>
      <c r="C513" s="321"/>
      <c r="D513" s="321"/>
      <c r="E513" s="321"/>
      <c r="F513" s="321"/>
      <c r="G513" s="321"/>
      <c r="H513" s="321"/>
    </row>
    <row r="514" spans="1:8">
      <c r="A514" s="318"/>
      <c r="B514" s="318"/>
      <c r="C514" s="321"/>
      <c r="D514" s="321"/>
      <c r="E514" s="321"/>
      <c r="F514" s="321"/>
      <c r="G514" s="321"/>
      <c r="H514" s="321"/>
    </row>
    <row r="515" spans="1:8">
      <c r="A515" s="318"/>
      <c r="B515" s="318"/>
      <c r="C515" s="321"/>
      <c r="D515" s="321"/>
      <c r="E515" s="321"/>
      <c r="F515" s="321"/>
      <c r="G515" s="321"/>
      <c r="H515" s="321"/>
    </row>
    <row r="516" spans="1:8">
      <c r="A516" s="318"/>
      <c r="B516" s="318"/>
      <c r="C516" s="321"/>
      <c r="D516" s="321"/>
      <c r="E516" s="321"/>
      <c r="F516" s="321"/>
      <c r="G516" s="321"/>
      <c r="H516" s="321"/>
    </row>
    <row r="517" spans="1:8">
      <c r="A517" s="318"/>
      <c r="B517" s="318"/>
      <c r="C517" s="321"/>
      <c r="D517" s="321"/>
      <c r="E517" s="321"/>
      <c r="F517" s="321"/>
      <c r="G517" s="321"/>
      <c r="H517" s="321"/>
    </row>
    <row r="518" spans="1:8">
      <c r="A518" s="318"/>
      <c r="B518" s="318"/>
      <c r="C518" s="321"/>
      <c r="D518" s="321"/>
      <c r="E518" s="321"/>
      <c r="F518" s="321"/>
      <c r="G518" s="321"/>
      <c r="H518" s="321"/>
    </row>
    <row r="519" spans="1:8">
      <c r="A519" s="318"/>
      <c r="B519" s="318"/>
      <c r="C519" s="321"/>
      <c r="D519" s="321"/>
      <c r="E519" s="321"/>
      <c r="F519" s="321"/>
      <c r="G519" s="321"/>
      <c r="H519" s="321"/>
    </row>
    <row r="520" spans="1:8">
      <c r="A520" s="318"/>
      <c r="B520" s="318"/>
      <c r="C520" s="321"/>
      <c r="D520" s="321"/>
      <c r="E520" s="321"/>
      <c r="F520" s="321"/>
      <c r="G520" s="321"/>
      <c r="H520" s="321"/>
    </row>
    <row r="521" spans="1:8">
      <c r="A521" s="318"/>
      <c r="B521" s="318"/>
      <c r="C521" s="321"/>
      <c r="D521" s="321"/>
      <c r="E521" s="321"/>
      <c r="F521" s="321"/>
      <c r="G521" s="321"/>
      <c r="H521" s="321"/>
    </row>
    <row r="522" spans="1:8">
      <c r="A522" s="318"/>
      <c r="B522" s="318"/>
      <c r="C522" s="321"/>
      <c r="D522" s="321"/>
      <c r="E522" s="321"/>
      <c r="F522" s="321"/>
      <c r="G522" s="321"/>
      <c r="H522" s="321"/>
    </row>
    <row r="523" spans="1:8">
      <c r="A523" s="318"/>
      <c r="B523" s="318"/>
      <c r="C523" s="321"/>
      <c r="D523" s="321"/>
      <c r="E523" s="321"/>
      <c r="F523" s="321"/>
      <c r="G523" s="321"/>
      <c r="H523" s="321"/>
    </row>
    <row r="524" spans="1:8">
      <c r="A524" s="318"/>
      <c r="B524" s="318"/>
      <c r="C524" s="321"/>
      <c r="D524" s="321"/>
      <c r="E524" s="321"/>
      <c r="F524" s="321"/>
      <c r="G524" s="321"/>
      <c r="H524" s="321"/>
    </row>
    <row r="525" spans="1:8">
      <c r="A525" s="318"/>
      <c r="B525" s="318"/>
      <c r="C525" s="321"/>
      <c r="D525" s="321"/>
      <c r="E525" s="321"/>
      <c r="F525" s="321"/>
      <c r="G525" s="321"/>
      <c r="H525" s="321"/>
    </row>
    <row r="526" spans="1:8">
      <c r="A526" s="318"/>
      <c r="B526" s="318"/>
      <c r="C526" s="321"/>
      <c r="D526" s="321"/>
      <c r="E526" s="321"/>
      <c r="F526" s="321"/>
      <c r="G526" s="321"/>
      <c r="H526" s="321"/>
    </row>
    <row r="527" spans="1:8">
      <c r="A527" s="318"/>
      <c r="B527" s="318"/>
      <c r="C527" s="321"/>
      <c r="D527" s="321"/>
      <c r="E527" s="321"/>
      <c r="F527" s="321"/>
      <c r="G527" s="321"/>
      <c r="H527" s="321"/>
    </row>
    <row r="528" spans="1:8">
      <c r="A528" s="318"/>
      <c r="B528" s="318"/>
      <c r="C528" s="321"/>
      <c r="D528" s="321"/>
      <c r="E528" s="321"/>
      <c r="F528" s="321"/>
      <c r="G528" s="321"/>
      <c r="H528" s="321"/>
    </row>
    <row r="529" spans="1:8">
      <c r="A529" s="318"/>
      <c r="B529" s="318"/>
      <c r="C529" s="321"/>
      <c r="D529" s="321"/>
      <c r="E529" s="321"/>
      <c r="F529" s="321"/>
      <c r="G529" s="321"/>
      <c r="H529" s="321"/>
    </row>
    <row r="530" spans="1:8">
      <c r="A530" s="318"/>
      <c r="B530" s="318"/>
      <c r="C530" s="321"/>
      <c r="D530" s="321"/>
      <c r="E530" s="321"/>
      <c r="F530" s="321"/>
      <c r="G530" s="321"/>
      <c r="H530" s="321"/>
    </row>
    <row r="531" spans="1:8">
      <c r="A531" s="318"/>
      <c r="B531" s="318"/>
      <c r="C531" s="321"/>
      <c r="D531" s="321"/>
      <c r="E531" s="321"/>
      <c r="F531" s="321"/>
      <c r="G531" s="321"/>
      <c r="H531" s="321"/>
    </row>
    <row r="532" spans="1:8">
      <c r="A532" s="318"/>
      <c r="B532" s="318"/>
      <c r="C532" s="321"/>
      <c r="D532" s="321"/>
      <c r="E532" s="321"/>
      <c r="F532" s="321"/>
      <c r="G532" s="321"/>
      <c r="H532" s="321"/>
    </row>
    <row r="533" spans="1:8">
      <c r="A533" s="318"/>
      <c r="B533" s="318"/>
      <c r="C533" s="321"/>
      <c r="D533" s="321"/>
      <c r="E533" s="321"/>
      <c r="F533" s="321"/>
      <c r="G533" s="321"/>
      <c r="H533" s="321"/>
    </row>
    <row r="534" spans="1:8">
      <c r="A534" s="318"/>
      <c r="B534" s="318"/>
      <c r="C534" s="321"/>
      <c r="D534" s="321"/>
      <c r="E534" s="321"/>
      <c r="F534" s="321"/>
      <c r="G534" s="321"/>
      <c r="H534" s="321"/>
    </row>
    <row r="535" spans="1:8">
      <c r="A535" s="318"/>
      <c r="B535" s="318"/>
      <c r="C535" s="321"/>
      <c r="D535" s="321"/>
      <c r="E535" s="321"/>
      <c r="F535" s="321"/>
      <c r="G535" s="321"/>
      <c r="H535" s="321"/>
    </row>
    <row r="536" spans="1:8">
      <c r="A536" s="318"/>
      <c r="B536" s="318"/>
      <c r="C536" s="321"/>
      <c r="D536" s="321"/>
      <c r="E536" s="321"/>
      <c r="F536" s="321"/>
      <c r="G536" s="321"/>
      <c r="H536" s="321"/>
    </row>
    <row r="537" spans="1:8">
      <c r="A537" s="318"/>
      <c r="B537" s="318"/>
      <c r="C537" s="321"/>
      <c r="D537" s="321"/>
      <c r="E537" s="321"/>
      <c r="F537" s="321"/>
      <c r="G537" s="321"/>
      <c r="H537" s="321"/>
    </row>
    <row r="538" spans="1:8">
      <c r="A538" s="318"/>
      <c r="B538" s="318"/>
      <c r="C538" s="321"/>
      <c r="D538" s="321"/>
      <c r="E538" s="321"/>
      <c r="F538" s="321"/>
      <c r="G538" s="321"/>
      <c r="H538" s="321"/>
    </row>
    <row r="539" spans="1:8">
      <c r="A539" s="318"/>
      <c r="B539" s="318"/>
      <c r="C539" s="321"/>
      <c r="D539" s="321"/>
      <c r="E539" s="321"/>
      <c r="F539" s="321"/>
      <c r="G539" s="321"/>
      <c r="H539" s="321"/>
    </row>
    <row r="540" spans="1:8">
      <c r="A540" s="318"/>
      <c r="B540" s="318"/>
      <c r="C540" s="321"/>
      <c r="D540" s="321"/>
      <c r="E540" s="321"/>
      <c r="F540" s="321"/>
      <c r="G540" s="321"/>
      <c r="H540" s="321"/>
    </row>
    <row r="541" spans="1:8">
      <c r="A541" s="318"/>
      <c r="B541" s="318"/>
      <c r="C541" s="321"/>
      <c r="D541" s="321"/>
      <c r="E541" s="321"/>
      <c r="F541" s="321"/>
      <c r="G541" s="321"/>
      <c r="H541" s="321"/>
    </row>
    <row r="542" spans="1:8">
      <c r="A542" s="318"/>
      <c r="B542" s="318"/>
      <c r="C542" s="321"/>
      <c r="D542" s="321"/>
      <c r="E542" s="321"/>
      <c r="F542" s="321"/>
      <c r="G542" s="321"/>
      <c r="H542" s="321"/>
    </row>
    <row r="543" spans="1:8">
      <c r="A543" s="318"/>
      <c r="B543" s="318"/>
      <c r="C543" s="321"/>
      <c r="D543" s="321"/>
      <c r="E543" s="321"/>
      <c r="F543" s="321"/>
      <c r="G543" s="321"/>
      <c r="H543" s="321"/>
    </row>
    <row r="544" spans="1:8">
      <c r="A544" s="318"/>
      <c r="B544" s="318"/>
      <c r="C544" s="321"/>
      <c r="D544" s="321"/>
      <c r="E544" s="321"/>
      <c r="F544" s="321"/>
      <c r="G544" s="321"/>
      <c r="H544" s="321"/>
    </row>
    <row r="545" spans="1:8">
      <c r="A545" s="318"/>
      <c r="B545" s="318"/>
      <c r="C545" s="321"/>
      <c r="D545" s="321"/>
      <c r="E545" s="321"/>
      <c r="F545" s="321"/>
      <c r="G545" s="321"/>
      <c r="H545" s="321"/>
    </row>
    <row r="546" spans="1:8">
      <c r="A546" s="318"/>
      <c r="B546" s="318"/>
      <c r="C546" s="321"/>
      <c r="D546" s="321"/>
      <c r="E546" s="321"/>
      <c r="F546" s="321"/>
      <c r="G546" s="321"/>
      <c r="H546" s="321"/>
    </row>
    <row r="547" spans="1:8">
      <c r="A547" s="318"/>
      <c r="B547" s="318"/>
      <c r="C547" s="321"/>
      <c r="D547" s="321"/>
      <c r="E547" s="321"/>
      <c r="F547" s="321"/>
      <c r="G547" s="321"/>
      <c r="H547" s="321"/>
    </row>
    <row r="548" spans="1:8">
      <c r="A548" s="318"/>
      <c r="B548" s="318"/>
      <c r="C548" s="321"/>
      <c r="D548" s="321"/>
      <c r="E548" s="321"/>
      <c r="F548" s="321"/>
      <c r="G548" s="321"/>
      <c r="H548" s="321"/>
    </row>
    <row r="549" spans="1:8">
      <c r="A549" s="318"/>
      <c r="B549" s="318"/>
      <c r="C549" s="321"/>
      <c r="D549" s="321"/>
      <c r="E549" s="321"/>
      <c r="F549" s="321"/>
      <c r="G549" s="321"/>
      <c r="H549" s="321"/>
    </row>
    <row r="550" spans="1:8">
      <c r="A550" s="318"/>
      <c r="B550" s="318"/>
      <c r="C550" s="321"/>
      <c r="D550" s="321"/>
      <c r="E550" s="321"/>
      <c r="F550" s="321"/>
      <c r="G550" s="321"/>
      <c r="H550" s="321"/>
    </row>
    <row r="551" spans="1:8">
      <c r="A551" s="318"/>
      <c r="B551" s="318"/>
      <c r="C551" s="321"/>
      <c r="D551" s="321"/>
      <c r="E551" s="321"/>
      <c r="F551" s="321"/>
      <c r="G551" s="321"/>
      <c r="H551" s="321"/>
    </row>
    <row r="552" spans="1:8">
      <c r="A552" s="318"/>
      <c r="B552" s="318"/>
      <c r="C552" s="321"/>
      <c r="D552" s="321"/>
      <c r="E552" s="321"/>
      <c r="F552" s="321"/>
      <c r="G552" s="321"/>
      <c r="H552" s="321"/>
    </row>
    <row r="553" spans="1:8">
      <c r="A553" s="318"/>
      <c r="B553" s="318"/>
      <c r="C553" s="321"/>
      <c r="D553" s="321"/>
      <c r="E553" s="321"/>
      <c r="F553" s="321"/>
      <c r="G553" s="321"/>
      <c r="H553" s="321"/>
    </row>
    <row r="554" spans="1:8">
      <c r="A554" s="318"/>
      <c r="B554" s="318"/>
      <c r="C554" s="321"/>
      <c r="D554" s="321"/>
      <c r="E554" s="321"/>
      <c r="F554" s="321"/>
      <c r="G554" s="321"/>
      <c r="H554" s="321"/>
    </row>
    <row r="555" spans="1:8">
      <c r="A555" s="318"/>
      <c r="B555" s="318"/>
      <c r="C555" s="321"/>
      <c r="D555" s="321"/>
      <c r="E555" s="321"/>
      <c r="F555" s="321"/>
      <c r="G555" s="321"/>
      <c r="H555" s="321"/>
    </row>
    <row r="556" spans="1:8">
      <c r="A556" s="318"/>
      <c r="B556" s="318"/>
      <c r="C556" s="321"/>
      <c r="D556" s="321"/>
      <c r="E556" s="321"/>
      <c r="F556" s="321"/>
      <c r="G556" s="321"/>
      <c r="H556" s="321"/>
    </row>
    <row r="557" spans="1:8">
      <c r="A557" s="318"/>
      <c r="B557" s="318"/>
      <c r="C557" s="321"/>
      <c r="D557" s="321"/>
      <c r="E557" s="321"/>
      <c r="F557" s="321"/>
      <c r="G557" s="321"/>
      <c r="H557" s="321"/>
    </row>
    <row r="558" spans="1:8">
      <c r="A558" s="318"/>
      <c r="B558" s="318"/>
      <c r="C558" s="321"/>
      <c r="D558" s="321"/>
      <c r="E558" s="321"/>
      <c r="F558" s="321"/>
      <c r="G558" s="321"/>
      <c r="H558" s="321"/>
    </row>
    <row r="559" spans="1:8">
      <c r="A559" s="318"/>
      <c r="B559" s="318"/>
      <c r="C559" s="321"/>
      <c r="D559" s="321"/>
      <c r="E559" s="321"/>
      <c r="F559" s="321"/>
      <c r="G559" s="321"/>
      <c r="H559" s="321"/>
    </row>
    <row r="560" spans="1:8">
      <c r="A560" s="318"/>
      <c r="B560" s="318"/>
      <c r="C560" s="321"/>
      <c r="D560" s="321"/>
      <c r="E560" s="321"/>
      <c r="F560" s="321"/>
      <c r="G560" s="321"/>
      <c r="H560" s="321"/>
    </row>
    <row r="561" spans="1:8">
      <c r="A561" s="318"/>
      <c r="B561" s="318"/>
      <c r="C561" s="321"/>
      <c r="D561" s="321"/>
      <c r="E561" s="321"/>
      <c r="F561" s="321"/>
      <c r="G561" s="321"/>
      <c r="H561" s="321"/>
    </row>
    <row r="562" spans="1:8">
      <c r="A562" s="318"/>
      <c r="B562" s="318"/>
      <c r="C562" s="321"/>
      <c r="D562" s="321"/>
      <c r="E562" s="321"/>
      <c r="F562" s="321"/>
      <c r="G562" s="321"/>
      <c r="H562" s="321"/>
    </row>
    <row r="563" spans="1:8">
      <c r="A563" s="318"/>
      <c r="B563" s="318"/>
      <c r="C563" s="321"/>
      <c r="D563" s="321"/>
      <c r="E563" s="321"/>
      <c r="F563" s="321"/>
      <c r="G563" s="321"/>
      <c r="H563" s="321"/>
    </row>
    <row r="564" spans="1:8">
      <c r="A564" s="318"/>
      <c r="B564" s="318"/>
      <c r="C564" s="321"/>
      <c r="D564" s="321"/>
      <c r="E564" s="321"/>
      <c r="F564" s="321"/>
      <c r="G564" s="321"/>
      <c r="H564" s="321"/>
    </row>
    <row r="565" spans="1:8">
      <c r="A565" s="318"/>
      <c r="B565" s="318"/>
      <c r="C565" s="321"/>
      <c r="D565" s="321"/>
      <c r="E565" s="321"/>
      <c r="F565" s="321"/>
      <c r="G565" s="321"/>
      <c r="H565" s="321"/>
    </row>
    <row r="566" spans="1:8">
      <c r="A566" s="318"/>
      <c r="B566" s="318"/>
      <c r="C566" s="321"/>
      <c r="D566" s="321"/>
      <c r="E566" s="321"/>
      <c r="F566" s="321"/>
      <c r="G566" s="321"/>
      <c r="H566" s="321"/>
    </row>
    <row r="567" spans="1:8">
      <c r="A567" s="318"/>
      <c r="B567" s="318"/>
      <c r="C567" s="321"/>
      <c r="D567" s="321"/>
      <c r="E567" s="321"/>
      <c r="F567" s="321"/>
      <c r="G567" s="321"/>
      <c r="H567" s="321"/>
    </row>
    <row r="568" spans="1:8">
      <c r="A568" s="318"/>
      <c r="B568" s="318"/>
      <c r="C568" s="321"/>
      <c r="D568" s="321"/>
      <c r="E568" s="321"/>
      <c r="F568" s="321"/>
      <c r="G568" s="321"/>
      <c r="H568" s="321"/>
    </row>
    <row r="569" spans="1:8">
      <c r="A569" s="318"/>
      <c r="B569" s="318"/>
      <c r="C569" s="321"/>
      <c r="D569" s="321"/>
      <c r="E569" s="321"/>
      <c r="F569" s="321"/>
      <c r="G569" s="321"/>
      <c r="H569" s="321"/>
    </row>
    <row r="570" spans="1:8">
      <c r="A570" s="318"/>
      <c r="B570" s="318"/>
      <c r="C570" s="321"/>
      <c r="D570" s="321"/>
      <c r="E570" s="321"/>
      <c r="F570" s="321"/>
      <c r="G570" s="321"/>
      <c r="H570" s="321"/>
    </row>
    <row r="571" spans="1:8">
      <c r="A571" s="318"/>
      <c r="B571" s="318"/>
      <c r="C571" s="321"/>
      <c r="D571" s="321"/>
      <c r="E571" s="321"/>
      <c r="F571" s="321"/>
      <c r="G571" s="321"/>
      <c r="H571" s="321"/>
    </row>
    <row r="572" spans="1:8">
      <c r="A572" s="318"/>
      <c r="B572" s="318"/>
      <c r="C572" s="321"/>
      <c r="D572" s="321"/>
      <c r="E572" s="321"/>
      <c r="F572" s="321"/>
      <c r="G572" s="321"/>
      <c r="H572" s="321"/>
    </row>
    <row r="573" spans="1:8">
      <c r="A573" s="318"/>
      <c r="B573" s="318"/>
      <c r="C573" s="321"/>
      <c r="D573" s="321"/>
      <c r="E573" s="321"/>
      <c r="F573" s="321"/>
      <c r="G573" s="321"/>
      <c r="H573" s="321"/>
    </row>
    <row r="574" spans="1:8">
      <c r="A574" s="318"/>
      <c r="B574" s="318"/>
      <c r="C574" s="321"/>
      <c r="D574" s="321"/>
      <c r="E574" s="321"/>
      <c r="F574" s="321"/>
      <c r="G574" s="321"/>
      <c r="H574" s="321"/>
    </row>
    <row r="575" spans="1:8">
      <c r="A575" s="318"/>
      <c r="B575" s="318"/>
      <c r="C575" s="321"/>
      <c r="D575" s="321"/>
      <c r="E575" s="321"/>
      <c r="F575" s="321"/>
      <c r="G575" s="321"/>
      <c r="H575" s="321"/>
    </row>
    <row r="576" spans="1:8">
      <c r="A576" s="318"/>
      <c r="B576" s="318"/>
      <c r="C576" s="321"/>
      <c r="D576" s="321"/>
      <c r="E576" s="321"/>
      <c r="F576" s="321"/>
      <c r="G576" s="321"/>
      <c r="H576" s="321"/>
    </row>
    <row r="577" spans="1:8">
      <c r="A577" s="318"/>
      <c r="B577" s="318"/>
      <c r="C577" s="321"/>
      <c r="D577" s="321"/>
      <c r="E577" s="321"/>
      <c r="F577" s="321"/>
      <c r="G577" s="321"/>
      <c r="H577" s="321"/>
    </row>
    <row r="578" spans="1:8">
      <c r="A578" s="318"/>
      <c r="B578" s="318"/>
      <c r="C578" s="321"/>
      <c r="D578" s="321"/>
      <c r="E578" s="321"/>
      <c r="F578" s="321"/>
      <c r="G578" s="321"/>
      <c r="H578" s="321"/>
    </row>
    <row r="579" spans="1:8">
      <c r="A579" s="318"/>
      <c r="B579" s="318"/>
      <c r="C579" s="321"/>
      <c r="D579" s="321"/>
      <c r="E579" s="321"/>
      <c r="F579" s="321"/>
      <c r="G579" s="321"/>
      <c r="H579" s="321"/>
    </row>
    <row r="580" spans="1:8">
      <c r="A580" s="318"/>
      <c r="B580" s="318"/>
      <c r="C580" s="321"/>
      <c r="D580" s="321"/>
      <c r="E580" s="321"/>
      <c r="F580" s="321"/>
      <c r="G580" s="321"/>
      <c r="H580" s="321"/>
    </row>
    <row r="581" spans="1:8">
      <c r="A581" s="318"/>
      <c r="B581" s="318"/>
      <c r="C581" s="321"/>
      <c r="D581" s="321"/>
      <c r="E581" s="321"/>
      <c r="F581" s="321"/>
      <c r="G581" s="321"/>
      <c r="H581" s="321"/>
    </row>
    <row r="582" spans="1:8">
      <c r="A582" s="318"/>
      <c r="B582" s="318"/>
      <c r="C582" s="321"/>
      <c r="D582" s="321"/>
      <c r="E582" s="321"/>
      <c r="F582" s="321"/>
      <c r="G582" s="321"/>
      <c r="H582" s="321"/>
    </row>
    <row r="583" spans="1:8">
      <c r="A583" s="318"/>
      <c r="B583" s="318"/>
      <c r="C583" s="321"/>
      <c r="D583" s="321"/>
      <c r="E583" s="321"/>
      <c r="F583" s="321"/>
      <c r="G583" s="321"/>
      <c r="H583" s="321"/>
    </row>
    <row r="584" spans="1:8">
      <c r="A584" s="318"/>
      <c r="B584" s="318"/>
      <c r="C584" s="321"/>
      <c r="D584" s="321"/>
      <c r="E584" s="321"/>
      <c r="F584" s="321"/>
      <c r="G584" s="321"/>
      <c r="H584" s="321"/>
    </row>
    <row r="585" spans="1:8">
      <c r="A585" s="318"/>
      <c r="B585" s="318"/>
      <c r="C585" s="321"/>
      <c r="D585" s="321"/>
      <c r="E585" s="321"/>
      <c r="F585" s="321"/>
      <c r="G585" s="321"/>
      <c r="H585" s="321"/>
    </row>
    <row r="586" spans="1:8">
      <c r="A586" s="318"/>
      <c r="B586" s="318"/>
      <c r="C586" s="321"/>
      <c r="D586" s="321"/>
      <c r="E586" s="321"/>
      <c r="F586" s="321"/>
      <c r="G586" s="321"/>
      <c r="H586" s="321"/>
    </row>
    <row r="587" spans="1:8">
      <c r="A587" s="318"/>
      <c r="B587" s="318"/>
      <c r="C587" s="321"/>
      <c r="D587" s="321"/>
      <c r="E587" s="321"/>
      <c r="F587" s="321"/>
      <c r="G587" s="321"/>
      <c r="H587" s="321"/>
    </row>
    <row r="588" spans="1:8">
      <c r="A588" s="318"/>
      <c r="B588" s="318"/>
      <c r="C588" s="321"/>
      <c r="D588" s="321"/>
      <c r="E588" s="321"/>
      <c r="F588" s="321"/>
      <c r="G588" s="321"/>
      <c r="H588" s="321"/>
    </row>
    <row r="589" spans="1:8">
      <c r="A589" s="318"/>
      <c r="B589" s="318"/>
      <c r="C589" s="321"/>
      <c r="D589" s="321"/>
      <c r="E589" s="321"/>
      <c r="F589" s="321"/>
      <c r="G589" s="321"/>
      <c r="H589" s="321"/>
    </row>
    <row r="590" spans="1:8">
      <c r="A590" s="318"/>
      <c r="B590" s="318"/>
      <c r="C590" s="321"/>
      <c r="D590" s="321"/>
      <c r="E590" s="321"/>
      <c r="F590" s="321"/>
      <c r="G590" s="321"/>
      <c r="H590" s="321"/>
    </row>
    <row r="591" spans="1:8">
      <c r="A591" s="318"/>
      <c r="B591" s="318"/>
      <c r="C591" s="321"/>
      <c r="D591" s="321"/>
      <c r="E591" s="321"/>
      <c r="F591" s="321"/>
      <c r="G591" s="321"/>
      <c r="H591" s="321"/>
    </row>
    <row r="592" spans="1:8">
      <c r="A592" s="318"/>
      <c r="B592" s="318"/>
      <c r="C592" s="321"/>
      <c r="D592" s="321"/>
      <c r="E592" s="321"/>
      <c r="F592" s="321"/>
      <c r="G592" s="321"/>
      <c r="H592" s="321"/>
    </row>
    <row r="593" spans="1:8">
      <c r="A593" s="318"/>
      <c r="B593" s="318"/>
      <c r="C593" s="321"/>
      <c r="D593" s="321"/>
      <c r="E593" s="321"/>
      <c r="F593" s="321"/>
      <c r="G593" s="321"/>
      <c r="H593" s="321"/>
    </row>
    <row r="594" spans="1:8">
      <c r="A594" s="318"/>
      <c r="B594" s="318"/>
      <c r="C594" s="321"/>
      <c r="D594" s="321"/>
      <c r="E594" s="321"/>
      <c r="F594" s="321"/>
      <c r="G594" s="321"/>
      <c r="H594" s="321"/>
    </row>
    <row r="595" spans="1:8">
      <c r="A595" s="318"/>
      <c r="B595" s="318"/>
      <c r="C595" s="321"/>
      <c r="D595" s="321"/>
      <c r="E595" s="321"/>
      <c r="F595" s="321"/>
      <c r="G595" s="321"/>
      <c r="H595" s="321"/>
    </row>
    <row r="596" spans="1:8">
      <c r="A596" s="318"/>
      <c r="B596" s="318"/>
      <c r="C596" s="321"/>
      <c r="D596" s="321"/>
      <c r="E596" s="321"/>
      <c r="F596" s="321"/>
      <c r="G596" s="321"/>
      <c r="H596" s="321"/>
    </row>
    <row r="597" spans="1:8">
      <c r="A597" s="318"/>
      <c r="B597" s="318"/>
      <c r="C597" s="321"/>
      <c r="D597" s="321"/>
      <c r="E597" s="321"/>
      <c r="F597" s="321"/>
      <c r="G597" s="321"/>
      <c r="H597" s="321"/>
    </row>
    <row r="598" spans="1:8">
      <c r="A598" s="318"/>
      <c r="B598" s="318"/>
      <c r="C598" s="321"/>
      <c r="D598" s="321"/>
      <c r="E598" s="321"/>
      <c r="F598" s="321"/>
      <c r="G598" s="321"/>
      <c r="H598" s="321"/>
    </row>
    <row r="599" spans="1:8">
      <c r="A599" s="318"/>
      <c r="B599" s="318"/>
      <c r="C599" s="321"/>
      <c r="D599" s="321"/>
      <c r="E599" s="321"/>
      <c r="F599" s="321"/>
      <c r="G599" s="321"/>
      <c r="H599" s="321"/>
    </row>
    <row r="600" spans="1:8">
      <c r="A600" s="318"/>
      <c r="B600" s="318"/>
      <c r="C600" s="321"/>
      <c r="D600" s="321"/>
      <c r="E600" s="321"/>
      <c r="F600" s="321"/>
      <c r="G600" s="321"/>
      <c r="H600" s="321"/>
    </row>
    <row r="601" spans="1:8">
      <c r="A601" s="318"/>
      <c r="B601" s="318"/>
      <c r="C601" s="321"/>
      <c r="D601" s="321"/>
      <c r="E601" s="321"/>
      <c r="F601" s="321"/>
      <c r="G601" s="321"/>
      <c r="H601" s="321"/>
    </row>
    <row r="602" spans="1:8">
      <c r="A602" s="318"/>
      <c r="B602" s="318"/>
      <c r="C602" s="321"/>
      <c r="D602" s="321"/>
      <c r="E602" s="321"/>
      <c r="F602" s="321"/>
      <c r="G602" s="321"/>
      <c r="H602" s="321"/>
    </row>
    <row r="603" spans="1:8">
      <c r="A603" s="318"/>
      <c r="B603" s="318"/>
      <c r="C603" s="321"/>
      <c r="D603" s="321"/>
      <c r="E603" s="321"/>
      <c r="F603" s="321"/>
      <c r="G603" s="321"/>
      <c r="H603" s="321"/>
    </row>
    <row r="604" spans="1:8">
      <c r="A604" s="318"/>
      <c r="B604" s="318"/>
      <c r="C604" s="321"/>
      <c r="D604" s="321"/>
      <c r="E604" s="321"/>
      <c r="F604" s="321"/>
      <c r="G604" s="321"/>
      <c r="H604" s="321"/>
    </row>
    <row r="605" spans="1:8">
      <c r="A605" s="318"/>
      <c r="B605" s="318"/>
      <c r="C605" s="321"/>
      <c r="D605" s="321"/>
      <c r="E605" s="321"/>
      <c r="F605" s="321"/>
      <c r="G605" s="321"/>
      <c r="H605" s="321"/>
    </row>
    <row r="606" spans="1:8">
      <c r="A606" s="318"/>
      <c r="B606" s="318"/>
      <c r="C606" s="321"/>
      <c r="D606" s="321"/>
      <c r="E606" s="321"/>
      <c r="F606" s="321"/>
      <c r="G606" s="321"/>
      <c r="H606" s="321"/>
    </row>
    <row r="607" spans="1:8">
      <c r="A607" s="318"/>
      <c r="B607" s="318"/>
      <c r="C607" s="321"/>
      <c r="D607" s="321"/>
      <c r="E607" s="321"/>
      <c r="F607" s="321"/>
      <c r="G607" s="321"/>
      <c r="H607" s="321"/>
    </row>
    <row r="608" spans="1:8">
      <c r="A608" s="318"/>
      <c r="B608" s="318"/>
      <c r="C608" s="321"/>
      <c r="D608" s="321"/>
      <c r="E608" s="321"/>
      <c r="F608" s="321"/>
      <c r="G608" s="321"/>
      <c r="H608" s="321"/>
    </row>
    <row r="609" spans="1:8">
      <c r="A609" s="318"/>
      <c r="B609" s="318"/>
      <c r="C609" s="321"/>
      <c r="D609" s="321"/>
      <c r="E609" s="321"/>
      <c r="F609" s="321"/>
      <c r="G609" s="321"/>
      <c r="H609" s="321"/>
    </row>
    <row r="610" spans="1:8">
      <c r="A610" s="318"/>
      <c r="B610" s="318"/>
      <c r="C610" s="321"/>
      <c r="D610" s="321"/>
      <c r="E610" s="321"/>
      <c r="F610" s="321"/>
      <c r="G610" s="321"/>
      <c r="H610" s="321"/>
    </row>
    <row r="611" spans="1:8">
      <c r="A611" s="318"/>
      <c r="B611" s="318"/>
      <c r="C611" s="321"/>
      <c r="D611" s="321"/>
      <c r="E611" s="321"/>
      <c r="F611" s="321"/>
      <c r="G611" s="321"/>
      <c r="H611" s="321"/>
    </row>
    <row r="612" spans="1:8">
      <c r="A612" s="318"/>
      <c r="B612" s="318"/>
      <c r="C612" s="321"/>
      <c r="D612" s="321"/>
      <c r="E612" s="321"/>
      <c r="F612" s="321"/>
      <c r="G612" s="321"/>
      <c r="H612" s="321"/>
    </row>
    <row r="613" spans="1:8">
      <c r="A613" s="318"/>
      <c r="B613" s="318"/>
      <c r="C613" s="321"/>
      <c r="D613" s="321"/>
      <c r="E613" s="321"/>
      <c r="F613" s="321"/>
      <c r="G613" s="321"/>
      <c r="H613" s="321"/>
    </row>
    <row r="614" spans="1:8">
      <c r="A614" s="318"/>
      <c r="B614" s="318"/>
      <c r="C614" s="321"/>
      <c r="D614" s="321"/>
      <c r="E614" s="321"/>
      <c r="F614" s="321"/>
      <c r="G614" s="321"/>
      <c r="H614" s="321"/>
    </row>
    <row r="615" spans="1:8">
      <c r="A615" s="318"/>
      <c r="B615" s="318"/>
      <c r="C615" s="321"/>
      <c r="D615" s="321"/>
      <c r="E615" s="321"/>
      <c r="F615" s="321"/>
      <c r="G615" s="321"/>
      <c r="H615" s="321"/>
    </row>
    <row r="616" spans="1:8">
      <c r="A616" s="318"/>
      <c r="B616" s="318"/>
      <c r="C616" s="321"/>
      <c r="D616" s="321"/>
      <c r="E616" s="321"/>
      <c r="F616" s="321"/>
      <c r="G616" s="321"/>
      <c r="H616" s="321"/>
    </row>
    <row r="617" spans="1:8">
      <c r="A617" s="318"/>
      <c r="B617" s="318"/>
      <c r="C617" s="321"/>
      <c r="D617" s="321"/>
      <c r="E617" s="321"/>
      <c r="F617" s="321"/>
      <c r="G617" s="321"/>
      <c r="H617" s="321"/>
    </row>
    <row r="618" spans="1:8">
      <c r="A618" s="318"/>
      <c r="B618" s="318"/>
      <c r="C618" s="321"/>
      <c r="D618" s="321"/>
      <c r="E618" s="321"/>
      <c r="F618" s="321"/>
      <c r="G618" s="321"/>
      <c r="H618" s="321"/>
    </row>
    <row r="619" spans="1:8">
      <c r="A619" s="318"/>
      <c r="B619" s="318"/>
      <c r="C619" s="321"/>
      <c r="D619" s="321"/>
      <c r="E619" s="321"/>
      <c r="F619" s="321"/>
      <c r="G619" s="321"/>
      <c r="H619" s="321"/>
    </row>
    <row r="620" spans="1:8">
      <c r="A620" s="318"/>
      <c r="B620" s="318"/>
      <c r="C620" s="321"/>
      <c r="D620" s="321"/>
      <c r="E620" s="321"/>
      <c r="F620" s="321"/>
      <c r="G620" s="321"/>
      <c r="H620" s="321"/>
    </row>
    <row r="621" spans="1:8">
      <c r="A621" s="318"/>
      <c r="B621" s="318"/>
      <c r="C621" s="321"/>
      <c r="D621" s="321"/>
      <c r="E621" s="321"/>
      <c r="F621" s="321"/>
      <c r="G621" s="321"/>
      <c r="H621" s="321"/>
    </row>
    <row r="622" spans="1:8">
      <c r="A622" s="318"/>
      <c r="B622" s="318"/>
      <c r="C622" s="321"/>
      <c r="D622" s="321"/>
      <c r="E622" s="321"/>
      <c r="F622" s="321"/>
      <c r="G622" s="321"/>
      <c r="H622" s="321"/>
    </row>
    <row r="623" spans="1:8">
      <c r="A623" s="318"/>
      <c r="B623" s="318"/>
      <c r="C623" s="321"/>
      <c r="D623" s="321"/>
      <c r="E623" s="321"/>
      <c r="F623" s="321"/>
      <c r="G623" s="321"/>
      <c r="H623" s="321"/>
    </row>
    <row r="624" spans="1:8">
      <c r="A624" s="318"/>
      <c r="B624" s="318"/>
      <c r="C624" s="321"/>
      <c r="D624" s="321"/>
      <c r="E624" s="321"/>
      <c r="F624" s="321"/>
      <c r="G624" s="321"/>
      <c r="H624" s="321"/>
    </row>
    <row r="625" spans="1:8">
      <c r="A625" s="318"/>
      <c r="B625" s="318"/>
      <c r="C625" s="321"/>
      <c r="D625" s="321"/>
      <c r="E625" s="321"/>
      <c r="F625" s="321"/>
      <c r="G625" s="321"/>
      <c r="H625" s="321"/>
    </row>
    <row r="626" spans="1:8">
      <c r="A626" s="318"/>
      <c r="B626" s="318"/>
      <c r="C626" s="321"/>
      <c r="D626" s="321"/>
      <c r="E626" s="321"/>
      <c r="F626" s="321"/>
      <c r="G626" s="321"/>
      <c r="H626" s="321"/>
    </row>
    <row r="627" spans="1:8">
      <c r="A627" s="318"/>
      <c r="B627" s="318"/>
      <c r="C627" s="321"/>
      <c r="D627" s="321"/>
      <c r="E627" s="321"/>
      <c r="F627" s="321"/>
      <c r="G627" s="321"/>
      <c r="H627" s="321"/>
    </row>
    <row r="628" spans="1:8">
      <c r="A628" s="318"/>
      <c r="B628" s="318"/>
      <c r="C628" s="321"/>
      <c r="D628" s="321"/>
      <c r="E628" s="321"/>
      <c r="F628" s="321"/>
      <c r="G628" s="321"/>
      <c r="H628" s="321"/>
    </row>
    <row r="629" spans="1:8">
      <c r="A629" s="318"/>
      <c r="B629" s="318"/>
      <c r="C629" s="321"/>
      <c r="D629" s="321"/>
      <c r="E629" s="321"/>
      <c r="F629" s="321"/>
      <c r="G629" s="321"/>
      <c r="H629" s="321"/>
    </row>
    <row r="630" spans="1:8">
      <c r="A630" s="318"/>
      <c r="B630" s="318"/>
      <c r="C630" s="321"/>
      <c r="D630" s="321"/>
      <c r="E630" s="321"/>
      <c r="F630" s="321"/>
      <c r="G630" s="321"/>
      <c r="H630" s="321"/>
    </row>
    <row r="631" spans="1:8">
      <c r="A631" s="318"/>
      <c r="B631" s="318"/>
      <c r="C631" s="321"/>
      <c r="D631" s="321"/>
      <c r="E631" s="321"/>
      <c r="F631" s="321"/>
      <c r="G631" s="321"/>
      <c r="H631" s="321"/>
    </row>
    <row r="632" spans="1:8">
      <c r="A632" s="318"/>
      <c r="B632" s="318"/>
      <c r="C632" s="321"/>
      <c r="D632" s="321"/>
      <c r="E632" s="321"/>
      <c r="F632" s="321"/>
      <c r="G632" s="321"/>
      <c r="H632" s="321"/>
    </row>
    <row r="633" spans="1:8">
      <c r="A633" s="318"/>
      <c r="B633" s="318"/>
      <c r="C633" s="321"/>
      <c r="D633" s="321"/>
      <c r="E633" s="321"/>
      <c r="F633" s="321"/>
      <c r="G633" s="321"/>
      <c r="H633" s="321"/>
    </row>
    <row r="634" spans="1:8">
      <c r="A634" s="318"/>
      <c r="B634" s="318"/>
      <c r="C634" s="321"/>
      <c r="D634" s="321"/>
      <c r="E634" s="321"/>
      <c r="F634" s="321"/>
      <c r="G634" s="321"/>
      <c r="H634" s="321"/>
    </row>
    <row r="635" spans="1:8">
      <c r="A635" s="318"/>
      <c r="B635" s="318"/>
      <c r="C635" s="321"/>
      <c r="D635" s="321"/>
      <c r="E635" s="321"/>
      <c r="F635" s="321"/>
      <c r="G635" s="321"/>
      <c r="H635" s="321"/>
    </row>
    <row r="636" spans="1:8">
      <c r="A636" s="318"/>
      <c r="B636" s="318"/>
      <c r="C636" s="321"/>
      <c r="D636" s="321"/>
      <c r="E636" s="321"/>
      <c r="F636" s="321"/>
      <c r="G636" s="321"/>
      <c r="H636" s="321"/>
    </row>
    <row r="637" spans="1:8">
      <c r="A637" s="318"/>
      <c r="B637" s="318"/>
      <c r="C637" s="321"/>
      <c r="D637" s="321"/>
      <c r="E637" s="321"/>
      <c r="F637" s="321"/>
      <c r="G637" s="321"/>
      <c r="H637" s="321"/>
    </row>
    <row r="638" spans="1:8">
      <c r="A638" s="318"/>
      <c r="B638" s="318"/>
      <c r="C638" s="321"/>
      <c r="D638" s="321"/>
      <c r="E638" s="321"/>
      <c r="F638" s="321"/>
      <c r="G638" s="321"/>
      <c r="H638" s="321"/>
    </row>
    <row r="639" spans="1:8">
      <c r="A639" s="318"/>
      <c r="B639" s="318"/>
      <c r="C639" s="321"/>
      <c r="D639" s="321"/>
      <c r="E639" s="321"/>
      <c r="F639" s="321"/>
      <c r="G639" s="321"/>
      <c r="H639" s="321"/>
    </row>
    <row r="640" spans="1:8">
      <c r="A640" s="318"/>
      <c r="B640" s="318"/>
      <c r="C640" s="321"/>
      <c r="D640" s="321"/>
      <c r="E640" s="321"/>
      <c r="F640" s="321"/>
      <c r="G640" s="321"/>
      <c r="H640" s="321"/>
    </row>
    <row r="641" spans="1:8">
      <c r="A641" s="318"/>
      <c r="B641" s="318"/>
      <c r="C641" s="321"/>
      <c r="D641" s="321"/>
      <c r="E641" s="321"/>
      <c r="F641" s="321"/>
      <c r="G641" s="321"/>
      <c r="H641" s="321"/>
    </row>
    <row r="642" spans="1:8">
      <c r="A642" s="318"/>
      <c r="B642" s="318"/>
      <c r="C642" s="321"/>
      <c r="D642" s="321"/>
      <c r="E642" s="321"/>
      <c r="F642" s="321"/>
      <c r="G642" s="321"/>
      <c r="H642" s="321"/>
    </row>
    <row r="643" spans="1:8">
      <c r="A643" s="318"/>
      <c r="B643" s="318"/>
      <c r="C643" s="321"/>
      <c r="D643" s="321"/>
      <c r="E643" s="321"/>
      <c r="F643" s="321"/>
      <c r="G643" s="321"/>
      <c r="H643" s="321"/>
    </row>
    <row r="644" spans="1:8">
      <c r="A644" s="318"/>
      <c r="B644" s="318"/>
      <c r="C644" s="321"/>
      <c r="D644" s="321"/>
      <c r="E644" s="321"/>
      <c r="F644" s="321"/>
      <c r="G644" s="321"/>
      <c r="H644" s="321"/>
    </row>
    <row r="645" spans="1:8">
      <c r="A645" s="318"/>
      <c r="B645" s="318"/>
      <c r="C645" s="321"/>
      <c r="D645" s="321"/>
      <c r="E645" s="321"/>
      <c r="F645" s="321"/>
      <c r="G645" s="321"/>
      <c r="H645" s="321"/>
    </row>
    <row r="646" spans="1:8">
      <c r="A646" s="318"/>
      <c r="B646" s="318"/>
      <c r="C646" s="321"/>
      <c r="D646" s="321"/>
      <c r="E646" s="321"/>
      <c r="F646" s="321"/>
      <c r="G646" s="321"/>
      <c r="H646" s="321"/>
    </row>
    <row r="647" spans="1:8">
      <c r="A647" s="318"/>
      <c r="B647" s="318"/>
      <c r="C647" s="321"/>
      <c r="D647" s="321"/>
      <c r="E647" s="321"/>
      <c r="F647" s="321"/>
      <c r="G647" s="321"/>
      <c r="H647" s="321"/>
    </row>
    <row r="648" spans="1:8">
      <c r="A648" s="318"/>
      <c r="B648" s="318"/>
      <c r="C648" s="321"/>
      <c r="D648" s="321"/>
      <c r="E648" s="321"/>
      <c r="F648" s="321"/>
      <c r="G648" s="321"/>
      <c r="H648" s="321"/>
    </row>
    <row r="649" spans="1:8">
      <c r="A649" s="318"/>
      <c r="B649" s="318"/>
      <c r="C649" s="321"/>
      <c r="D649" s="321"/>
      <c r="E649" s="321"/>
      <c r="F649" s="321"/>
      <c r="G649" s="321"/>
      <c r="H649" s="321"/>
    </row>
    <row r="650" spans="1:8">
      <c r="A650" s="318"/>
      <c r="B650" s="318"/>
      <c r="C650" s="321"/>
      <c r="D650" s="321"/>
      <c r="E650" s="321"/>
      <c r="F650" s="321"/>
      <c r="G650" s="321"/>
      <c r="H650" s="321"/>
    </row>
    <row r="651" spans="1:8">
      <c r="A651" s="318"/>
      <c r="B651" s="318"/>
      <c r="C651" s="321"/>
      <c r="D651" s="321"/>
      <c r="E651" s="321"/>
      <c r="F651" s="321"/>
      <c r="G651" s="321"/>
      <c r="H651" s="321"/>
    </row>
    <row r="652" spans="1:8">
      <c r="A652" s="318"/>
      <c r="B652" s="318"/>
      <c r="C652" s="321"/>
      <c r="D652" s="321"/>
      <c r="E652" s="321"/>
      <c r="F652" s="321"/>
      <c r="G652" s="321"/>
      <c r="H652" s="321"/>
    </row>
    <row r="653" spans="1:8">
      <c r="A653" s="318"/>
      <c r="B653" s="318"/>
      <c r="C653" s="321"/>
      <c r="D653" s="321"/>
      <c r="E653" s="321"/>
      <c r="F653" s="321"/>
      <c r="G653" s="321"/>
      <c r="H653" s="321"/>
    </row>
    <row r="654" spans="1:8">
      <c r="A654" s="318"/>
      <c r="B654" s="318"/>
      <c r="C654" s="321"/>
      <c r="D654" s="321"/>
      <c r="E654" s="321"/>
      <c r="F654" s="321"/>
      <c r="G654" s="321"/>
      <c r="H654" s="321"/>
    </row>
    <row r="655" spans="1:8">
      <c r="A655" s="318"/>
      <c r="B655" s="318"/>
      <c r="C655" s="321"/>
      <c r="D655" s="321"/>
      <c r="E655" s="321"/>
      <c r="F655" s="321"/>
      <c r="G655" s="321"/>
      <c r="H655" s="321"/>
    </row>
    <row r="656" spans="1:8">
      <c r="A656" s="318"/>
      <c r="B656" s="318"/>
      <c r="C656" s="321"/>
      <c r="D656" s="321"/>
      <c r="E656" s="321"/>
      <c r="F656" s="321"/>
      <c r="G656" s="321"/>
      <c r="H656" s="321"/>
    </row>
    <row r="657" spans="1:8">
      <c r="A657" s="318"/>
      <c r="B657" s="318"/>
      <c r="C657" s="321"/>
      <c r="D657" s="321"/>
      <c r="E657" s="321"/>
      <c r="F657" s="321"/>
      <c r="G657" s="321"/>
      <c r="H657" s="321"/>
    </row>
    <row r="658" spans="1:8">
      <c r="A658" s="318"/>
      <c r="B658" s="318"/>
      <c r="C658" s="321"/>
      <c r="D658" s="321"/>
      <c r="E658" s="321"/>
      <c r="F658" s="321"/>
      <c r="G658" s="321"/>
      <c r="H658" s="321"/>
    </row>
    <row r="659" spans="1:8">
      <c r="A659" s="318"/>
      <c r="B659" s="318"/>
      <c r="C659" s="321"/>
      <c r="D659" s="321"/>
      <c r="E659" s="321"/>
      <c r="F659" s="321"/>
      <c r="G659" s="321"/>
      <c r="H659" s="321"/>
    </row>
    <row r="660" spans="1:8">
      <c r="A660" s="318"/>
      <c r="B660" s="318"/>
      <c r="C660" s="321"/>
      <c r="D660" s="321"/>
      <c r="E660" s="321"/>
      <c r="F660" s="321"/>
      <c r="G660" s="321"/>
      <c r="H660" s="321"/>
    </row>
    <row r="661" spans="1:8">
      <c r="A661" s="318"/>
      <c r="B661" s="318"/>
      <c r="C661" s="321"/>
      <c r="D661" s="321"/>
      <c r="E661" s="321"/>
      <c r="F661" s="321"/>
      <c r="G661" s="321"/>
      <c r="H661" s="321"/>
    </row>
    <row r="662" spans="1:8">
      <c r="A662" s="318"/>
      <c r="B662" s="318"/>
      <c r="C662" s="321"/>
      <c r="D662" s="321"/>
      <c r="E662" s="321"/>
      <c r="F662" s="321"/>
      <c r="G662" s="321"/>
      <c r="H662" s="321"/>
    </row>
    <row r="663" spans="1:8">
      <c r="A663" s="318"/>
      <c r="B663" s="318"/>
      <c r="C663" s="321"/>
      <c r="D663" s="321"/>
      <c r="E663" s="321"/>
      <c r="F663" s="321"/>
      <c r="G663" s="321"/>
      <c r="H663" s="321"/>
    </row>
    <row r="664" spans="1:8">
      <c r="A664" s="318"/>
      <c r="B664" s="318"/>
      <c r="C664" s="321"/>
      <c r="D664" s="321"/>
      <c r="E664" s="321"/>
      <c r="F664" s="321"/>
      <c r="G664" s="321"/>
      <c r="H664" s="321"/>
    </row>
    <row r="665" spans="1:8">
      <c r="A665" s="318"/>
      <c r="B665" s="318"/>
      <c r="C665" s="321"/>
      <c r="D665" s="321"/>
      <c r="E665" s="321"/>
      <c r="F665" s="321"/>
      <c r="G665" s="321"/>
      <c r="H665" s="321"/>
    </row>
    <row r="666" spans="1:8">
      <c r="A666" s="318"/>
      <c r="B666" s="318"/>
      <c r="C666" s="321"/>
      <c r="D666" s="321"/>
      <c r="E666" s="321"/>
      <c r="F666" s="321"/>
      <c r="G666" s="321"/>
      <c r="H666" s="321"/>
    </row>
    <row r="667" spans="1:8">
      <c r="A667" s="318"/>
      <c r="B667" s="318"/>
      <c r="C667" s="321"/>
      <c r="D667" s="321"/>
      <c r="E667" s="321"/>
      <c r="F667" s="321"/>
      <c r="G667" s="321"/>
      <c r="H667" s="321"/>
    </row>
    <row r="668" spans="1:8">
      <c r="A668" s="318"/>
      <c r="B668" s="318"/>
      <c r="C668" s="321"/>
      <c r="D668" s="321"/>
      <c r="E668" s="321"/>
      <c r="F668" s="321"/>
      <c r="G668" s="321"/>
      <c r="H668" s="321"/>
    </row>
    <row r="669" spans="1:8">
      <c r="A669" s="318"/>
      <c r="B669" s="318"/>
      <c r="C669" s="321"/>
      <c r="D669" s="321"/>
      <c r="E669" s="321"/>
      <c r="F669" s="321"/>
      <c r="G669" s="321"/>
      <c r="H669" s="321"/>
    </row>
    <row r="670" spans="1:8">
      <c r="A670" s="318"/>
      <c r="B670" s="318"/>
      <c r="C670" s="321"/>
      <c r="D670" s="321"/>
      <c r="E670" s="321"/>
      <c r="F670" s="321"/>
      <c r="G670" s="321"/>
      <c r="H670" s="321"/>
    </row>
    <row r="671" spans="1:8">
      <c r="A671" s="318"/>
      <c r="B671" s="318"/>
      <c r="C671" s="321"/>
      <c r="D671" s="321"/>
      <c r="E671" s="321"/>
      <c r="F671" s="321"/>
      <c r="G671" s="321"/>
      <c r="H671" s="321"/>
    </row>
    <row r="672" spans="1:8">
      <c r="A672" s="318"/>
      <c r="B672" s="318"/>
      <c r="C672" s="321"/>
      <c r="D672" s="321"/>
      <c r="E672" s="321"/>
      <c r="F672" s="321"/>
      <c r="G672" s="321"/>
      <c r="H672" s="321"/>
    </row>
    <row r="673" spans="1:8">
      <c r="A673" s="318"/>
      <c r="B673" s="318"/>
      <c r="C673" s="321"/>
      <c r="D673" s="321"/>
      <c r="E673" s="321"/>
      <c r="F673" s="321"/>
      <c r="G673" s="321"/>
      <c r="H673" s="321"/>
    </row>
    <row r="674" spans="1:8">
      <c r="A674" s="318"/>
      <c r="B674" s="318"/>
      <c r="C674" s="321"/>
      <c r="D674" s="321"/>
      <c r="E674" s="321"/>
      <c r="F674" s="321"/>
      <c r="G674" s="321"/>
      <c r="H674" s="321"/>
    </row>
    <row r="675" spans="1:8">
      <c r="A675" s="318"/>
      <c r="B675" s="318"/>
      <c r="C675" s="321"/>
      <c r="D675" s="321"/>
      <c r="E675" s="321"/>
      <c r="F675" s="321"/>
      <c r="G675" s="321"/>
      <c r="H675" s="321"/>
    </row>
    <row r="676" spans="1:8">
      <c r="A676" s="318"/>
      <c r="B676" s="318"/>
      <c r="C676" s="321"/>
      <c r="D676" s="321"/>
      <c r="E676" s="321"/>
      <c r="F676" s="321"/>
      <c r="G676" s="321"/>
      <c r="H676" s="321"/>
    </row>
    <row r="677" spans="1:8">
      <c r="A677" s="318"/>
      <c r="B677" s="318"/>
      <c r="C677" s="321"/>
      <c r="D677" s="321"/>
      <c r="E677" s="321"/>
      <c r="F677" s="321"/>
      <c r="G677" s="321"/>
      <c r="H677" s="321"/>
    </row>
    <row r="678" spans="1:8">
      <c r="A678" s="318"/>
      <c r="B678" s="318"/>
      <c r="C678" s="321"/>
      <c r="D678" s="321"/>
      <c r="E678" s="321"/>
      <c r="F678" s="321"/>
      <c r="G678" s="321"/>
      <c r="H678" s="321"/>
    </row>
    <row r="679" spans="1:8">
      <c r="A679" s="318"/>
      <c r="B679" s="318"/>
      <c r="C679" s="321"/>
      <c r="D679" s="321"/>
      <c r="E679" s="321"/>
      <c r="F679" s="321"/>
      <c r="G679" s="321"/>
      <c r="H679" s="321"/>
    </row>
    <row r="680" spans="1:8">
      <c r="A680" s="318"/>
      <c r="B680" s="318"/>
      <c r="C680" s="321"/>
      <c r="D680" s="321"/>
      <c r="E680" s="321"/>
      <c r="F680" s="321"/>
      <c r="G680" s="321"/>
      <c r="H680" s="321"/>
    </row>
    <row r="681" spans="1:8">
      <c r="A681" s="318"/>
      <c r="B681" s="318"/>
      <c r="C681" s="321"/>
      <c r="D681" s="321"/>
      <c r="E681" s="321"/>
      <c r="F681" s="321"/>
      <c r="G681" s="321"/>
      <c r="H681" s="321"/>
    </row>
    <row r="682" spans="1:8">
      <c r="A682" s="318"/>
      <c r="B682" s="318"/>
      <c r="C682" s="321"/>
      <c r="D682" s="321"/>
      <c r="E682" s="321"/>
      <c r="F682" s="321"/>
      <c r="G682" s="321"/>
      <c r="H682" s="321"/>
    </row>
    <row r="683" spans="1:8">
      <c r="A683" s="318"/>
      <c r="B683" s="318"/>
      <c r="C683" s="321"/>
      <c r="D683" s="321"/>
      <c r="E683" s="321"/>
      <c r="F683" s="321"/>
      <c r="G683" s="321"/>
      <c r="H683" s="321"/>
    </row>
    <row r="684" spans="1:8" ht="14.25">
      <c r="A684" s="111"/>
      <c r="B684" s="249"/>
      <c r="C684" s="249"/>
      <c r="D684" s="249"/>
      <c r="E684" s="249"/>
      <c r="F684" s="249"/>
      <c r="G684" s="249"/>
      <c r="H684" s="249"/>
    </row>
    <row r="685" spans="1:8" ht="14.25">
      <c r="A685" s="111"/>
      <c r="B685" s="249"/>
      <c r="C685" s="249"/>
      <c r="D685" s="249"/>
      <c r="E685" s="249"/>
      <c r="F685" s="249"/>
      <c r="G685" s="249"/>
      <c r="H685" s="249"/>
    </row>
    <row r="686" spans="1:8" ht="14.25">
      <c r="A686" s="111"/>
      <c r="B686" s="249"/>
      <c r="C686" s="249"/>
      <c r="D686" s="249"/>
      <c r="E686" s="249"/>
      <c r="F686" s="249"/>
      <c r="G686" s="249"/>
      <c r="H686" s="249"/>
    </row>
    <row r="687" spans="1:8" ht="14.25">
      <c r="A687" s="111"/>
      <c r="B687" s="249"/>
      <c r="C687" s="249"/>
      <c r="D687" s="249"/>
      <c r="E687" s="249"/>
      <c r="F687" s="249"/>
      <c r="G687" s="249"/>
      <c r="H687" s="249"/>
    </row>
    <row r="688" spans="1:8" ht="14.25">
      <c r="A688" s="111"/>
      <c r="B688" s="249"/>
      <c r="C688" s="249"/>
      <c r="D688" s="249"/>
      <c r="E688" s="249"/>
      <c r="F688" s="249"/>
      <c r="G688" s="249"/>
      <c r="H688" s="249"/>
    </row>
    <row r="689" spans="1:8" ht="14.25">
      <c r="A689" s="111"/>
      <c r="B689" s="249"/>
      <c r="C689" s="249"/>
      <c r="D689" s="249"/>
      <c r="E689" s="249"/>
      <c r="F689" s="249"/>
      <c r="G689" s="249"/>
      <c r="H689" s="249"/>
    </row>
    <row r="690" spans="1:8" ht="14.25">
      <c r="A690" s="111"/>
      <c r="B690" s="249"/>
      <c r="C690" s="249"/>
      <c r="D690" s="249"/>
      <c r="E690" s="249"/>
      <c r="F690" s="249"/>
      <c r="G690" s="249"/>
      <c r="H690" s="249"/>
    </row>
    <row r="691" spans="1:8" ht="14.25">
      <c r="A691" s="111"/>
      <c r="B691" s="249"/>
      <c r="C691" s="249"/>
      <c r="D691" s="249"/>
      <c r="E691" s="249"/>
      <c r="F691" s="249"/>
      <c r="G691" s="249"/>
      <c r="H691" s="249"/>
    </row>
    <row r="692" spans="1:8" ht="14.25">
      <c r="A692" s="111"/>
      <c r="B692" s="249"/>
      <c r="C692" s="249"/>
      <c r="D692" s="249"/>
      <c r="E692" s="249"/>
      <c r="F692" s="249"/>
      <c r="G692" s="249"/>
      <c r="H692" s="249"/>
    </row>
    <row r="693" spans="1:8" ht="14.25">
      <c r="A693" s="111"/>
      <c r="B693" s="249"/>
      <c r="C693" s="249"/>
      <c r="D693" s="249"/>
      <c r="E693" s="249"/>
      <c r="F693" s="249"/>
      <c r="G693" s="249"/>
      <c r="H693" s="249"/>
    </row>
    <row r="694" spans="1:8" ht="14.25">
      <c r="A694" s="111"/>
      <c r="B694" s="249"/>
      <c r="C694" s="249"/>
      <c r="D694" s="249"/>
      <c r="E694" s="249"/>
      <c r="F694" s="249"/>
      <c r="G694" s="249"/>
      <c r="H694" s="249"/>
    </row>
    <row r="695" spans="1:8" ht="14.25">
      <c r="A695" s="111"/>
      <c r="B695" s="249"/>
      <c r="C695" s="249"/>
      <c r="D695" s="249"/>
      <c r="E695" s="249"/>
      <c r="F695" s="249"/>
      <c r="G695" s="249"/>
      <c r="H695" s="249"/>
    </row>
    <row r="696" spans="1:8" ht="14.25">
      <c r="A696" s="111"/>
      <c r="B696" s="249"/>
      <c r="C696" s="249"/>
      <c r="D696" s="249"/>
      <c r="E696" s="249"/>
      <c r="F696" s="249"/>
      <c r="G696" s="249"/>
      <c r="H696" s="249"/>
    </row>
    <row r="697" spans="1:8" ht="14.25">
      <c r="A697" s="111"/>
      <c r="B697" s="249"/>
      <c r="C697" s="249"/>
      <c r="D697" s="249"/>
      <c r="E697" s="249"/>
      <c r="F697" s="249"/>
      <c r="G697" s="249"/>
      <c r="H697" s="249"/>
    </row>
    <row r="698" spans="1:8" ht="14.25">
      <c r="A698" s="111"/>
      <c r="B698" s="249"/>
      <c r="C698" s="249"/>
      <c r="D698" s="249"/>
      <c r="E698" s="249"/>
      <c r="F698" s="249"/>
      <c r="G698" s="249"/>
      <c r="H698" s="249"/>
    </row>
    <row r="699" spans="1:8" ht="14.25">
      <c r="A699" s="111"/>
      <c r="B699" s="249"/>
      <c r="C699" s="249"/>
      <c r="D699" s="249"/>
      <c r="E699" s="249"/>
      <c r="F699" s="249"/>
      <c r="G699" s="249"/>
      <c r="H699" s="249"/>
    </row>
    <row r="700" spans="1:8" ht="14.25">
      <c r="A700" s="111"/>
      <c r="B700" s="249"/>
      <c r="C700" s="249"/>
      <c r="D700" s="249"/>
      <c r="E700" s="249"/>
      <c r="F700" s="249"/>
      <c r="G700" s="249"/>
      <c r="H700" s="249"/>
    </row>
    <row r="701" spans="1:8" ht="14.25">
      <c r="A701" s="111"/>
      <c r="B701" s="249"/>
      <c r="C701" s="249"/>
      <c r="D701" s="249"/>
      <c r="E701" s="249"/>
      <c r="F701" s="249"/>
      <c r="G701" s="249"/>
      <c r="H701" s="249"/>
    </row>
    <row r="702" spans="1:8" ht="14.25">
      <c r="A702" s="111"/>
      <c r="B702" s="249"/>
      <c r="C702" s="249"/>
      <c r="D702" s="249"/>
      <c r="E702" s="249"/>
      <c r="F702" s="249"/>
      <c r="G702" s="249"/>
      <c r="H702" s="249"/>
    </row>
    <row r="703" spans="1:8" ht="14.25">
      <c r="A703" s="111"/>
      <c r="B703" s="249"/>
      <c r="C703" s="249"/>
      <c r="D703" s="249"/>
      <c r="E703" s="249"/>
      <c r="F703" s="249"/>
      <c r="G703" s="249"/>
      <c r="H703" s="249"/>
    </row>
    <row r="704" spans="1:8" ht="14.25">
      <c r="A704" s="111"/>
      <c r="B704" s="249"/>
      <c r="C704" s="249"/>
      <c r="D704" s="249"/>
      <c r="E704" s="249"/>
      <c r="F704" s="249"/>
      <c r="G704" s="249"/>
      <c r="H704" s="249"/>
    </row>
    <row r="705" spans="1:8" ht="14.25">
      <c r="A705" s="111"/>
      <c r="B705" s="249"/>
      <c r="C705" s="249"/>
      <c r="D705" s="249"/>
      <c r="E705" s="249"/>
      <c r="F705" s="249"/>
      <c r="G705" s="249"/>
      <c r="H705" s="249"/>
    </row>
    <row r="706" spans="1:8" ht="14.25">
      <c r="A706" s="111"/>
      <c r="B706" s="249"/>
      <c r="C706" s="249"/>
      <c r="D706" s="249"/>
      <c r="E706" s="249"/>
      <c r="F706" s="249"/>
      <c r="G706" s="249"/>
      <c r="H706" s="249"/>
    </row>
    <row r="707" spans="1:8">
      <c r="A707" s="251"/>
      <c r="B707" s="252"/>
      <c r="C707" s="137"/>
      <c r="D707" s="137"/>
      <c r="E707" s="132"/>
      <c r="F707" s="132"/>
      <c r="G707" s="132"/>
      <c r="H707" s="132"/>
    </row>
    <row r="708" spans="1:8" ht="14.25">
      <c r="A708" s="225"/>
      <c r="B708" s="137"/>
      <c r="C708" s="137"/>
      <c r="D708" s="137"/>
      <c r="E708" s="132"/>
      <c r="F708" s="132"/>
      <c r="G708" s="132"/>
      <c r="H708" s="132"/>
    </row>
    <row r="709" spans="1:8" ht="14.25">
      <c r="A709" s="225"/>
      <c r="B709" s="137"/>
      <c r="C709" s="137"/>
      <c r="D709" s="137"/>
      <c r="E709" s="132"/>
      <c r="F709" s="132"/>
      <c r="G709" s="132"/>
      <c r="H709" s="132"/>
    </row>
    <row r="710" spans="1:8" ht="14.25">
      <c r="A710" s="225"/>
      <c r="B710" s="137"/>
      <c r="C710" s="137"/>
      <c r="D710" s="137"/>
      <c r="E710" s="132"/>
      <c r="F710" s="132"/>
      <c r="G710" s="132"/>
      <c r="H710" s="132"/>
    </row>
    <row r="711" spans="1:8" ht="14.25">
      <c r="A711" s="225"/>
      <c r="B711" s="137"/>
      <c r="C711" s="137"/>
      <c r="D711" s="137"/>
      <c r="E711" s="132"/>
      <c r="F711" s="132"/>
      <c r="G711" s="132"/>
      <c r="H711" s="132"/>
    </row>
    <row r="712" spans="1:8" ht="14.25">
      <c r="A712" s="225"/>
      <c r="B712" s="137"/>
      <c r="C712" s="137"/>
      <c r="D712" s="137"/>
      <c r="E712" s="132"/>
      <c r="F712" s="132"/>
      <c r="G712" s="132"/>
      <c r="H712" s="132"/>
    </row>
    <row r="713" spans="1:8" ht="14.25">
      <c r="A713" s="225"/>
      <c r="B713" s="137"/>
      <c r="C713" s="137"/>
      <c r="D713" s="137"/>
      <c r="E713" s="132"/>
      <c r="F713" s="132"/>
      <c r="G713" s="132"/>
      <c r="H713" s="132"/>
    </row>
    <row r="714" spans="1:8" ht="14.25">
      <c r="A714" s="225"/>
      <c r="B714" s="137"/>
      <c r="C714" s="137"/>
      <c r="D714" s="137"/>
      <c r="E714" s="132"/>
      <c r="F714" s="132"/>
      <c r="G714" s="132"/>
      <c r="H714" s="132"/>
    </row>
    <row r="715" spans="1:8" ht="14.25">
      <c r="A715" s="225"/>
      <c r="B715" s="137"/>
      <c r="C715" s="137"/>
      <c r="D715" s="137"/>
      <c r="E715" s="132"/>
      <c r="F715" s="132"/>
      <c r="G715" s="132"/>
      <c r="H715" s="132"/>
    </row>
    <row r="716" spans="1:8" ht="14.25">
      <c r="A716" s="225"/>
      <c r="B716" s="137"/>
      <c r="C716" s="137"/>
      <c r="D716" s="137"/>
      <c r="E716" s="132"/>
      <c r="F716" s="132"/>
      <c r="G716" s="132"/>
      <c r="H716" s="132"/>
    </row>
    <row r="717" spans="1:8" ht="14.25">
      <c r="A717" s="225"/>
      <c r="B717" s="137"/>
      <c r="C717" s="137"/>
      <c r="D717" s="137"/>
      <c r="E717" s="132"/>
      <c r="F717" s="132"/>
      <c r="G717" s="132"/>
      <c r="H717" s="132"/>
    </row>
    <row r="718" spans="1:8" ht="14.25">
      <c r="A718" s="225"/>
      <c r="B718" s="137"/>
      <c r="C718" s="137"/>
      <c r="D718" s="137"/>
      <c r="E718" s="132"/>
      <c r="F718" s="132"/>
      <c r="G718" s="132"/>
      <c r="H718" s="132"/>
    </row>
    <row r="719" spans="1:8" ht="14.25">
      <c r="A719" s="225"/>
      <c r="B719" s="137"/>
      <c r="C719" s="137"/>
      <c r="D719" s="137"/>
      <c r="E719" s="132"/>
      <c r="F719" s="132"/>
      <c r="G719" s="132"/>
      <c r="H719" s="132"/>
    </row>
    <row r="720" spans="1:8" ht="14.25">
      <c r="A720" s="225"/>
      <c r="B720" s="137"/>
      <c r="C720" s="137"/>
      <c r="D720" s="137"/>
      <c r="E720" s="132"/>
      <c r="F720" s="132"/>
      <c r="G720" s="132"/>
      <c r="H720" s="132"/>
    </row>
    <row r="721" spans="1:8" ht="14.25">
      <c r="A721" s="225"/>
      <c r="B721" s="137"/>
      <c r="C721" s="137"/>
      <c r="D721" s="137"/>
      <c r="E721" s="132"/>
      <c r="F721" s="132"/>
      <c r="G721" s="132"/>
      <c r="H721" s="132"/>
    </row>
    <row r="722" spans="1:8" ht="14.25">
      <c r="A722" s="225"/>
      <c r="B722" s="137"/>
      <c r="C722" s="137"/>
      <c r="D722" s="137"/>
      <c r="E722" s="132"/>
      <c r="F722" s="132"/>
      <c r="G722" s="132"/>
      <c r="H722" s="132"/>
    </row>
    <row r="723" spans="1:8" ht="14.25">
      <c r="A723" s="225"/>
      <c r="B723" s="137"/>
      <c r="C723" s="137"/>
      <c r="D723" s="137"/>
      <c r="E723" s="132"/>
      <c r="F723" s="132"/>
      <c r="G723" s="132"/>
      <c r="H723" s="132"/>
    </row>
    <row r="724" spans="1:8" ht="14.25">
      <c r="A724" s="225"/>
      <c r="B724" s="137"/>
      <c r="C724" s="137"/>
      <c r="D724" s="137"/>
      <c r="E724" s="132"/>
      <c r="F724" s="132"/>
      <c r="G724" s="132"/>
      <c r="H724" s="132"/>
    </row>
    <row r="725" spans="1:8" ht="14.25">
      <c r="A725" s="225"/>
      <c r="B725" s="137"/>
      <c r="C725" s="137"/>
      <c r="D725" s="137"/>
      <c r="E725" s="132"/>
      <c r="F725" s="132"/>
      <c r="G725" s="132"/>
      <c r="H725" s="132"/>
    </row>
    <row r="726" spans="1:8" ht="14.25">
      <c r="A726" s="225"/>
      <c r="B726" s="137"/>
      <c r="C726" s="137"/>
      <c r="D726" s="137"/>
      <c r="E726" s="132"/>
      <c r="F726" s="132"/>
      <c r="G726" s="132"/>
      <c r="H726" s="132"/>
    </row>
    <row r="727" spans="1:8" ht="14.25">
      <c r="A727" s="225"/>
      <c r="B727" s="137"/>
      <c r="C727" s="137"/>
      <c r="D727" s="137"/>
      <c r="E727" s="132"/>
      <c r="F727" s="132"/>
      <c r="G727" s="132"/>
      <c r="H727" s="132"/>
    </row>
    <row r="728" spans="1:8" ht="14.25">
      <c r="A728" s="225"/>
      <c r="B728" s="137"/>
      <c r="C728" s="137"/>
      <c r="D728" s="137"/>
      <c r="E728" s="132"/>
      <c r="F728" s="132"/>
      <c r="G728" s="132"/>
      <c r="H728" s="132"/>
    </row>
    <row r="729" spans="1:8">
      <c r="A729" s="111"/>
      <c r="B729" s="137"/>
      <c r="C729" s="137"/>
      <c r="D729" s="137"/>
      <c r="E729" s="132"/>
      <c r="F729" s="132"/>
      <c r="G729" s="132"/>
      <c r="H729" s="132"/>
    </row>
    <row r="730" spans="1:8" ht="14.25">
      <c r="A730" s="111" t="s">
        <v>249</v>
      </c>
      <c r="B730" s="340"/>
      <c r="C730" s="340"/>
      <c r="D730" s="340"/>
      <c r="E730" s="340"/>
      <c r="F730" s="340"/>
      <c r="G730" s="340"/>
      <c r="H730" s="340"/>
    </row>
    <row r="731" spans="1:8" ht="14.25">
      <c r="A731" s="225" t="s">
        <v>148</v>
      </c>
      <c r="B731" s="137" t="s">
        <v>149</v>
      </c>
      <c r="C731" s="137"/>
      <c r="D731" s="137"/>
      <c r="E731" s="132"/>
      <c r="F731" s="132"/>
      <c r="G731" s="132"/>
      <c r="H731" s="132"/>
    </row>
    <row r="732" spans="1:8" ht="14.25">
      <c r="A732" s="225" t="s">
        <v>150</v>
      </c>
      <c r="B732" s="137" t="s">
        <v>151</v>
      </c>
      <c r="C732" s="137"/>
      <c r="D732" s="137"/>
      <c r="E732" s="132"/>
      <c r="F732" s="132"/>
      <c r="G732" s="132"/>
      <c r="H732" s="132"/>
    </row>
    <row r="733" spans="1:8" ht="14.25">
      <c r="A733" s="225" t="s">
        <v>152</v>
      </c>
      <c r="B733" s="137" t="s">
        <v>175</v>
      </c>
      <c r="C733" s="137"/>
      <c r="D733" s="137"/>
      <c r="E733" s="132"/>
      <c r="F733" s="132"/>
      <c r="G733" s="132"/>
      <c r="H733" s="132"/>
    </row>
    <row r="734" spans="1:8" ht="25.5">
      <c r="A734" s="225" t="s">
        <v>153</v>
      </c>
      <c r="B734" s="137" t="s">
        <v>154</v>
      </c>
      <c r="C734" s="137"/>
      <c r="D734" s="137"/>
      <c r="E734" s="132"/>
      <c r="F734" s="132"/>
      <c r="G734" s="132"/>
      <c r="H734" s="132"/>
    </row>
    <row r="735" spans="1:8" ht="14.25">
      <c r="A735" s="225" t="s">
        <v>155</v>
      </c>
      <c r="B735" s="137" t="s">
        <v>156</v>
      </c>
      <c r="C735" s="137"/>
      <c r="D735" s="137"/>
      <c r="E735" s="132"/>
      <c r="F735" s="132"/>
      <c r="G735" s="132"/>
      <c r="H735" s="132"/>
    </row>
    <row r="736" spans="1:8" ht="25.5">
      <c r="A736" s="225" t="s">
        <v>157</v>
      </c>
      <c r="B736" s="137" t="s">
        <v>170</v>
      </c>
      <c r="C736" s="137"/>
      <c r="D736" s="137"/>
      <c r="E736" s="132"/>
      <c r="F736" s="132"/>
      <c r="G736" s="132"/>
      <c r="H736" s="132"/>
    </row>
    <row r="737" spans="1:8" ht="51">
      <c r="A737" s="225" t="s">
        <v>158</v>
      </c>
      <c r="B737" s="137" t="s">
        <v>159</v>
      </c>
      <c r="C737" s="137"/>
      <c r="D737" s="137"/>
      <c r="E737" s="132"/>
      <c r="F737" s="132"/>
      <c r="G737" s="132"/>
      <c r="H737" s="132"/>
    </row>
    <row r="738" spans="1:8" ht="51">
      <c r="A738" s="225" t="s">
        <v>160</v>
      </c>
      <c r="B738" s="137" t="s">
        <v>161</v>
      </c>
      <c r="C738" s="137"/>
      <c r="D738" s="137"/>
      <c r="E738" s="132"/>
      <c r="F738" s="132"/>
      <c r="G738" s="132"/>
      <c r="H738" s="132"/>
    </row>
    <row r="739" spans="1:8" ht="25.5">
      <c r="A739" s="225" t="s">
        <v>162</v>
      </c>
      <c r="B739" s="137" t="s">
        <v>163</v>
      </c>
      <c r="C739" s="137"/>
      <c r="D739" s="137"/>
      <c r="E739" s="132"/>
      <c r="F739" s="132"/>
      <c r="G739" s="132"/>
      <c r="H739" s="132"/>
    </row>
    <row r="740" spans="1:8" ht="38.25">
      <c r="A740" s="225" t="s">
        <v>164</v>
      </c>
      <c r="B740" s="137" t="s">
        <v>165</v>
      </c>
      <c r="C740" s="137"/>
      <c r="D740" s="137"/>
      <c r="E740" s="132"/>
      <c r="F740" s="132"/>
      <c r="G740" s="132"/>
      <c r="H740" s="132"/>
    </row>
    <row r="741" spans="1:8" ht="76.5">
      <c r="A741" s="225" t="s">
        <v>166</v>
      </c>
      <c r="B741" s="137" t="s">
        <v>167</v>
      </c>
      <c r="C741" s="137"/>
      <c r="D741" s="137"/>
      <c r="E741" s="132"/>
      <c r="F741" s="132"/>
      <c r="G741" s="132"/>
      <c r="H741" s="132"/>
    </row>
    <row r="742" spans="1:8" ht="76.5">
      <c r="A742" s="225" t="s">
        <v>168</v>
      </c>
      <c r="B742" s="137" t="s">
        <v>169</v>
      </c>
      <c r="C742" s="137"/>
      <c r="D742" s="137"/>
      <c r="E742" s="132"/>
      <c r="F742" s="132"/>
      <c r="G742" s="132"/>
      <c r="H742" s="132"/>
    </row>
    <row r="743" spans="1:8">
      <c r="A743" s="111" t="s">
        <v>250</v>
      </c>
      <c r="B743" s="137"/>
      <c r="C743" s="137"/>
      <c r="D743" s="137"/>
      <c r="E743" s="132"/>
      <c r="F743" s="132"/>
      <c r="G743" s="132"/>
      <c r="H743" s="132"/>
    </row>
    <row r="744" spans="1:8">
      <c r="A744" s="111" t="s">
        <v>246</v>
      </c>
      <c r="B744" s="111"/>
      <c r="C744" s="137"/>
      <c r="D744" s="137"/>
      <c r="E744" s="132"/>
      <c r="F744" s="132"/>
      <c r="G744" s="132"/>
      <c r="H744" s="132"/>
    </row>
    <row r="745" spans="1:8" ht="18.75" customHeight="1">
      <c r="A745" s="974" t="s">
        <v>147</v>
      </c>
      <c r="B745" s="974"/>
      <c r="C745" s="974"/>
      <c r="D745" s="974"/>
      <c r="E745" s="974"/>
      <c r="F745" s="974"/>
      <c r="G745" s="974"/>
      <c r="H745" s="974"/>
    </row>
    <row r="746" spans="1:8" ht="28.5" customHeight="1">
      <c r="A746" s="974" t="s">
        <v>340</v>
      </c>
      <c r="B746" s="974"/>
      <c r="C746" s="974"/>
      <c r="D746" s="974"/>
      <c r="E746" s="974"/>
      <c r="F746" s="974"/>
      <c r="G746" s="974"/>
      <c r="H746" s="974"/>
    </row>
    <row r="747" spans="1:8" ht="14.25">
      <c r="A747" s="111"/>
      <c r="B747" s="225"/>
      <c r="C747" s="225"/>
      <c r="D747" s="225"/>
      <c r="E747" s="132"/>
      <c r="F747" s="132"/>
      <c r="G747" s="341"/>
      <c r="H747" s="132"/>
    </row>
  </sheetData>
  <mergeCells count="8">
    <mergeCell ref="A745:H745"/>
    <mergeCell ref="A746:H746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</sheetPr>
  <dimension ref="A1:J747"/>
  <sheetViews>
    <sheetView topLeftCell="A89" workbookViewId="0">
      <selection activeCell="K95" sqref="K1:K1048576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324" t="str">
        <f>[4]Kadar.ode.!C1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[4]Kadar.ode.!C2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2012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 t="s">
        <v>1806</v>
      </c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22.5">
      <c r="A8" s="952"/>
      <c r="B8" s="952"/>
      <c r="C8" s="316" t="s">
        <v>366</v>
      </c>
      <c r="D8" s="316" t="s">
        <v>367</v>
      </c>
      <c r="E8" s="316" t="s">
        <v>366</v>
      </c>
      <c r="F8" s="316" t="s">
        <v>367</v>
      </c>
      <c r="G8" s="316" t="s">
        <v>366</v>
      </c>
      <c r="H8" s="316" t="s">
        <v>367</v>
      </c>
    </row>
    <row r="9" spans="1:8">
      <c r="A9" s="315"/>
      <c r="B9" s="315"/>
      <c r="C9" s="316"/>
      <c r="D9" s="316"/>
      <c r="E9" s="316"/>
      <c r="F9" s="316"/>
      <c r="G9" s="316"/>
      <c r="H9" s="316"/>
    </row>
    <row r="10" spans="1:8">
      <c r="A10" s="329" t="s">
        <v>1807</v>
      </c>
      <c r="B10" s="330" t="s">
        <v>1808</v>
      </c>
      <c r="C10" s="331">
        <v>0</v>
      </c>
      <c r="D10" s="329">
        <v>0</v>
      </c>
      <c r="E10" s="331">
        <v>0</v>
      </c>
      <c r="F10" s="329">
        <v>3</v>
      </c>
      <c r="G10" s="330">
        <f>C10+E10</f>
        <v>0</v>
      </c>
      <c r="H10" s="330">
        <f>D10+F10</f>
        <v>3</v>
      </c>
    </row>
    <row r="11" spans="1:8">
      <c r="A11" s="329" t="s">
        <v>1809</v>
      </c>
      <c r="B11" s="330" t="s">
        <v>1810</v>
      </c>
      <c r="C11" s="331">
        <v>2871</v>
      </c>
      <c r="D11" s="329">
        <v>3000</v>
      </c>
      <c r="E11" s="331">
        <v>207</v>
      </c>
      <c r="F11" s="329">
        <v>250</v>
      </c>
      <c r="G11" s="330">
        <f t="shared" ref="G11:G73" si="0">C11+E11</f>
        <v>3078</v>
      </c>
      <c r="H11" s="330">
        <f t="shared" ref="H11:H73" si="1">D11+F11</f>
        <v>3250</v>
      </c>
    </row>
    <row r="12" spans="1:8">
      <c r="A12" s="332" t="s">
        <v>1811</v>
      </c>
      <c r="B12" s="329" t="s">
        <v>1812</v>
      </c>
      <c r="C12" s="331">
        <v>0</v>
      </c>
      <c r="D12" s="330"/>
      <c r="E12" s="331">
        <v>0</v>
      </c>
      <c r="F12" s="329">
        <v>5</v>
      </c>
      <c r="G12" s="330">
        <f t="shared" si="0"/>
        <v>0</v>
      </c>
      <c r="H12" s="330">
        <f t="shared" si="1"/>
        <v>5</v>
      </c>
    </row>
    <row r="13" spans="1:8">
      <c r="A13" s="329" t="s">
        <v>1813</v>
      </c>
      <c r="B13" s="330" t="s">
        <v>1814</v>
      </c>
      <c r="C13" s="331">
        <v>0</v>
      </c>
      <c r="D13" s="329">
        <v>0</v>
      </c>
      <c r="E13" s="331">
        <v>7</v>
      </c>
      <c r="F13" s="329">
        <v>15</v>
      </c>
      <c r="G13" s="330">
        <f t="shared" si="0"/>
        <v>7</v>
      </c>
      <c r="H13" s="330">
        <f t="shared" si="1"/>
        <v>15</v>
      </c>
    </row>
    <row r="14" spans="1:8">
      <c r="A14" s="329" t="s">
        <v>1815</v>
      </c>
      <c r="B14" s="330" t="s">
        <v>1816</v>
      </c>
      <c r="C14" s="331">
        <v>0</v>
      </c>
      <c r="D14" s="329">
        <v>5</v>
      </c>
      <c r="E14" s="331">
        <v>574</v>
      </c>
      <c r="F14" s="329">
        <v>600</v>
      </c>
      <c r="G14" s="330">
        <f t="shared" si="0"/>
        <v>574</v>
      </c>
      <c r="H14" s="330">
        <f t="shared" si="1"/>
        <v>605</v>
      </c>
    </row>
    <row r="15" spans="1:8">
      <c r="A15" s="329" t="s">
        <v>1817</v>
      </c>
      <c r="B15" s="330" t="s">
        <v>1818</v>
      </c>
      <c r="C15" s="331">
        <v>0</v>
      </c>
      <c r="D15" s="329">
        <v>0</v>
      </c>
      <c r="E15" s="331">
        <v>0</v>
      </c>
      <c r="F15" s="329">
        <v>2</v>
      </c>
      <c r="G15" s="330">
        <f t="shared" si="0"/>
        <v>0</v>
      </c>
      <c r="H15" s="330">
        <f t="shared" si="1"/>
        <v>2</v>
      </c>
    </row>
    <row r="16" spans="1:8">
      <c r="A16" s="329" t="s">
        <v>1819</v>
      </c>
      <c r="B16" s="330" t="s">
        <v>1820</v>
      </c>
      <c r="C16" s="331">
        <v>0</v>
      </c>
      <c r="D16" s="329">
        <v>5</v>
      </c>
      <c r="E16" s="331">
        <v>868</v>
      </c>
      <c r="F16" s="329">
        <v>900</v>
      </c>
      <c r="G16" s="330">
        <f t="shared" si="0"/>
        <v>868</v>
      </c>
      <c r="H16" s="330">
        <f t="shared" si="1"/>
        <v>905</v>
      </c>
    </row>
    <row r="17" spans="1:8" ht="38.25">
      <c r="A17" s="329" t="s">
        <v>1821</v>
      </c>
      <c r="B17" s="330" t="s">
        <v>1822</v>
      </c>
      <c r="C17" s="331">
        <v>0</v>
      </c>
      <c r="D17" s="329">
        <v>0</v>
      </c>
      <c r="E17" s="331">
        <v>16</v>
      </c>
      <c r="F17" s="329">
        <v>15</v>
      </c>
      <c r="G17" s="330">
        <f t="shared" si="0"/>
        <v>16</v>
      </c>
      <c r="H17" s="330">
        <f t="shared" si="1"/>
        <v>15</v>
      </c>
    </row>
    <row r="18" spans="1:8">
      <c r="A18" s="329" t="s">
        <v>1823</v>
      </c>
      <c r="B18" s="330" t="s">
        <v>1824</v>
      </c>
      <c r="C18" s="331">
        <v>0</v>
      </c>
      <c r="D18" s="329">
        <v>0</v>
      </c>
      <c r="E18" s="331">
        <v>68</v>
      </c>
      <c r="F18" s="329">
        <v>100</v>
      </c>
      <c r="G18" s="330">
        <f t="shared" si="0"/>
        <v>68</v>
      </c>
      <c r="H18" s="330">
        <f t="shared" si="1"/>
        <v>100</v>
      </c>
    </row>
    <row r="19" spans="1:8">
      <c r="A19" s="329" t="s">
        <v>1825</v>
      </c>
      <c r="B19" s="330" t="s">
        <v>1826</v>
      </c>
      <c r="C19" s="331">
        <v>0</v>
      </c>
      <c r="D19" s="329">
        <v>0</v>
      </c>
      <c r="E19" s="331">
        <v>4</v>
      </c>
      <c r="F19" s="329">
        <v>10</v>
      </c>
      <c r="G19" s="330">
        <f t="shared" si="0"/>
        <v>4</v>
      </c>
      <c r="H19" s="330">
        <f t="shared" si="1"/>
        <v>10</v>
      </c>
    </row>
    <row r="20" spans="1:8">
      <c r="A20" s="332" t="s">
        <v>1827</v>
      </c>
      <c r="B20" s="329" t="s">
        <v>1828</v>
      </c>
      <c r="C20" s="331">
        <v>0</v>
      </c>
      <c r="D20" s="330">
        <v>1</v>
      </c>
      <c r="E20" s="331">
        <v>8</v>
      </c>
      <c r="F20" s="329">
        <v>12</v>
      </c>
      <c r="G20" s="330">
        <f t="shared" si="0"/>
        <v>8</v>
      </c>
      <c r="H20" s="330">
        <f t="shared" si="1"/>
        <v>13</v>
      </c>
    </row>
    <row r="21" spans="1:8">
      <c r="A21" s="329" t="s">
        <v>1829</v>
      </c>
      <c r="B21" s="330" t="s">
        <v>1830</v>
      </c>
      <c r="C21" s="331">
        <v>3</v>
      </c>
      <c r="D21" s="329">
        <v>5</v>
      </c>
      <c r="E21" s="331">
        <v>1303</v>
      </c>
      <c r="F21" s="329">
        <v>1300</v>
      </c>
      <c r="G21" s="330">
        <f t="shared" si="0"/>
        <v>1306</v>
      </c>
      <c r="H21" s="330">
        <f t="shared" si="1"/>
        <v>1305</v>
      </c>
    </row>
    <row r="22" spans="1:8">
      <c r="A22" s="329" t="s">
        <v>1831</v>
      </c>
      <c r="B22" s="330" t="s">
        <v>1832</v>
      </c>
      <c r="C22" s="331">
        <v>11</v>
      </c>
      <c r="D22" s="329">
        <v>15</v>
      </c>
      <c r="E22" s="331">
        <v>258</v>
      </c>
      <c r="F22" s="329">
        <v>260</v>
      </c>
      <c r="G22" s="330">
        <f t="shared" si="0"/>
        <v>269</v>
      </c>
      <c r="H22" s="330">
        <f t="shared" si="1"/>
        <v>275</v>
      </c>
    </row>
    <row r="23" spans="1:8" ht="25.5">
      <c r="A23" s="329" t="s">
        <v>1833</v>
      </c>
      <c r="B23" s="330" t="s">
        <v>1834</v>
      </c>
      <c r="C23" s="331">
        <v>0</v>
      </c>
      <c r="D23" s="329">
        <v>0</v>
      </c>
      <c r="E23" s="331">
        <v>5</v>
      </c>
      <c r="F23" s="329">
        <v>10</v>
      </c>
      <c r="G23" s="330">
        <f t="shared" si="0"/>
        <v>5</v>
      </c>
      <c r="H23" s="330">
        <f t="shared" si="1"/>
        <v>10</v>
      </c>
    </row>
    <row r="24" spans="1:8" ht="25.5">
      <c r="A24" s="329" t="s">
        <v>1835</v>
      </c>
      <c r="B24" s="330" t="s">
        <v>1836</v>
      </c>
      <c r="C24" s="331">
        <v>0</v>
      </c>
      <c r="D24" s="329">
        <v>0</v>
      </c>
      <c r="E24" s="331">
        <v>9</v>
      </c>
      <c r="F24" s="329">
        <v>15</v>
      </c>
      <c r="G24" s="330">
        <f t="shared" si="0"/>
        <v>9</v>
      </c>
      <c r="H24" s="330">
        <f t="shared" si="1"/>
        <v>15</v>
      </c>
    </row>
    <row r="25" spans="1:8" ht="25.5">
      <c r="A25" s="329" t="s">
        <v>1837</v>
      </c>
      <c r="B25" s="330" t="s">
        <v>1838</v>
      </c>
      <c r="C25" s="331">
        <v>0</v>
      </c>
      <c r="D25" s="329">
        <v>0</v>
      </c>
      <c r="E25" s="331">
        <v>8</v>
      </c>
      <c r="F25" s="329">
        <v>15</v>
      </c>
      <c r="G25" s="330">
        <f t="shared" si="0"/>
        <v>8</v>
      </c>
      <c r="H25" s="330">
        <f t="shared" si="1"/>
        <v>15</v>
      </c>
    </row>
    <row r="26" spans="1:8">
      <c r="A26" s="329" t="s">
        <v>1839</v>
      </c>
      <c r="B26" s="330" t="s">
        <v>1840</v>
      </c>
      <c r="C26" s="331">
        <v>0</v>
      </c>
      <c r="D26" s="329">
        <v>1</v>
      </c>
      <c r="E26" s="331">
        <v>1604</v>
      </c>
      <c r="F26" s="329">
        <v>1650</v>
      </c>
      <c r="G26" s="330">
        <f t="shared" si="0"/>
        <v>1604</v>
      </c>
      <c r="H26" s="330">
        <f t="shared" si="1"/>
        <v>1651</v>
      </c>
    </row>
    <row r="27" spans="1:8">
      <c r="A27" s="332" t="s">
        <v>1841</v>
      </c>
      <c r="B27" s="329" t="s">
        <v>1842</v>
      </c>
      <c r="C27" s="331">
        <v>0</v>
      </c>
      <c r="D27" s="330">
        <v>0</v>
      </c>
      <c r="E27" s="331">
        <v>0</v>
      </c>
      <c r="F27" s="329">
        <v>2</v>
      </c>
      <c r="G27" s="330">
        <f t="shared" si="0"/>
        <v>0</v>
      </c>
      <c r="H27" s="330">
        <f t="shared" si="1"/>
        <v>2</v>
      </c>
    </row>
    <row r="28" spans="1:8">
      <c r="A28" s="329" t="s">
        <v>1843</v>
      </c>
      <c r="B28" s="330" t="s">
        <v>1844</v>
      </c>
      <c r="C28" s="331">
        <v>0</v>
      </c>
      <c r="D28" s="329">
        <v>2</v>
      </c>
      <c r="E28" s="331">
        <v>0</v>
      </c>
      <c r="F28" s="329">
        <v>2</v>
      </c>
      <c r="G28" s="330">
        <f t="shared" si="0"/>
        <v>0</v>
      </c>
      <c r="H28" s="330">
        <f t="shared" si="1"/>
        <v>4</v>
      </c>
    </row>
    <row r="29" spans="1:8" ht="25.5">
      <c r="A29" s="329" t="s">
        <v>1845</v>
      </c>
      <c r="B29" s="330" t="s">
        <v>1846</v>
      </c>
      <c r="C29" s="331">
        <v>0</v>
      </c>
      <c r="D29" s="329">
        <v>0</v>
      </c>
      <c r="E29" s="331">
        <v>7</v>
      </c>
      <c r="F29" s="329">
        <v>10</v>
      </c>
      <c r="G29" s="330">
        <f t="shared" si="0"/>
        <v>7</v>
      </c>
      <c r="H29" s="330">
        <f t="shared" si="1"/>
        <v>10</v>
      </c>
    </row>
    <row r="30" spans="1:8">
      <c r="A30" s="332" t="s">
        <v>1847</v>
      </c>
      <c r="B30" s="329" t="s">
        <v>1848</v>
      </c>
      <c r="C30" s="331">
        <v>0</v>
      </c>
      <c r="D30" s="330">
        <v>0</v>
      </c>
      <c r="E30" s="331">
        <v>25</v>
      </c>
      <c r="F30" s="329">
        <v>40</v>
      </c>
      <c r="G30" s="330">
        <f t="shared" si="0"/>
        <v>25</v>
      </c>
      <c r="H30" s="330">
        <f t="shared" si="1"/>
        <v>40</v>
      </c>
    </row>
    <row r="31" spans="1:8" ht="25.5">
      <c r="A31" s="329" t="s">
        <v>1849</v>
      </c>
      <c r="B31" s="330" t="s">
        <v>1850</v>
      </c>
      <c r="C31" s="331">
        <v>0</v>
      </c>
      <c r="D31" s="329">
        <v>0</v>
      </c>
      <c r="E31" s="331">
        <v>0</v>
      </c>
      <c r="F31" s="329">
        <v>2</v>
      </c>
      <c r="G31" s="330">
        <f t="shared" si="0"/>
        <v>0</v>
      </c>
      <c r="H31" s="330">
        <f t="shared" si="1"/>
        <v>2</v>
      </c>
    </row>
    <row r="32" spans="1:8" ht="25.5">
      <c r="A32" s="329" t="s">
        <v>1851</v>
      </c>
      <c r="B32" s="330" t="s">
        <v>1852</v>
      </c>
      <c r="C32" s="331">
        <v>0</v>
      </c>
      <c r="D32" s="329">
        <v>0</v>
      </c>
      <c r="E32" s="331">
        <v>8</v>
      </c>
      <c r="F32" s="329">
        <v>10</v>
      </c>
      <c r="G32" s="330">
        <f t="shared" si="0"/>
        <v>8</v>
      </c>
      <c r="H32" s="330">
        <f t="shared" si="1"/>
        <v>10</v>
      </c>
    </row>
    <row r="33" spans="1:8">
      <c r="A33" s="329" t="s">
        <v>1853</v>
      </c>
      <c r="B33" s="330" t="s">
        <v>1854</v>
      </c>
      <c r="C33" s="331">
        <v>0</v>
      </c>
      <c r="D33" s="329">
        <v>1</v>
      </c>
      <c r="E33" s="331">
        <v>2</v>
      </c>
      <c r="F33" s="329">
        <v>5</v>
      </c>
      <c r="G33" s="330">
        <f t="shared" si="0"/>
        <v>2</v>
      </c>
      <c r="H33" s="330">
        <f t="shared" si="1"/>
        <v>6</v>
      </c>
    </row>
    <row r="34" spans="1:8">
      <c r="A34" s="329" t="s">
        <v>1855</v>
      </c>
      <c r="B34" s="330" t="s">
        <v>1856</v>
      </c>
      <c r="C34" s="331">
        <v>0</v>
      </c>
      <c r="D34" s="329">
        <v>1</v>
      </c>
      <c r="E34" s="331">
        <v>2</v>
      </c>
      <c r="F34" s="329">
        <v>6</v>
      </c>
      <c r="G34" s="330">
        <f t="shared" si="0"/>
        <v>2</v>
      </c>
      <c r="H34" s="330">
        <f t="shared" si="1"/>
        <v>7</v>
      </c>
    </row>
    <row r="35" spans="1:8" ht="25.5">
      <c r="A35" s="329" t="s">
        <v>1857</v>
      </c>
      <c r="B35" s="330" t="s">
        <v>1858</v>
      </c>
      <c r="C35" s="331">
        <v>0</v>
      </c>
      <c r="D35" s="329">
        <v>1</v>
      </c>
      <c r="E35" s="331">
        <v>0</v>
      </c>
      <c r="F35" s="329">
        <v>2</v>
      </c>
      <c r="G35" s="330">
        <f t="shared" si="0"/>
        <v>0</v>
      </c>
      <c r="H35" s="330">
        <f t="shared" si="1"/>
        <v>3</v>
      </c>
    </row>
    <row r="36" spans="1:8" ht="25.5">
      <c r="A36" s="329" t="s">
        <v>1859</v>
      </c>
      <c r="B36" s="330" t="s">
        <v>1860</v>
      </c>
      <c r="C36" s="331">
        <v>0</v>
      </c>
      <c r="D36" s="329">
        <v>1</v>
      </c>
      <c r="E36" s="331">
        <v>0</v>
      </c>
      <c r="F36" s="329">
        <v>1</v>
      </c>
      <c r="G36" s="330">
        <f t="shared" si="0"/>
        <v>0</v>
      </c>
      <c r="H36" s="330">
        <f t="shared" si="1"/>
        <v>2</v>
      </c>
    </row>
    <row r="37" spans="1:8">
      <c r="A37" s="329" t="s">
        <v>1861</v>
      </c>
      <c r="B37" s="330" t="s">
        <v>1862</v>
      </c>
      <c r="C37" s="331">
        <v>0</v>
      </c>
      <c r="D37" s="329">
        <v>0</v>
      </c>
      <c r="E37" s="331">
        <v>153</v>
      </c>
      <c r="F37" s="329">
        <v>200</v>
      </c>
      <c r="G37" s="330">
        <f t="shared" si="0"/>
        <v>153</v>
      </c>
      <c r="H37" s="330">
        <f t="shared" si="1"/>
        <v>200</v>
      </c>
    </row>
    <row r="38" spans="1:8">
      <c r="A38" s="329" t="s">
        <v>1863</v>
      </c>
      <c r="B38" s="330" t="s">
        <v>1864</v>
      </c>
      <c r="C38" s="331">
        <v>0</v>
      </c>
      <c r="D38" s="329">
        <v>0</v>
      </c>
      <c r="E38" s="331">
        <v>35</v>
      </c>
      <c r="F38" s="329">
        <v>50</v>
      </c>
      <c r="G38" s="330">
        <f t="shared" si="0"/>
        <v>35</v>
      </c>
      <c r="H38" s="330">
        <f t="shared" si="1"/>
        <v>50</v>
      </c>
    </row>
    <row r="39" spans="1:8">
      <c r="A39" s="329" t="s">
        <v>1865</v>
      </c>
      <c r="B39" s="330" t="s">
        <v>1866</v>
      </c>
      <c r="C39" s="331">
        <v>0</v>
      </c>
      <c r="D39" s="329">
        <v>0</v>
      </c>
      <c r="E39" s="331">
        <v>30</v>
      </c>
      <c r="F39" s="329">
        <v>50</v>
      </c>
      <c r="G39" s="330">
        <f t="shared" si="0"/>
        <v>30</v>
      </c>
      <c r="H39" s="330">
        <f t="shared" si="1"/>
        <v>50</v>
      </c>
    </row>
    <row r="40" spans="1:8">
      <c r="A40" s="329" t="s">
        <v>1867</v>
      </c>
      <c r="B40" s="330" t="s">
        <v>1868</v>
      </c>
      <c r="C40" s="331">
        <v>0</v>
      </c>
      <c r="D40" s="329">
        <v>0</v>
      </c>
      <c r="E40" s="331">
        <v>152</v>
      </c>
      <c r="F40" s="329">
        <v>160</v>
      </c>
      <c r="G40" s="330">
        <f t="shared" si="0"/>
        <v>152</v>
      </c>
      <c r="H40" s="330">
        <f t="shared" si="1"/>
        <v>160</v>
      </c>
    </row>
    <row r="41" spans="1:8">
      <c r="A41" s="329" t="s">
        <v>1869</v>
      </c>
      <c r="B41" s="330" t="s">
        <v>1870</v>
      </c>
      <c r="C41" s="331">
        <v>32</v>
      </c>
      <c r="D41" s="329">
        <v>40</v>
      </c>
      <c r="E41" s="331">
        <v>57</v>
      </c>
      <c r="F41" s="329">
        <v>60</v>
      </c>
      <c r="G41" s="330">
        <f t="shared" si="0"/>
        <v>89</v>
      </c>
      <c r="H41" s="330">
        <f t="shared" si="1"/>
        <v>100</v>
      </c>
    </row>
    <row r="42" spans="1:8">
      <c r="A42" s="329" t="s">
        <v>1871</v>
      </c>
      <c r="B42" s="330" t="s">
        <v>1872</v>
      </c>
      <c r="C42" s="331">
        <v>96</v>
      </c>
      <c r="D42" s="329">
        <v>100</v>
      </c>
      <c r="E42" s="331">
        <v>81</v>
      </c>
      <c r="F42" s="329">
        <v>95</v>
      </c>
      <c r="G42" s="330">
        <f t="shared" si="0"/>
        <v>177</v>
      </c>
      <c r="H42" s="330">
        <f t="shared" si="1"/>
        <v>195</v>
      </c>
    </row>
    <row r="43" spans="1:8">
      <c r="A43" s="329" t="s">
        <v>1873</v>
      </c>
      <c r="B43" s="330" t="s">
        <v>1874</v>
      </c>
      <c r="C43" s="331">
        <v>0</v>
      </c>
      <c r="D43" s="329">
        <v>5</v>
      </c>
      <c r="E43" s="331">
        <v>0</v>
      </c>
      <c r="F43" s="329">
        <v>2</v>
      </c>
      <c r="G43" s="330">
        <f t="shared" si="0"/>
        <v>0</v>
      </c>
      <c r="H43" s="330">
        <f t="shared" si="1"/>
        <v>7</v>
      </c>
    </row>
    <row r="44" spans="1:8">
      <c r="A44" s="329" t="s">
        <v>1875</v>
      </c>
      <c r="B44" s="330" t="s">
        <v>1876</v>
      </c>
      <c r="C44" s="331">
        <v>40</v>
      </c>
      <c r="D44" s="329">
        <v>50</v>
      </c>
      <c r="E44" s="331">
        <v>71</v>
      </c>
      <c r="F44" s="329">
        <v>80</v>
      </c>
      <c r="G44" s="330">
        <f t="shared" si="0"/>
        <v>111</v>
      </c>
      <c r="H44" s="330">
        <f t="shared" si="1"/>
        <v>130</v>
      </c>
    </row>
    <row r="45" spans="1:8">
      <c r="A45" s="329" t="s">
        <v>1877</v>
      </c>
      <c r="B45" s="330" t="s">
        <v>1878</v>
      </c>
      <c r="C45" s="331">
        <v>17</v>
      </c>
      <c r="D45" s="329">
        <v>25</v>
      </c>
      <c r="E45" s="331">
        <v>31</v>
      </c>
      <c r="F45" s="329">
        <v>40</v>
      </c>
      <c r="G45" s="330">
        <f t="shared" si="0"/>
        <v>48</v>
      </c>
      <c r="H45" s="330">
        <f t="shared" si="1"/>
        <v>65</v>
      </c>
    </row>
    <row r="46" spans="1:8">
      <c r="A46" s="329" t="s">
        <v>1879</v>
      </c>
      <c r="B46" s="330" t="s">
        <v>1880</v>
      </c>
      <c r="C46" s="331">
        <v>1522</v>
      </c>
      <c r="D46" s="329">
        <v>2000</v>
      </c>
      <c r="E46" s="331">
        <v>489</v>
      </c>
      <c r="F46" s="329">
        <v>500</v>
      </c>
      <c r="G46" s="330">
        <f t="shared" si="0"/>
        <v>2011</v>
      </c>
      <c r="H46" s="330">
        <f t="shared" si="1"/>
        <v>2500</v>
      </c>
    </row>
    <row r="47" spans="1:8" ht="25.5">
      <c r="A47" s="329" t="s">
        <v>1881</v>
      </c>
      <c r="B47" s="330" t="s">
        <v>1882</v>
      </c>
      <c r="C47" s="331">
        <v>8274</v>
      </c>
      <c r="D47" s="329">
        <v>8500</v>
      </c>
      <c r="E47" s="331">
        <v>3481</v>
      </c>
      <c r="F47" s="329">
        <v>3500</v>
      </c>
      <c r="G47" s="330">
        <f t="shared" si="0"/>
        <v>11755</v>
      </c>
      <c r="H47" s="330">
        <f t="shared" si="1"/>
        <v>12000</v>
      </c>
    </row>
    <row r="48" spans="1:8">
      <c r="A48" s="329" t="s">
        <v>1883</v>
      </c>
      <c r="B48" s="330" t="s">
        <v>1884</v>
      </c>
      <c r="C48" s="331">
        <v>2</v>
      </c>
      <c r="D48" s="329">
        <v>15</v>
      </c>
      <c r="E48" s="331">
        <v>3</v>
      </c>
      <c r="F48" s="329">
        <v>5</v>
      </c>
      <c r="G48" s="330">
        <f t="shared" si="0"/>
        <v>5</v>
      </c>
      <c r="H48" s="330">
        <f t="shared" si="1"/>
        <v>20</v>
      </c>
    </row>
    <row r="49" spans="1:8">
      <c r="A49" s="329" t="s">
        <v>1885</v>
      </c>
      <c r="B49" s="330" t="s">
        <v>1886</v>
      </c>
      <c r="C49" s="331">
        <v>6</v>
      </c>
      <c r="D49" s="329">
        <v>10</v>
      </c>
      <c r="E49" s="331">
        <v>1046</v>
      </c>
      <c r="F49" s="329">
        <v>1100</v>
      </c>
      <c r="G49" s="330">
        <f t="shared" si="0"/>
        <v>1052</v>
      </c>
      <c r="H49" s="330">
        <f t="shared" si="1"/>
        <v>1110</v>
      </c>
    </row>
    <row r="50" spans="1:8" ht="38.25">
      <c r="A50" s="329" t="s">
        <v>1887</v>
      </c>
      <c r="B50" s="330" t="s">
        <v>1888</v>
      </c>
      <c r="C50" s="331">
        <v>1</v>
      </c>
      <c r="D50" s="329">
        <v>1</v>
      </c>
      <c r="E50" s="331">
        <v>2</v>
      </c>
      <c r="F50" s="329">
        <v>5</v>
      </c>
      <c r="G50" s="330">
        <f t="shared" si="0"/>
        <v>3</v>
      </c>
      <c r="H50" s="330">
        <f t="shared" si="1"/>
        <v>6</v>
      </c>
    </row>
    <row r="51" spans="1:8">
      <c r="A51" s="332" t="s">
        <v>1889</v>
      </c>
      <c r="B51" s="329" t="s">
        <v>1890</v>
      </c>
      <c r="C51" s="331">
        <v>0</v>
      </c>
      <c r="D51" s="330">
        <v>0</v>
      </c>
      <c r="E51" s="331">
        <v>0</v>
      </c>
      <c r="F51" s="329">
        <v>5</v>
      </c>
      <c r="G51" s="330">
        <f t="shared" si="0"/>
        <v>0</v>
      </c>
      <c r="H51" s="330">
        <f t="shared" si="1"/>
        <v>5</v>
      </c>
    </row>
    <row r="52" spans="1:8">
      <c r="A52" s="329" t="s">
        <v>1891</v>
      </c>
      <c r="B52" s="330" t="s">
        <v>1892</v>
      </c>
      <c r="C52" s="331">
        <v>0</v>
      </c>
      <c r="D52" s="329">
        <v>0</v>
      </c>
      <c r="E52" s="331">
        <v>171</v>
      </c>
      <c r="F52" s="329">
        <v>200</v>
      </c>
      <c r="G52" s="330">
        <f t="shared" si="0"/>
        <v>171</v>
      </c>
      <c r="H52" s="330">
        <f t="shared" si="1"/>
        <v>200</v>
      </c>
    </row>
    <row r="53" spans="1:8" ht="25.5">
      <c r="A53" s="329" t="s">
        <v>1893</v>
      </c>
      <c r="B53" s="330" t="s">
        <v>1894</v>
      </c>
      <c r="C53" s="331">
        <v>0</v>
      </c>
      <c r="D53" s="329">
        <v>0</v>
      </c>
      <c r="E53" s="331">
        <v>0</v>
      </c>
      <c r="F53" s="329">
        <v>5</v>
      </c>
      <c r="G53" s="330">
        <f t="shared" si="0"/>
        <v>0</v>
      </c>
      <c r="H53" s="330">
        <f t="shared" si="1"/>
        <v>5</v>
      </c>
    </row>
    <row r="54" spans="1:8">
      <c r="A54" s="329" t="s">
        <v>1895</v>
      </c>
      <c r="B54" s="330" t="s">
        <v>1896</v>
      </c>
      <c r="C54" s="331">
        <v>83</v>
      </c>
      <c r="D54" s="329">
        <v>100</v>
      </c>
      <c r="E54" s="331">
        <v>349</v>
      </c>
      <c r="F54" s="329">
        <v>450</v>
      </c>
      <c r="G54" s="330">
        <f t="shared" si="0"/>
        <v>432</v>
      </c>
      <c r="H54" s="330">
        <f t="shared" si="1"/>
        <v>550</v>
      </c>
    </row>
    <row r="55" spans="1:8">
      <c r="A55" s="329" t="s">
        <v>1897</v>
      </c>
      <c r="B55" s="330" t="s">
        <v>1898</v>
      </c>
      <c r="C55" s="331">
        <v>0</v>
      </c>
      <c r="D55" s="329">
        <v>0</v>
      </c>
      <c r="E55" s="331">
        <v>12</v>
      </c>
      <c r="F55" s="329">
        <v>20</v>
      </c>
      <c r="G55" s="330">
        <f t="shared" si="0"/>
        <v>12</v>
      </c>
      <c r="H55" s="330">
        <f t="shared" si="1"/>
        <v>20</v>
      </c>
    </row>
    <row r="56" spans="1:8">
      <c r="A56" s="332" t="s">
        <v>1899</v>
      </c>
      <c r="B56" s="329" t="s">
        <v>1900</v>
      </c>
      <c r="C56" s="331">
        <v>0</v>
      </c>
      <c r="D56" s="330">
        <v>0</v>
      </c>
      <c r="E56" s="331">
        <v>2</v>
      </c>
      <c r="F56" s="329">
        <v>5</v>
      </c>
      <c r="G56" s="330">
        <f t="shared" si="0"/>
        <v>2</v>
      </c>
      <c r="H56" s="330">
        <f t="shared" si="1"/>
        <v>5</v>
      </c>
    </row>
    <row r="57" spans="1:8" ht="25.5">
      <c r="A57" s="329" t="s">
        <v>1901</v>
      </c>
      <c r="B57" s="330" t="s">
        <v>1902</v>
      </c>
      <c r="C57" s="331">
        <v>0</v>
      </c>
      <c r="D57" s="329">
        <v>20</v>
      </c>
      <c r="E57" s="331">
        <v>3834</v>
      </c>
      <c r="F57" s="329">
        <v>4200</v>
      </c>
      <c r="G57" s="330">
        <f t="shared" si="0"/>
        <v>3834</v>
      </c>
      <c r="H57" s="330">
        <f t="shared" si="1"/>
        <v>4220</v>
      </c>
    </row>
    <row r="58" spans="1:8">
      <c r="A58" s="329" t="s">
        <v>1903</v>
      </c>
      <c r="B58" s="330" t="s">
        <v>1904</v>
      </c>
      <c r="C58" s="331">
        <v>0</v>
      </c>
      <c r="D58" s="329">
        <v>0</v>
      </c>
      <c r="E58" s="331">
        <v>591</v>
      </c>
      <c r="F58" s="329">
        <v>700</v>
      </c>
      <c r="G58" s="330">
        <f t="shared" si="0"/>
        <v>591</v>
      </c>
      <c r="H58" s="330">
        <f t="shared" si="1"/>
        <v>700</v>
      </c>
    </row>
    <row r="59" spans="1:8">
      <c r="A59" s="332" t="s">
        <v>1905</v>
      </c>
      <c r="B59" s="329" t="s">
        <v>1906</v>
      </c>
      <c r="C59" s="331">
        <v>0</v>
      </c>
      <c r="D59" s="330">
        <v>0</v>
      </c>
      <c r="E59" s="331">
        <v>0</v>
      </c>
      <c r="F59" s="329">
        <v>2</v>
      </c>
      <c r="G59" s="330">
        <f t="shared" si="0"/>
        <v>0</v>
      </c>
      <c r="H59" s="330">
        <f t="shared" si="1"/>
        <v>2</v>
      </c>
    </row>
    <row r="60" spans="1:8">
      <c r="A60" s="329" t="s">
        <v>1907</v>
      </c>
      <c r="B60" s="330" t="s">
        <v>1908</v>
      </c>
      <c r="C60" s="331">
        <v>0</v>
      </c>
      <c r="D60" s="329">
        <v>0</v>
      </c>
      <c r="E60" s="331">
        <v>1</v>
      </c>
      <c r="F60" s="329">
        <v>2</v>
      </c>
      <c r="G60" s="330">
        <f t="shared" si="0"/>
        <v>1</v>
      </c>
      <c r="H60" s="330">
        <f t="shared" si="1"/>
        <v>2</v>
      </c>
    </row>
    <row r="61" spans="1:8" ht="25.5">
      <c r="A61" s="329" t="s">
        <v>1909</v>
      </c>
      <c r="B61" s="330" t="s">
        <v>1910</v>
      </c>
      <c r="C61" s="331">
        <v>0</v>
      </c>
      <c r="D61" s="329">
        <v>2</v>
      </c>
      <c r="E61" s="331">
        <v>40</v>
      </c>
      <c r="F61" s="329">
        <v>50</v>
      </c>
      <c r="G61" s="330">
        <f t="shared" si="0"/>
        <v>40</v>
      </c>
      <c r="H61" s="330">
        <f t="shared" si="1"/>
        <v>52</v>
      </c>
    </row>
    <row r="62" spans="1:8">
      <c r="A62" s="329" t="s">
        <v>1911</v>
      </c>
      <c r="B62" s="330" t="s">
        <v>1912</v>
      </c>
      <c r="C62" s="331">
        <v>0</v>
      </c>
      <c r="D62" s="329">
        <v>0</v>
      </c>
      <c r="E62" s="331">
        <v>0</v>
      </c>
      <c r="F62" s="329">
        <v>5</v>
      </c>
      <c r="G62" s="330">
        <f t="shared" si="0"/>
        <v>0</v>
      </c>
      <c r="H62" s="330">
        <f t="shared" si="1"/>
        <v>5</v>
      </c>
    </row>
    <row r="63" spans="1:8">
      <c r="A63" s="329" t="s">
        <v>1913</v>
      </c>
      <c r="B63" s="330" t="s">
        <v>1914</v>
      </c>
      <c r="C63" s="331">
        <v>0</v>
      </c>
      <c r="D63" s="329">
        <v>0</v>
      </c>
      <c r="E63" s="331">
        <v>19</v>
      </c>
      <c r="F63" s="329">
        <v>20</v>
      </c>
      <c r="G63" s="330">
        <f t="shared" si="0"/>
        <v>19</v>
      </c>
      <c r="H63" s="330">
        <f t="shared" si="1"/>
        <v>20</v>
      </c>
    </row>
    <row r="64" spans="1:8">
      <c r="A64" s="332" t="s">
        <v>1915</v>
      </c>
      <c r="B64" s="329" t="s">
        <v>1916</v>
      </c>
      <c r="C64" s="331">
        <v>0</v>
      </c>
      <c r="D64" s="330">
        <v>0</v>
      </c>
      <c r="E64" s="331">
        <v>0</v>
      </c>
      <c r="F64" s="329">
        <v>2</v>
      </c>
      <c r="G64" s="330">
        <f t="shared" si="0"/>
        <v>0</v>
      </c>
      <c r="H64" s="330">
        <f t="shared" si="1"/>
        <v>2</v>
      </c>
    </row>
    <row r="65" spans="1:8">
      <c r="A65" s="332" t="s">
        <v>1917</v>
      </c>
      <c r="B65" s="329" t="s">
        <v>1918</v>
      </c>
      <c r="C65" s="331">
        <v>0</v>
      </c>
      <c r="D65" s="330">
        <v>0</v>
      </c>
      <c r="E65" s="331">
        <v>20</v>
      </c>
      <c r="F65" s="329">
        <v>20</v>
      </c>
      <c r="G65" s="330">
        <f t="shared" si="0"/>
        <v>20</v>
      </c>
      <c r="H65" s="330">
        <f t="shared" si="1"/>
        <v>20</v>
      </c>
    </row>
    <row r="66" spans="1:8" ht="25.5">
      <c r="A66" s="329" t="s">
        <v>1919</v>
      </c>
      <c r="B66" s="330" t="s">
        <v>1920</v>
      </c>
      <c r="C66" s="331">
        <v>0</v>
      </c>
      <c r="D66" s="329">
        <v>0</v>
      </c>
      <c r="E66" s="331">
        <v>66</v>
      </c>
      <c r="F66" s="329">
        <v>75</v>
      </c>
      <c r="G66" s="330">
        <f t="shared" si="0"/>
        <v>66</v>
      </c>
      <c r="H66" s="330">
        <f t="shared" si="1"/>
        <v>75</v>
      </c>
    </row>
    <row r="67" spans="1:8" ht="25.5">
      <c r="A67" s="329" t="s">
        <v>1921</v>
      </c>
      <c r="B67" s="330" t="s">
        <v>1922</v>
      </c>
      <c r="C67" s="331">
        <v>0</v>
      </c>
      <c r="D67" s="329">
        <v>0</v>
      </c>
      <c r="E67" s="331">
        <v>4</v>
      </c>
      <c r="F67" s="329">
        <v>10</v>
      </c>
      <c r="G67" s="330">
        <f t="shared" si="0"/>
        <v>4</v>
      </c>
      <c r="H67" s="330">
        <f t="shared" si="1"/>
        <v>10</v>
      </c>
    </row>
    <row r="68" spans="1:8" ht="25.5">
      <c r="A68" s="329" t="s">
        <v>1923</v>
      </c>
      <c r="B68" s="330" t="s">
        <v>1924</v>
      </c>
      <c r="C68" s="331">
        <v>0</v>
      </c>
      <c r="D68" s="329">
        <v>0</v>
      </c>
      <c r="E68" s="331">
        <v>1</v>
      </c>
      <c r="F68" s="329">
        <v>2</v>
      </c>
      <c r="G68" s="330">
        <f t="shared" si="0"/>
        <v>1</v>
      </c>
      <c r="H68" s="330">
        <f t="shared" si="1"/>
        <v>2</v>
      </c>
    </row>
    <row r="69" spans="1:8" ht="25.5">
      <c r="A69" s="329" t="s">
        <v>1925</v>
      </c>
      <c r="B69" s="330" t="s">
        <v>1926</v>
      </c>
      <c r="C69" s="331">
        <v>0</v>
      </c>
      <c r="D69" s="329">
        <v>0</v>
      </c>
      <c r="E69" s="331">
        <v>0</v>
      </c>
      <c r="F69" s="329">
        <v>2</v>
      </c>
      <c r="G69" s="330">
        <f t="shared" si="0"/>
        <v>0</v>
      </c>
      <c r="H69" s="330">
        <f t="shared" si="1"/>
        <v>2</v>
      </c>
    </row>
    <row r="70" spans="1:8">
      <c r="A70" s="329" t="s">
        <v>1927</v>
      </c>
      <c r="B70" s="330" t="s">
        <v>1928</v>
      </c>
      <c r="C70" s="331">
        <v>0</v>
      </c>
      <c r="D70" s="329">
        <v>0</v>
      </c>
      <c r="E70" s="331">
        <v>778</v>
      </c>
      <c r="F70" s="329">
        <v>1000</v>
      </c>
      <c r="G70" s="330">
        <f t="shared" si="0"/>
        <v>778</v>
      </c>
      <c r="H70" s="330">
        <f t="shared" si="1"/>
        <v>1000</v>
      </c>
    </row>
    <row r="71" spans="1:8">
      <c r="A71" s="329" t="s">
        <v>1929</v>
      </c>
      <c r="B71" s="330" t="s">
        <v>1930</v>
      </c>
      <c r="C71" s="331">
        <v>108</v>
      </c>
      <c r="D71" s="329">
        <v>120</v>
      </c>
      <c r="E71" s="331">
        <v>339</v>
      </c>
      <c r="F71" s="329">
        <v>420</v>
      </c>
      <c r="G71" s="330">
        <f t="shared" si="0"/>
        <v>447</v>
      </c>
      <c r="H71" s="330">
        <f t="shared" si="1"/>
        <v>540</v>
      </c>
    </row>
    <row r="72" spans="1:8">
      <c r="A72" s="329" t="s">
        <v>1931</v>
      </c>
      <c r="B72" s="330" t="s">
        <v>1932</v>
      </c>
      <c r="C72" s="331">
        <v>25</v>
      </c>
      <c r="D72" s="329">
        <v>25</v>
      </c>
      <c r="E72" s="331">
        <v>274</v>
      </c>
      <c r="F72" s="329">
        <v>350</v>
      </c>
      <c r="G72" s="330">
        <f t="shared" si="0"/>
        <v>299</v>
      </c>
      <c r="H72" s="330">
        <f t="shared" si="1"/>
        <v>375</v>
      </c>
    </row>
    <row r="73" spans="1:8">
      <c r="A73" s="329" t="s">
        <v>1933</v>
      </c>
      <c r="B73" s="330" t="s">
        <v>1934</v>
      </c>
      <c r="C73" s="331">
        <v>47</v>
      </c>
      <c r="D73" s="329">
        <v>55</v>
      </c>
      <c r="E73" s="331">
        <v>340</v>
      </c>
      <c r="F73" s="329">
        <v>420</v>
      </c>
      <c r="G73" s="330">
        <f t="shared" si="0"/>
        <v>387</v>
      </c>
      <c r="H73" s="330">
        <f t="shared" si="1"/>
        <v>475</v>
      </c>
    </row>
    <row r="74" spans="1:8">
      <c r="A74" s="329" t="s">
        <v>1935</v>
      </c>
      <c r="B74" s="330" t="s">
        <v>1936</v>
      </c>
      <c r="C74" s="331">
        <v>0</v>
      </c>
      <c r="D74" s="329">
        <v>0</v>
      </c>
      <c r="E74" s="331">
        <v>14</v>
      </c>
      <c r="F74" s="329">
        <v>15</v>
      </c>
      <c r="G74" s="330">
        <f t="shared" ref="G74:G111" si="2">C74+E74</f>
        <v>14</v>
      </c>
      <c r="H74" s="330">
        <f t="shared" ref="H74:H111" si="3">D74+F74</f>
        <v>15</v>
      </c>
    </row>
    <row r="75" spans="1:8" ht="25.5">
      <c r="A75" s="329" t="s">
        <v>1937</v>
      </c>
      <c r="B75" s="330" t="s">
        <v>1938</v>
      </c>
      <c r="C75" s="331">
        <v>109</v>
      </c>
      <c r="D75" s="329">
        <v>120</v>
      </c>
      <c r="E75" s="331">
        <v>262</v>
      </c>
      <c r="F75" s="329">
        <v>300</v>
      </c>
      <c r="G75" s="330">
        <f t="shared" si="2"/>
        <v>371</v>
      </c>
      <c r="H75" s="330">
        <f t="shared" si="3"/>
        <v>420</v>
      </c>
    </row>
    <row r="76" spans="1:8" ht="25.5">
      <c r="A76" s="329" t="s">
        <v>1939</v>
      </c>
      <c r="B76" s="330" t="s">
        <v>1940</v>
      </c>
      <c r="C76" s="331">
        <v>176</v>
      </c>
      <c r="D76" s="329">
        <v>180</v>
      </c>
      <c r="E76" s="331">
        <v>321</v>
      </c>
      <c r="F76" s="329">
        <v>320</v>
      </c>
      <c r="G76" s="330">
        <f t="shared" si="2"/>
        <v>497</v>
      </c>
      <c r="H76" s="330">
        <f t="shared" si="3"/>
        <v>500</v>
      </c>
    </row>
    <row r="77" spans="1:8" ht="25.5">
      <c r="A77" s="329" t="s">
        <v>1941</v>
      </c>
      <c r="B77" s="330" t="s">
        <v>1942</v>
      </c>
      <c r="C77" s="331">
        <v>211</v>
      </c>
      <c r="D77" s="329">
        <v>230</v>
      </c>
      <c r="E77" s="331">
        <v>373</v>
      </c>
      <c r="F77" s="329">
        <v>400</v>
      </c>
      <c r="G77" s="330">
        <f t="shared" si="2"/>
        <v>584</v>
      </c>
      <c r="H77" s="330">
        <f t="shared" si="3"/>
        <v>630</v>
      </c>
    </row>
    <row r="78" spans="1:8" ht="25.5">
      <c r="A78" s="329" t="s">
        <v>1943</v>
      </c>
      <c r="B78" s="330" t="s">
        <v>1944</v>
      </c>
      <c r="C78" s="331">
        <v>134</v>
      </c>
      <c r="D78" s="329">
        <v>150</v>
      </c>
      <c r="E78" s="331">
        <v>286</v>
      </c>
      <c r="F78" s="329">
        <v>300</v>
      </c>
      <c r="G78" s="330">
        <f t="shared" si="2"/>
        <v>420</v>
      </c>
      <c r="H78" s="330">
        <f t="shared" si="3"/>
        <v>450</v>
      </c>
    </row>
    <row r="79" spans="1:8" ht="25.5">
      <c r="A79" s="329" t="s">
        <v>1945</v>
      </c>
      <c r="B79" s="330" t="s">
        <v>1946</v>
      </c>
      <c r="C79" s="331">
        <v>0</v>
      </c>
      <c r="D79" s="329">
        <v>0</v>
      </c>
      <c r="E79" s="331">
        <v>0</v>
      </c>
      <c r="F79" s="329">
        <v>2</v>
      </c>
      <c r="G79" s="330">
        <f t="shared" si="2"/>
        <v>0</v>
      </c>
      <c r="H79" s="330">
        <f t="shared" si="3"/>
        <v>2</v>
      </c>
    </row>
    <row r="80" spans="1:8" ht="25.5">
      <c r="A80" s="329" t="s">
        <v>1947</v>
      </c>
      <c r="B80" s="330" t="s">
        <v>1948</v>
      </c>
      <c r="C80" s="331">
        <v>234</v>
      </c>
      <c r="D80" s="329">
        <v>250</v>
      </c>
      <c r="E80" s="331">
        <v>372</v>
      </c>
      <c r="F80" s="329">
        <v>400</v>
      </c>
      <c r="G80" s="330">
        <f t="shared" si="2"/>
        <v>606</v>
      </c>
      <c r="H80" s="330">
        <f t="shared" si="3"/>
        <v>650</v>
      </c>
    </row>
    <row r="81" spans="1:8">
      <c r="A81" s="332" t="s">
        <v>1949</v>
      </c>
      <c r="B81" s="329" t="s">
        <v>1950</v>
      </c>
      <c r="C81" s="331">
        <v>0</v>
      </c>
      <c r="D81" s="330"/>
      <c r="E81" s="331">
        <v>0</v>
      </c>
      <c r="F81" s="329">
        <v>2</v>
      </c>
      <c r="G81" s="330">
        <f t="shared" si="2"/>
        <v>0</v>
      </c>
      <c r="H81" s="330">
        <f t="shared" si="3"/>
        <v>2</v>
      </c>
    </row>
    <row r="82" spans="1:8">
      <c r="A82" s="332" t="s">
        <v>1951</v>
      </c>
      <c r="B82" s="329" t="s">
        <v>1952</v>
      </c>
      <c r="C82" s="331">
        <v>0</v>
      </c>
      <c r="D82" s="330"/>
      <c r="E82" s="331">
        <v>0</v>
      </c>
      <c r="F82" s="329">
        <v>2</v>
      </c>
      <c r="G82" s="330">
        <f t="shared" si="2"/>
        <v>0</v>
      </c>
      <c r="H82" s="330">
        <f t="shared" si="3"/>
        <v>2</v>
      </c>
    </row>
    <row r="83" spans="1:8">
      <c r="A83" s="329" t="s">
        <v>1953</v>
      </c>
      <c r="B83" s="330" t="s">
        <v>1954</v>
      </c>
      <c r="C83" s="331">
        <v>0</v>
      </c>
      <c r="D83" s="329">
        <v>0</v>
      </c>
      <c r="E83" s="331">
        <v>1</v>
      </c>
      <c r="F83" s="329">
        <v>5</v>
      </c>
      <c r="G83" s="330">
        <f t="shared" si="2"/>
        <v>1</v>
      </c>
      <c r="H83" s="330">
        <f t="shared" si="3"/>
        <v>5</v>
      </c>
    </row>
    <row r="84" spans="1:8" ht="25.5">
      <c r="A84" s="329" t="s">
        <v>1955</v>
      </c>
      <c r="B84" s="330" t="s">
        <v>1956</v>
      </c>
      <c r="C84" s="331">
        <v>0</v>
      </c>
      <c r="D84" s="329">
        <v>1</v>
      </c>
      <c r="E84" s="331">
        <v>36</v>
      </c>
      <c r="F84" s="329">
        <v>50</v>
      </c>
      <c r="G84" s="330">
        <f t="shared" si="2"/>
        <v>36</v>
      </c>
      <c r="H84" s="330">
        <f t="shared" si="3"/>
        <v>51</v>
      </c>
    </row>
    <row r="85" spans="1:8">
      <c r="A85" s="329" t="s">
        <v>1957</v>
      </c>
      <c r="B85" s="330" t="s">
        <v>1958</v>
      </c>
      <c r="C85" s="331">
        <v>0</v>
      </c>
      <c r="D85" s="329">
        <v>1</v>
      </c>
      <c r="E85" s="331">
        <v>49</v>
      </c>
      <c r="F85" s="329">
        <v>65</v>
      </c>
      <c r="G85" s="330">
        <f t="shared" si="2"/>
        <v>49</v>
      </c>
      <c r="H85" s="330">
        <f t="shared" si="3"/>
        <v>66</v>
      </c>
    </row>
    <row r="86" spans="1:8">
      <c r="A86" s="332" t="s">
        <v>1959</v>
      </c>
      <c r="B86" s="329" t="s">
        <v>1960</v>
      </c>
      <c r="C86" s="331">
        <v>0</v>
      </c>
      <c r="D86" s="330"/>
      <c r="E86" s="331">
        <v>11</v>
      </c>
      <c r="F86" s="329">
        <v>10</v>
      </c>
      <c r="G86" s="330">
        <f t="shared" si="2"/>
        <v>11</v>
      </c>
      <c r="H86" s="330">
        <f t="shared" si="3"/>
        <v>10</v>
      </c>
    </row>
    <row r="87" spans="1:8" ht="25.5">
      <c r="A87" s="329" t="s">
        <v>1961</v>
      </c>
      <c r="B87" s="330" t="s">
        <v>1962</v>
      </c>
      <c r="C87" s="331">
        <v>0</v>
      </c>
      <c r="D87" s="329">
        <v>0</v>
      </c>
      <c r="E87" s="331">
        <v>145</v>
      </c>
      <c r="F87" s="329">
        <v>150</v>
      </c>
      <c r="G87" s="330">
        <f t="shared" si="2"/>
        <v>145</v>
      </c>
      <c r="H87" s="330">
        <f t="shared" si="3"/>
        <v>150</v>
      </c>
    </row>
    <row r="88" spans="1:8" ht="38.25">
      <c r="A88" s="329" t="s">
        <v>1963</v>
      </c>
      <c r="B88" s="330" t="s">
        <v>1964</v>
      </c>
      <c r="C88" s="331">
        <v>0</v>
      </c>
      <c r="D88" s="329">
        <v>5</v>
      </c>
      <c r="E88" s="331">
        <v>0</v>
      </c>
      <c r="F88" s="329">
        <v>2</v>
      </c>
      <c r="G88" s="330">
        <f t="shared" si="2"/>
        <v>0</v>
      </c>
      <c r="H88" s="330">
        <f t="shared" si="3"/>
        <v>7</v>
      </c>
    </row>
    <row r="89" spans="1:8" ht="25.5">
      <c r="A89" s="329" t="s">
        <v>1965</v>
      </c>
      <c r="B89" s="330" t="s">
        <v>1966</v>
      </c>
      <c r="C89" s="331">
        <v>0</v>
      </c>
      <c r="D89" s="329">
        <v>0</v>
      </c>
      <c r="E89" s="331">
        <v>0</v>
      </c>
      <c r="F89" s="329">
        <v>3</v>
      </c>
      <c r="G89" s="330">
        <f t="shared" si="2"/>
        <v>0</v>
      </c>
      <c r="H89" s="330">
        <f t="shared" si="3"/>
        <v>3</v>
      </c>
    </row>
    <row r="90" spans="1:8" ht="25.5">
      <c r="A90" s="329" t="s">
        <v>1967</v>
      </c>
      <c r="B90" s="330" t="s">
        <v>1968</v>
      </c>
      <c r="C90" s="331">
        <v>0</v>
      </c>
      <c r="D90" s="329">
        <v>0</v>
      </c>
      <c r="E90" s="331">
        <v>0</v>
      </c>
      <c r="F90" s="329">
        <v>2</v>
      </c>
      <c r="G90" s="330">
        <f t="shared" si="2"/>
        <v>0</v>
      </c>
      <c r="H90" s="330">
        <f t="shared" si="3"/>
        <v>2</v>
      </c>
    </row>
    <row r="91" spans="1:8" ht="25.5">
      <c r="A91" s="329" t="s">
        <v>1969</v>
      </c>
      <c r="B91" s="330" t="s">
        <v>1970</v>
      </c>
      <c r="C91" s="331">
        <v>0</v>
      </c>
      <c r="D91" s="329">
        <v>0</v>
      </c>
      <c r="E91" s="331">
        <v>129</v>
      </c>
      <c r="F91" s="329">
        <v>150</v>
      </c>
      <c r="G91" s="330">
        <f t="shared" si="2"/>
        <v>129</v>
      </c>
      <c r="H91" s="330">
        <f t="shared" si="3"/>
        <v>150</v>
      </c>
    </row>
    <row r="92" spans="1:8" ht="25.5">
      <c r="A92" s="329" t="s">
        <v>1971</v>
      </c>
      <c r="B92" s="330" t="s">
        <v>1972</v>
      </c>
      <c r="C92" s="331">
        <v>0</v>
      </c>
      <c r="D92" s="329">
        <v>10</v>
      </c>
      <c r="E92" s="331">
        <v>2473</v>
      </c>
      <c r="F92" s="329">
        <v>2500</v>
      </c>
      <c r="G92" s="330">
        <f t="shared" si="2"/>
        <v>2473</v>
      </c>
      <c r="H92" s="330">
        <f t="shared" si="3"/>
        <v>2510</v>
      </c>
    </row>
    <row r="93" spans="1:8" ht="25.5">
      <c r="A93" s="329" t="s">
        <v>1973</v>
      </c>
      <c r="B93" s="330" t="s">
        <v>1974</v>
      </c>
      <c r="C93" s="331">
        <v>0</v>
      </c>
      <c r="D93" s="329">
        <v>10</v>
      </c>
      <c r="E93" s="331">
        <v>0</v>
      </c>
      <c r="F93" s="329">
        <v>2</v>
      </c>
      <c r="G93" s="330">
        <f t="shared" si="2"/>
        <v>0</v>
      </c>
      <c r="H93" s="330">
        <f t="shared" si="3"/>
        <v>12</v>
      </c>
    </row>
    <row r="94" spans="1:8" ht="25.5">
      <c r="A94" s="329" t="s">
        <v>1975</v>
      </c>
      <c r="B94" s="330" t="s">
        <v>1976</v>
      </c>
      <c r="C94" s="331">
        <v>0</v>
      </c>
      <c r="D94" s="329">
        <v>10</v>
      </c>
      <c r="E94" s="331">
        <v>100</v>
      </c>
      <c r="F94" s="329">
        <v>100</v>
      </c>
      <c r="G94" s="330">
        <f t="shared" si="2"/>
        <v>100</v>
      </c>
      <c r="H94" s="330">
        <f t="shared" si="3"/>
        <v>110</v>
      </c>
    </row>
    <row r="95" spans="1:8" ht="25.5">
      <c r="A95" s="329" t="s">
        <v>1977</v>
      </c>
      <c r="B95" s="330" t="s">
        <v>1978</v>
      </c>
      <c r="C95" s="331">
        <v>3</v>
      </c>
      <c r="D95" s="329">
        <v>10</v>
      </c>
      <c r="E95" s="331">
        <v>6612</v>
      </c>
      <c r="F95" s="329">
        <v>7000</v>
      </c>
      <c r="G95" s="330">
        <f t="shared" si="2"/>
        <v>6615</v>
      </c>
      <c r="H95" s="330">
        <f t="shared" si="3"/>
        <v>7010</v>
      </c>
    </row>
    <row r="96" spans="1:8" ht="25.5">
      <c r="A96" s="329" t="s">
        <v>1979</v>
      </c>
      <c r="B96" s="330" t="s">
        <v>1980</v>
      </c>
      <c r="C96" s="331">
        <v>1</v>
      </c>
      <c r="D96" s="329">
        <v>10</v>
      </c>
      <c r="E96" s="331">
        <v>103</v>
      </c>
      <c r="F96" s="329">
        <v>120</v>
      </c>
      <c r="G96" s="330">
        <f t="shared" si="2"/>
        <v>104</v>
      </c>
      <c r="H96" s="330">
        <f t="shared" si="3"/>
        <v>130</v>
      </c>
    </row>
    <row r="97" spans="1:10" ht="25.5">
      <c r="A97" s="329" t="s">
        <v>1981</v>
      </c>
      <c r="B97" s="330" t="s">
        <v>1982</v>
      </c>
      <c r="C97" s="331">
        <v>0</v>
      </c>
      <c r="D97" s="329">
        <v>0</v>
      </c>
      <c r="E97" s="331">
        <v>347</v>
      </c>
      <c r="F97" s="329">
        <v>350</v>
      </c>
      <c r="G97" s="330">
        <f t="shared" si="2"/>
        <v>347</v>
      </c>
      <c r="H97" s="330">
        <f t="shared" si="3"/>
        <v>350</v>
      </c>
    </row>
    <row r="98" spans="1:10">
      <c r="A98" s="329" t="s">
        <v>1983</v>
      </c>
      <c r="B98" s="333" t="s">
        <v>1984</v>
      </c>
      <c r="C98" s="331">
        <v>0</v>
      </c>
      <c r="D98" s="334"/>
      <c r="E98" s="331">
        <v>171</v>
      </c>
      <c r="F98" s="333">
        <v>200</v>
      </c>
      <c r="G98" s="330">
        <f t="shared" si="2"/>
        <v>171</v>
      </c>
      <c r="H98" s="330">
        <f t="shared" si="3"/>
        <v>200</v>
      </c>
    </row>
    <row r="99" spans="1:10">
      <c r="A99" s="332" t="s">
        <v>1985</v>
      </c>
      <c r="B99" s="329" t="s">
        <v>1986</v>
      </c>
      <c r="C99" s="331">
        <v>0</v>
      </c>
      <c r="D99" s="330"/>
      <c r="E99" s="331">
        <v>0</v>
      </c>
      <c r="F99" s="329">
        <v>2</v>
      </c>
      <c r="G99" s="330">
        <f t="shared" si="2"/>
        <v>0</v>
      </c>
      <c r="H99" s="330">
        <f t="shared" si="3"/>
        <v>2</v>
      </c>
    </row>
    <row r="100" spans="1:10" ht="25.5">
      <c r="A100" s="329" t="s">
        <v>1987</v>
      </c>
      <c r="B100" s="330" t="s">
        <v>1988</v>
      </c>
      <c r="C100" s="331">
        <v>0</v>
      </c>
      <c r="D100" s="329">
        <v>0</v>
      </c>
      <c r="E100" s="331">
        <v>106</v>
      </c>
      <c r="F100" s="329">
        <v>120</v>
      </c>
      <c r="G100" s="330">
        <f t="shared" si="2"/>
        <v>106</v>
      </c>
      <c r="H100" s="330">
        <f t="shared" si="3"/>
        <v>120</v>
      </c>
    </row>
    <row r="101" spans="1:10" ht="25.5">
      <c r="A101" s="329" t="s">
        <v>1989</v>
      </c>
      <c r="B101" s="330" t="s">
        <v>1990</v>
      </c>
      <c r="C101" s="331">
        <v>0</v>
      </c>
      <c r="D101" s="329">
        <v>0</v>
      </c>
      <c r="E101" s="331">
        <v>685</v>
      </c>
      <c r="F101" s="329">
        <v>700</v>
      </c>
      <c r="G101" s="330">
        <f t="shared" si="2"/>
        <v>685</v>
      </c>
      <c r="H101" s="330">
        <f t="shared" si="3"/>
        <v>700</v>
      </c>
    </row>
    <row r="102" spans="1:10">
      <c r="A102" s="332" t="s">
        <v>1991</v>
      </c>
      <c r="B102" s="329" t="s">
        <v>1992</v>
      </c>
      <c r="C102" s="331">
        <v>0</v>
      </c>
      <c r="D102" s="330"/>
      <c r="E102" s="331">
        <v>0</v>
      </c>
      <c r="F102" s="329">
        <v>2</v>
      </c>
      <c r="G102" s="330">
        <f t="shared" si="2"/>
        <v>0</v>
      </c>
      <c r="H102" s="330">
        <f t="shared" si="3"/>
        <v>2</v>
      </c>
    </row>
    <row r="103" spans="1:10">
      <c r="A103" s="332" t="s">
        <v>1993</v>
      </c>
      <c r="B103" s="329" t="s">
        <v>1994</v>
      </c>
      <c r="C103" s="331">
        <v>0</v>
      </c>
      <c r="D103" s="330">
        <v>2</v>
      </c>
      <c r="E103" s="331">
        <v>325</v>
      </c>
      <c r="F103" s="329">
        <v>350</v>
      </c>
      <c r="G103" s="330">
        <f t="shared" si="2"/>
        <v>325</v>
      </c>
      <c r="H103" s="330">
        <f t="shared" si="3"/>
        <v>352</v>
      </c>
      <c r="I103" s="330"/>
      <c r="J103" s="330"/>
    </row>
    <row r="104" spans="1:10" ht="38.25">
      <c r="A104" s="329" t="s">
        <v>1995</v>
      </c>
      <c r="B104" s="330" t="s">
        <v>1996</v>
      </c>
      <c r="C104" s="331">
        <v>33</v>
      </c>
      <c r="D104" s="329">
        <v>40</v>
      </c>
      <c r="E104" s="331">
        <v>299</v>
      </c>
      <c r="F104" s="329">
        <v>320</v>
      </c>
      <c r="G104" s="330">
        <f t="shared" si="2"/>
        <v>332</v>
      </c>
      <c r="H104" s="330">
        <f t="shared" si="3"/>
        <v>360</v>
      </c>
    </row>
    <row r="105" spans="1:10">
      <c r="A105" s="329" t="s">
        <v>1997</v>
      </c>
      <c r="B105" s="330" t="s">
        <v>1998</v>
      </c>
      <c r="C105" s="331">
        <v>0</v>
      </c>
      <c r="D105" s="329">
        <v>0</v>
      </c>
      <c r="E105" s="331">
        <v>0</v>
      </c>
      <c r="F105" s="329">
        <v>2</v>
      </c>
      <c r="G105" s="330">
        <f t="shared" si="2"/>
        <v>0</v>
      </c>
      <c r="H105" s="330">
        <f t="shared" si="3"/>
        <v>2</v>
      </c>
    </row>
    <row r="106" spans="1:10">
      <c r="A106" s="329" t="s">
        <v>1999</v>
      </c>
      <c r="B106" s="330" t="s">
        <v>2000</v>
      </c>
      <c r="C106" s="331">
        <v>0</v>
      </c>
      <c r="D106" s="329">
        <v>0</v>
      </c>
      <c r="E106" s="331">
        <v>2</v>
      </c>
      <c r="F106" s="329">
        <v>2</v>
      </c>
      <c r="G106" s="330">
        <f t="shared" si="2"/>
        <v>2</v>
      </c>
      <c r="H106" s="330">
        <f t="shared" si="3"/>
        <v>2</v>
      </c>
    </row>
    <row r="107" spans="1:10" ht="25.5">
      <c r="A107" s="329" t="s">
        <v>2001</v>
      </c>
      <c r="B107" s="330" t="s">
        <v>2002</v>
      </c>
      <c r="C107" s="331">
        <v>0</v>
      </c>
      <c r="D107" s="329">
        <v>0</v>
      </c>
      <c r="E107" s="331">
        <v>3</v>
      </c>
      <c r="F107" s="329">
        <v>5</v>
      </c>
      <c r="G107" s="330">
        <f t="shared" si="2"/>
        <v>3</v>
      </c>
      <c r="H107" s="330">
        <f t="shared" si="3"/>
        <v>5</v>
      </c>
    </row>
    <row r="108" spans="1:10">
      <c r="A108" s="332" t="s">
        <v>2003</v>
      </c>
      <c r="B108" s="329" t="s">
        <v>2004</v>
      </c>
      <c r="C108" s="331">
        <v>0</v>
      </c>
      <c r="D108" s="330">
        <v>0</v>
      </c>
      <c r="E108" s="331">
        <v>0</v>
      </c>
      <c r="F108" s="329">
        <v>3</v>
      </c>
      <c r="G108" s="330">
        <f t="shared" si="2"/>
        <v>0</v>
      </c>
      <c r="H108" s="330">
        <f t="shared" si="3"/>
        <v>3</v>
      </c>
    </row>
    <row r="109" spans="1:10">
      <c r="A109" s="332" t="s">
        <v>2005</v>
      </c>
      <c r="B109" s="329" t="s">
        <v>2006</v>
      </c>
      <c r="C109" s="331">
        <v>0</v>
      </c>
      <c r="D109" s="330">
        <v>2</v>
      </c>
      <c r="E109" s="331">
        <v>1</v>
      </c>
      <c r="F109" s="329">
        <v>2</v>
      </c>
      <c r="G109" s="330">
        <f t="shared" si="2"/>
        <v>1</v>
      </c>
      <c r="H109" s="330">
        <f t="shared" si="3"/>
        <v>4</v>
      </c>
    </row>
    <row r="110" spans="1:10" ht="25.5">
      <c r="A110" s="329" t="s">
        <v>2007</v>
      </c>
      <c r="B110" s="330" t="s">
        <v>2008</v>
      </c>
      <c r="C110" s="331">
        <v>48</v>
      </c>
      <c r="D110" s="329">
        <v>50</v>
      </c>
      <c r="E110" s="331">
        <v>200</v>
      </c>
      <c r="F110" s="329">
        <v>220</v>
      </c>
      <c r="G110" s="330">
        <f t="shared" si="2"/>
        <v>248</v>
      </c>
      <c r="H110" s="330">
        <f t="shared" si="3"/>
        <v>270</v>
      </c>
    </row>
    <row r="111" spans="1:10" ht="25.5">
      <c r="A111" s="329" t="s">
        <v>2009</v>
      </c>
      <c r="B111" s="330" t="s">
        <v>2010</v>
      </c>
      <c r="C111" s="331">
        <v>0</v>
      </c>
      <c r="D111" s="329">
        <v>0</v>
      </c>
      <c r="E111" s="331">
        <v>37</v>
      </c>
      <c r="F111" s="329">
        <v>45</v>
      </c>
      <c r="G111" s="330">
        <f t="shared" si="2"/>
        <v>37</v>
      </c>
      <c r="H111" s="330">
        <f t="shared" si="3"/>
        <v>45</v>
      </c>
    </row>
    <row r="112" spans="1:10">
      <c r="A112" s="335"/>
      <c r="B112" s="335" t="s">
        <v>2011</v>
      </c>
      <c r="C112" s="335">
        <f t="shared" ref="C112:H112" si="4">SUM(C10:C111)</f>
        <v>14087</v>
      </c>
      <c r="D112" s="335">
        <f t="shared" si="4"/>
        <v>15187</v>
      </c>
      <c r="E112" s="335">
        <f t="shared" si="4"/>
        <v>30918</v>
      </c>
      <c r="F112" s="335">
        <f t="shared" si="4"/>
        <v>33277</v>
      </c>
      <c r="G112" s="335">
        <f t="shared" si="4"/>
        <v>45005</v>
      </c>
      <c r="H112" s="335">
        <f t="shared" si="4"/>
        <v>48464</v>
      </c>
    </row>
    <row r="113" spans="1:8">
      <c r="A113" s="315"/>
      <c r="B113" s="315"/>
      <c r="C113" s="316"/>
      <c r="D113" s="316"/>
      <c r="E113" s="316"/>
      <c r="F113" s="316"/>
      <c r="G113" s="316"/>
      <c r="H113" s="316"/>
    </row>
    <row r="114" spans="1:8" s="338" customFormat="1">
      <c r="A114" s="336"/>
      <c r="B114" s="336"/>
      <c r="C114" s="337"/>
      <c r="D114" s="337"/>
      <c r="E114" s="337"/>
      <c r="F114" s="337"/>
      <c r="G114" s="337"/>
      <c r="H114" s="337"/>
    </row>
    <row r="115" spans="1:8" s="338" customFormat="1">
      <c r="A115" s="336"/>
      <c r="B115" s="336"/>
      <c r="C115" s="337"/>
      <c r="D115" s="337"/>
      <c r="E115" s="337"/>
      <c r="F115" s="337"/>
      <c r="G115" s="337"/>
      <c r="H115" s="337"/>
    </row>
    <row r="116" spans="1:8" s="338" customFormat="1">
      <c r="A116" s="332"/>
      <c r="B116" s="329"/>
      <c r="C116" s="339"/>
      <c r="D116" s="330"/>
      <c r="E116" s="339"/>
      <c r="F116" s="329"/>
      <c r="G116" s="330"/>
      <c r="H116" s="330"/>
    </row>
    <row r="117" spans="1:8">
      <c r="A117" s="315"/>
      <c r="B117" s="315"/>
      <c r="C117" s="316"/>
      <c r="D117" s="316"/>
      <c r="E117" s="316"/>
      <c r="F117" s="316"/>
      <c r="G117" s="316"/>
      <c r="H117" s="316"/>
    </row>
    <row r="118" spans="1:8">
      <c r="A118" s="315"/>
      <c r="B118" s="315"/>
      <c r="C118" s="316"/>
      <c r="D118" s="316"/>
      <c r="E118" s="316"/>
      <c r="F118" s="316"/>
      <c r="G118" s="316"/>
      <c r="H118" s="316"/>
    </row>
    <row r="119" spans="1:8">
      <c r="A119" s="315"/>
      <c r="B119" s="315"/>
      <c r="C119" s="316"/>
      <c r="D119" s="316"/>
      <c r="E119" s="316"/>
      <c r="F119" s="316"/>
      <c r="G119" s="316"/>
      <c r="H119" s="316"/>
    </row>
    <row r="120" spans="1:8">
      <c r="A120" s="315"/>
      <c r="B120" s="315"/>
      <c r="C120" s="316"/>
      <c r="D120" s="316"/>
      <c r="E120" s="316"/>
      <c r="F120" s="316"/>
      <c r="G120" s="316"/>
      <c r="H120" s="316"/>
    </row>
    <row r="121" spans="1:8">
      <c r="A121" s="315"/>
      <c r="B121" s="315"/>
      <c r="C121" s="316"/>
      <c r="D121" s="316"/>
      <c r="E121" s="316"/>
      <c r="F121" s="316"/>
      <c r="G121" s="316"/>
      <c r="H121" s="316"/>
    </row>
    <row r="122" spans="1:8">
      <c r="A122" s="315"/>
      <c r="B122" s="315"/>
      <c r="C122" s="316"/>
      <c r="D122" s="316"/>
      <c r="E122" s="316"/>
      <c r="F122" s="316"/>
      <c r="G122" s="316"/>
      <c r="H122" s="316"/>
    </row>
    <row r="123" spans="1:8">
      <c r="A123" s="315"/>
      <c r="B123" s="315"/>
      <c r="C123" s="316"/>
      <c r="D123" s="316"/>
      <c r="E123" s="316"/>
      <c r="F123" s="316"/>
      <c r="G123" s="316"/>
      <c r="H123" s="316"/>
    </row>
    <row r="124" spans="1:8">
      <c r="A124" s="315"/>
      <c r="B124" s="315"/>
      <c r="C124" s="316"/>
      <c r="D124" s="316"/>
      <c r="E124" s="316"/>
      <c r="F124" s="316"/>
      <c r="G124" s="316"/>
      <c r="H124" s="316"/>
    </row>
    <row r="125" spans="1:8">
      <c r="A125" s="315"/>
      <c r="B125" s="315"/>
      <c r="C125" s="316"/>
      <c r="D125" s="316"/>
      <c r="E125" s="316"/>
      <c r="F125" s="316"/>
      <c r="G125" s="316"/>
      <c r="H125" s="316"/>
    </row>
    <row r="126" spans="1:8">
      <c r="A126" s="315"/>
      <c r="B126" s="315"/>
      <c r="C126" s="316"/>
      <c r="D126" s="316"/>
      <c r="E126" s="316"/>
      <c r="F126" s="316"/>
      <c r="G126" s="316"/>
      <c r="H126" s="316"/>
    </row>
    <row r="127" spans="1:8">
      <c r="A127" s="315"/>
      <c r="B127" s="315"/>
      <c r="C127" s="316"/>
      <c r="D127" s="316"/>
      <c r="E127" s="316"/>
      <c r="F127" s="316"/>
      <c r="G127" s="316"/>
      <c r="H127" s="316"/>
    </row>
    <row r="128" spans="1:8">
      <c r="A128" s="315"/>
      <c r="B128" s="315"/>
      <c r="C128" s="316"/>
      <c r="D128" s="316"/>
      <c r="E128" s="316"/>
      <c r="F128" s="316"/>
      <c r="G128" s="316"/>
      <c r="H128" s="316"/>
    </row>
    <row r="129" spans="1:8">
      <c r="A129" s="315"/>
      <c r="B129" s="315"/>
      <c r="C129" s="316"/>
      <c r="D129" s="316"/>
      <c r="E129" s="316"/>
      <c r="F129" s="316"/>
      <c r="G129" s="316"/>
      <c r="H129" s="316"/>
    </row>
    <row r="130" spans="1:8">
      <c r="A130" s="315"/>
      <c r="B130" s="315"/>
      <c r="C130" s="316"/>
      <c r="D130" s="316"/>
      <c r="E130" s="316"/>
      <c r="F130" s="316"/>
      <c r="G130" s="316"/>
      <c r="H130" s="316"/>
    </row>
    <row r="131" spans="1:8">
      <c r="A131" s="315"/>
      <c r="B131" s="315"/>
      <c r="C131" s="316"/>
      <c r="D131" s="316"/>
      <c r="E131" s="316"/>
      <c r="F131" s="316"/>
      <c r="G131" s="316"/>
      <c r="H131" s="316"/>
    </row>
    <row r="132" spans="1:8">
      <c r="A132" s="315"/>
      <c r="B132" s="315"/>
      <c r="C132" s="316"/>
      <c r="D132" s="316"/>
      <c r="E132" s="316"/>
      <c r="F132" s="316"/>
      <c r="G132" s="316"/>
      <c r="H132" s="316"/>
    </row>
    <row r="133" spans="1:8">
      <c r="A133" s="315"/>
      <c r="B133" s="315"/>
      <c r="C133" s="316"/>
      <c r="D133" s="316"/>
      <c r="E133" s="316"/>
      <c r="F133" s="316"/>
      <c r="G133" s="316"/>
      <c r="H133" s="316"/>
    </row>
    <row r="134" spans="1:8">
      <c r="A134" s="315"/>
      <c r="B134" s="315"/>
      <c r="C134" s="316"/>
      <c r="D134" s="316"/>
      <c r="E134" s="316"/>
      <c r="F134" s="316"/>
      <c r="G134" s="316"/>
      <c r="H134" s="316"/>
    </row>
    <row r="135" spans="1:8">
      <c r="A135" s="315"/>
      <c r="B135" s="315"/>
      <c r="C135" s="316"/>
      <c r="D135" s="316"/>
      <c r="E135" s="316"/>
      <c r="F135" s="316"/>
      <c r="G135" s="316"/>
      <c r="H135" s="316"/>
    </row>
    <row r="136" spans="1:8">
      <c r="A136" s="315"/>
      <c r="B136" s="315"/>
      <c r="C136" s="316"/>
      <c r="D136" s="316"/>
      <c r="E136" s="316"/>
      <c r="F136" s="316"/>
      <c r="G136" s="316"/>
      <c r="H136" s="316"/>
    </row>
    <row r="137" spans="1:8">
      <c r="A137" s="315"/>
      <c r="B137" s="315"/>
      <c r="C137" s="316"/>
      <c r="D137" s="316"/>
      <c r="E137" s="316"/>
      <c r="F137" s="316"/>
      <c r="G137" s="316"/>
      <c r="H137" s="316"/>
    </row>
    <row r="138" spans="1:8">
      <c r="A138" s="315"/>
      <c r="B138" s="315"/>
      <c r="C138" s="316"/>
      <c r="D138" s="316"/>
      <c r="E138" s="316"/>
      <c r="F138" s="316"/>
      <c r="G138" s="316"/>
      <c r="H138" s="316"/>
    </row>
    <row r="139" spans="1:8">
      <c r="A139" s="315"/>
      <c r="B139" s="315"/>
      <c r="C139" s="316"/>
      <c r="D139" s="316"/>
      <c r="E139" s="316"/>
      <c r="F139" s="316"/>
      <c r="G139" s="316"/>
      <c r="H139" s="316"/>
    </row>
    <row r="140" spans="1:8">
      <c r="A140" s="315"/>
      <c r="B140" s="315"/>
      <c r="C140" s="316"/>
      <c r="D140" s="316"/>
      <c r="E140" s="316"/>
      <c r="F140" s="316"/>
      <c r="G140" s="316"/>
      <c r="H140" s="316"/>
    </row>
    <row r="141" spans="1:8">
      <c r="A141" s="315"/>
      <c r="B141" s="315"/>
      <c r="C141" s="316"/>
      <c r="D141" s="316"/>
      <c r="E141" s="316"/>
      <c r="F141" s="316"/>
      <c r="G141" s="316"/>
      <c r="H141" s="316"/>
    </row>
    <row r="142" spans="1:8">
      <c r="A142" s="315"/>
      <c r="B142" s="315"/>
      <c r="C142" s="316"/>
      <c r="D142" s="316"/>
      <c r="E142" s="316"/>
      <c r="F142" s="316"/>
      <c r="G142" s="316"/>
      <c r="H142" s="316"/>
    </row>
    <row r="143" spans="1:8">
      <c r="A143" s="315"/>
      <c r="B143" s="315"/>
      <c r="C143" s="316"/>
      <c r="D143" s="316"/>
      <c r="E143" s="316"/>
      <c r="F143" s="316"/>
      <c r="G143" s="316"/>
      <c r="H143" s="316"/>
    </row>
    <row r="144" spans="1:8">
      <c r="A144" s="315"/>
      <c r="B144" s="315"/>
      <c r="C144" s="316"/>
      <c r="D144" s="316"/>
      <c r="E144" s="316"/>
      <c r="F144" s="316"/>
      <c r="G144" s="316"/>
      <c r="H144" s="316"/>
    </row>
    <row r="145" spans="1:8">
      <c r="A145" s="315"/>
      <c r="B145" s="315"/>
      <c r="C145" s="316"/>
      <c r="D145" s="316"/>
      <c r="E145" s="316"/>
      <c r="F145" s="316"/>
      <c r="G145" s="316"/>
      <c r="H145" s="316"/>
    </row>
    <row r="146" spans="1:8">
      <c r="A146" s="315"/>
      <c r="B146" s="315"/>
      <c r="C146" s="316"/>
      <c r="D146" s="316"/>
      <c r="E146" s="316"/>
      <c r="F146" s="316"/>
      <c r="G146" s="316"/>
      <c r="H146" s="316"/>
    </row>
    <row r="147" spans="1:8">
      <c r="A147" s="315"/>
      <c r="B147" s="315"/>
      <c r="C147" s="316"/>
      <c r="D147" s="316"/>
      <c r="E147" s="316"/>
      <c r="F147" s="316"/>
      <c r="G147" s="316"/>
      <c r="H147" s="316"/>
    </row>
    <row r="148" spans="1:8">
      <c r="A148" s="315"/>
      <c r="B148" s="315"/>
      <c r="C148" s="316"/>
      <c r="D148" s="316"/>
      <c r="E148" s="316"/>
      <c r="F148" s="316"/>
      <c r="G148" s="316"/>
      <c r="H148" s="316"/>
    </row>
    <row r="149" spans="1:8">
      <c r="A149" s="315"/>
      <c r="B149" s="315"/>
      <c r="C149" s="316"/>
      <c r="D149" s="316"/>
      <c r="E149" s="316"/>
      <c r="F149" s="316"/>
      <c r="G149" s="316"/>
      <c r="H149" s="316"/>
    </row>
    <row r="150" spans="1:8">
      <c r="A150" s="315"/>
      <c r="B150" s="315"/>
      <c r="C150" s="316"/>
      <c r="D150" s="316"/>
      <c r="E150" s="316"/>
      <c r="F150" s="316"/>
      <c r="G150" s="316"/>
      <c r="H150" s="316"/>
    </row>
    <row r="151" spans="1:8">
      <c r="A151" s="315"/>
      <c r="B151" s="315"/>
      <c r="C151" s="316"/>
      <c r="D151" s="316"/>
      <c r="E151" s="316"/>
      <c r="F151" s="316"/>
      <c r="G151" s="316"/>
      <c r="H151" s="316"/>
    </row>
    <row r="152" spans="1:8">
      <c r="A152" s="315"/>
      <c r="B152" s="315"/>
      <c r="C152" s="316"/>
      <c r="D152" s="316"/>
      <c r="E152" s="316"/>
      <c r="F152" s="316"/>
      <c r="G152" s="316"/>
      <c r="H152" s="316"/>
    </row>
    <row r="153" spans="1:8">
      <c r="A153" s="315"/>
      <c r="B153" s="315"/>
      <c r="C153" s="316"/>
      <c r="D153" s="316"/>
      <c r="E153" s="316"/>
      <c r="F153" s="316"/>
      <c r="G153" s="316"/>
      <c r="H153" s="316"/>
    </row>
    <row r="154" spans="1:8">
      <c r="A154" s="315"/>
      <c r="B154" s="315"/>
      <c r="C154" s="316"/>
      <c r="D154" s="316"/>
      <c r="E154" s="316"/>
      <c r="F154" s="316"/>
      <c r="G154" s="316"/>
      <c r="H154" s="316"/>
    </row>
    <row r="155" spans="1:8">
      <c r="A155" s="315"/>
      <c r="B155" s="315"/>
      <c r="C155" s="316"/>
      <c r="D155" s="316"/>
      <c r="E155" s="316"/>
      <c r="F155" s="316"/>
      <c r="G155" s="316"/>
      <c r="H155" s="316"/>
    </row>
    <row r="156" spans="1:8">
      <c r="A156" s="315"/>
      <c r="B156" s="315"/>
      <c r="C156" s="316"/>
      <c r="D156" s="316"/>
      <c r="E156" s="316"/>
      <c r="F156" s="316"/>
      <c r="G156" s="316"/>
      <c r="H156" s="316"/>
    </row>
    <row r="157" spans="1:8">
      <c r="A157" s="315"/>
      <c r="B157" s="315"/>
      <c r="C157" s="316"/>
      <c r="D157" s="316"/>
      <c r="E157" s="316"/>
      <c r="F157" s="316"/>
      <c r="G157" s="316"/>
      <c r="H157" s="316"/>
    </row>
    <row r="158" spans="1:8">
      <c r="A158" s="315"/>
      <c r="B158" s="315"/>
      <c r="C158" s="316"/>
      <c r="D158" s="316"/>
      <c r="E158" s="316"/>
      <c r="F158" s="316"/>
      <c r="G158" s="316"/>
      <c r="H158" s="316"/>
    </row>
    <row r="159" spans="1:8">
      <c r="A159" s="315"/>
      <c r="B159" s="315"/>
      <c r="C159" s="316"/>
      <c r="D159" s="316"/>
      <c r="E159" s="316"/>
      <c r="F159" s="316"/>
      <c r="G159" s="316"/>
      <c r="H159" s="316"/>
    </row>
    <row r="160" spans="1:8">
      <c r="A160" s="315"/>
      <c r="B160" s="315"/>
      <c r="C160" s="316"/>
      <c r="D160" s="316"/>
      <c r="E160" s="316"/>
      <c r="F160" s="316"/>
      <c r="G160" s="316"/>
      <c r="H160" s="316"/>
    </row>
    <row r="161" spans="1:8">
      <c r="A161" s="315"/>
      <c r="B161" s="315"/>
      <c r="C161" s="316"/>
      <c r="D161" s="316"/>
      <c r="E161" s="316"/>
      <c r="F161" s="316"/>
      <c r="G161" s="316"/>
      <c r="H161" s="316"/>
    </row>
    <row r="162" spans="1:8">
      <c r="A162" s="315"/>
      <c r="B162" s="315"/>
      <c r="C162" s="316"/>
      <c r="D162" s="316"/>
      <c r="E162" s="316"/>
      <c r="F162" s="316"/>
      <c r="G162" s="316"/>
      <c r="H162" s="316"/>
    </row>
    <row r="163" spans="1:8">
      <c r="A163" s="315"/>
      <c r="B163" s="315"/>
      <c r="C163" s="316"/>
      <c r="D163" s="316"/>
      <c r="E163" s="316"/>
      <c r="F163" s="316"/>
      <c r="G163" s="316"/>
      <c r="H163" s="316"/>
    </row>
    <row r="164" spans="1:8">
      <c r="A164" s="315"/>
      <c r="B164" s="315"/>
      <c r="C164" s="316"/>
      <c r="D164" s="316"/>
      <c r="E164" s="316"/>
      <c r="F164" s="316"/>
      <c r="G164" s="316"/>
      <c r="H164" s="316"/>
    </row>
    <row r="165" spans="1:8">
      <c r="A165" s="315"/>
      <c r="B165" s="315"/>
      <c r="C165" s="316"/>
      <c r="D165" s="316"/>
      <c r="E165" s="316"/>
      <c r="F165" s="316"/>
      <c r="G165" s="316"/>
      <c r="H165" s="316"/>
    </row>
    <row r="166" spans="1:8">
      <c r="A166" s="315"/>
      <c r="B166" s="315"/>
      <c r="C166" s="316"/>
      <c r="D166" s="316"/>
      <c r="E166" s="316"/>
      <c r="F166" s="316"/>
      <c r="G166" s="316"/>
      <c r="H166" s="316"/>
    </row>
    <row r="167" spans="1:8">
      <c r="A167" s="315"/>
      <c r="B167" s="315"/>
      <c r="C167" s="316"/>
      <c r="D167" s="316"/>
      <c r="E167" s="316"/>
      <c r="F167" s="316"/>
      <c r="G167" s="316"/>
      <c r="H167" s="316"/>
    </row>
    <row r="168" spans="1:8">
      <c r="A168" s="315"/>
      <c r="B168" s="315"/>
      <c r="C168" s="316"/>
      <c r="D168" s="316"/>
      <c r="E168" s="316"/>
      <c r="F168" s="316"/>
      <c r="G168" s="316"/>
      <c r="H168" s="316"/>
    </row>
    <row r="169" spans="1:8">
      <c r="A169" s="315"/>
      <c r="B169" s="315"/>
      <c r="C169" s="316"/>
      <c r="D169" s="316"/>
      <c r="E169" s="316"/>
      <c r="F169" s="316"/>
      <c r="G169" s="316"/>
      <c r="H169" s="316"/>
    </row>
    <row r="170" spans="1:8">
      <c r="A170" s="315"/>
      <c r="B170" s="315"/>
      <c r="C170" s="316"/>
      <c r="D170" s="316"/>
      <c r="E170" s="316"/>
      <c r="F170" s="316"/>
      <c r="G170" s="316"/>
      <c r="H170" s="316"/>
    </row>
    <row r="171" spans="1:8">
      <c r="A171" s="315"/>
      <c r="B171" s="315"/>
      <c r="C171" s="316"/>
      <c r="D171" s="316"/>
      <c r="E171" s="316"/>
      <c r="F171" s="316"/>
      <c r="G171" s="316"/>
      <c r="H171" s="316"/>
    </row>
    <row r="172" spans="1:8">
      <c r="A172" s="315"/>
      <c r="B172" s="315"/>
      <c r="C172" s="316"/>
      <c r="D172" s="316"/>
      <c r="E172" s="316"/>
      <c r="F172" s="316"/>
      <c r="G172" s="316"/>
      <c r="H172" s="316"/>
    </row>
    <row r="173" spans="1:8">
      <c r="A173" s="315"/>
      <c r="B173" s="315"/>
      <c r="C173" s="316"/>
      <c r="D173" s="316"/>
      <c r="E173" s="316"/>
      <c r="F173" s="316"/>
      <c r="G173" s="316"/>
      <c r="H173" s="316"/>
    </row>
    <row r="174" spans="1:8">
      <c r="A174" s="315"/>
      <c r="B174" s="315"/>
      <c r="C174" s="316"/>
      <c r="D174" s="316"/>
      <c r="E174" s="316"/>
      <c r="F174" s="316"/>
      <c r="G174" s="316"/>
      <c r="H174" s="316"/>
    </row>
    <row r="175" spans="1:8">
      <c r="A175" s="315"/>
      <c r="B175" s="315"/>
      <c r="C175" s="316"/>
      <c r="D175" s="316"/>
      <c r="E175" s="316"/>
      <c r="F175" s="316"/>
      <c r="G175" s="316"/>
      <c r="H175" s="316"/>
    </row>
    <row r="176" spans="1:8">
      <c r="A176" s="315"/>
      <c r="B176" s="315"/>
      <c r="C176" s="316"/>
      <c r="D176" s="316"/>
      <c r="E176" s="316"/>
      <c r="F176" s="316"/>
      <c r="G176" s="316"/>
      <c r="H176" s="316"/>
    </row>
    <row r="177" spans="1:8">
      <c r="A177" s="315"/>
      <c r="B177" s="315"/>
      <c r="C177" s="316"/>
      <c r="D177" s="316"/>
      <c r="E177" s="316"/>
      <c r="F177" s="316"/>
      <c r="G177" s="316"/>
      <c r="H177" s="316"/>
    </row>
    <row r="178" spans="1:8">
      <c r="A178" s="315"/>
      <c r="B178" s="315"/>
      <c r="C178" s="316"/>
      <c r="D178" s="316"/>
      <c r="E178" s="316"/>
      <c r="F178" s="316"/>
      <c r="G178" s="316"/>
      <c r="H178" s="316"/>
    </row>
    <row r="179" spans="1:8">
      <c r="A179" s="315"/>
      <c r="B179" s="315"/>
      <c r="C179" s="316"/>
      <c r="D179" s="316"/>
      <c r="E179" s="316"/>
      <c r="F179" s="316"/>
      <c r="G179" s="316"/>
      <c r="H179" s="316"/>
    </row>
    <row r="180" spans="1:8">
      <c r="A180" s="315"/>
      <c r="B180" s="315"/>
      <c r="C180" s="316"/>
      <c r="D180" s="316"/>
      <c r="E180" s="316"/>
      <c r="F180" s="316"/>
      <c r="G180" s="316"/>
      <c r="H180" s="316"/>
    </row>
    <row r="181" spans="1:8">
      <c r="A181" s="315"/>
      <c r="B181" s="315"/>
      <c r="C181" s="316"/>
      <c r="D181" s="316"/>
      <c r="E181" s="316"/>
      <c r="F181" s="316"/>
      <c r="G181" s="316"/>
      <c r="H181" s="316"/>
    </row>
    <row r="182" spans="1:8">
      <c r="A182" s="315"/>
      <c r="B182" s="315"/>
      <c r="C182" s="316"/>
      <c r="D182" s="316"/>
      <c r="E182" s="316"/>
      <c r="F182" s="316"/>
      <c r="G182" s="316"/>
      <c r="H182" s="316"/>
    </row>
    <row r="183" spans="1:8">
      <c r="A183" s="315"/>
      <c r="B183" s="315"/>
      <c r="C183" s="316"/>
      <c r="D183" s="316"/>
      <c r="E183" s="316"/>
      <c r="F183" s="316"/>
      <c r="G183" s="316"/>
      <c r="H183" s="316"/>
    </row>
    <row r="184" spans="1:8">
      <c r="A184" s="315"/>
      <c r="B184" s="315"/>
      <c r="C184" s="316"/>
      <c r="D184" s="316"/>
      <c r="E184" s="316"/>
      <c r="F184" s="316"/>
      <c r="G184" s="316"/>
      <c r="H184" s="316"/>
    </row>
    <row r="185" spans="1:8">
      <c r="A185" s="315"/>
      <c r="B185" s="315"/>
      <c r="C185" s="316"/>
      <c r="D185" s="316"/>
      <c r="E185" s="316"/>
      <c r="F185" s="316"/>
      <c r="G185" s="316"/>
      <c r="H185" s="316"/>
    </row>
    <row r="186" spans="1:8">
      <c r="A186" s="315"/>
      <c r="B186" s="315"/>
      <c r="C186" s="316"/>
      <c r="D186" s="316"/>
      <c r="E186" s="316"/>
      <c r="F186" s="316"/>
      <c r="G186" s="316"/>
      <c r="H186" s="316"/>
    </row>
    <row r="187" spans="1:8">
      <c r="A187" s="315"/>
      <c r="B187" s="315"/>
      <c r="C187" s="316"/>
      <c r="D187" s="316"/>
      <c r="E187" s="316"/>
      <c r="F187" s="316"/>
      <c r="G187" s="316"/>
      <c r="H187" s="316"/>
    </row>
    <row r="188" spans="1:8">
      <c r="A188" s="315"/>
      <c r="B188" s="315"/>
      <c r="C188" s="316"/>
      <c r="D188" s="316"/>
      <c r="E188" s="316"/>
      <c r="F188" s="316"/>
      <c r="G188" s="316"/>
      <c r="H188" s="316"/>
    </row>
    <row r="189" spans="1:8">
      <c r="A189" s="315"/>
      <c r="B189" s="315"/>
      <c r="C189" s="316"/>
      <c r="D189" s="316"/>
      <c r="E189" s="316"/>
      <c r="F189" s="316"/>
      <c r="G189" s="316"/>
      <c r="H189" s="316"/>
    </row>
    <row r="190" spans="1:8">
      <c r="A190" s="315"/>
      <c r="B190" s="315"/>
      <c r="C190" s="316"/>
      <c r="D190" s="316"/>
      <c r="E190" s="316"/>
      <c r="F190" s="316"/>
      <c r="G190" s="316"/>
      <c r="H190" s="316"/>
    </row>
    <row r="191" spans="1:8">
      <c r="A191" s="315"/>
      <c r="B191" s="315"/>
      <c r="C191" s="316"/>
      <c r="D191" s="316"/>
      <c r="E191" s="316"/>
      <c r="F191" s="316"/>
      <c r="G191" s="316"/>
      <c r="H191" s="316"/>
    </row>
    <row r="192" spans="1:8">
      <c r="A192" s="315"/>
      <c r="B192" s="315"/>
      <c r="C192" s="316"/>
      <c r="D192" s="316"/>
      <c r="E192" s="316"/>
      <c r="F192" s="316"/>
      <c r="G192" s="316"/>
      <c r="H192" s="316"/>
    </row>
    <row r="193" spans="1:8">
      <c r="A193" s="315"/>
      <c r="B193" s="315"/>
      <c r="C193" s="316"/>
      <c r="D193" s="316"/>
      <c r="E193" s="316"/>
      <c r="F193" s="316"/>
      <c r="G193" s="316"/>
      <c r="H193" s="316"/>
    </row>
    <row r="194" spans="1:8">
      <c r="A194" s="315"/>
      <c r="B194" s="315"/>
      <c r="C194" s="316"/>
      <c r="D194" s="316"/>
      <c r="E194" s="316"/>
      <c r="F194" s="316"/>
      <c r="G194" s="316"/>
      <c r="H194" s="316"/>
    </row>
    <row r="195" spans="1:8">
      <c r="A195" s="315"/>
      <c r="B195" s="315"/>
      <c r="C195" s="316"/>
      <c r="D195" s="316"/>
      <c r="E195" s="316"/>
      <c r="F195" s="316"/>
      <c r="G195" s="316"/>
      <c r="H195" s="316"/>
    </row>
    <row r="196" spans="1:8">
      <c r="A196" s="315"/>
      <c r="B196" s="315"/>
      <c r="C196" s="316"/>
      <c r="D196" s="316"/>
      <c r="E196" s="316"/>
      <c r="F196" s="316"/>
      <c r="G196" s="316"/>
      <c r="H196" s="316"/>
    </row>
    <row r="197" spans="1:8">
      <c r="A197" s="315"/>
      <c r="B197" s="315"/>
      <c r="C197" s="316"/>
      <c r="D197" s="316"/>
      <c r="E197" s="316"/>
      <c r="F197" s="316"/>
      <c r="G197" s="316"/>
      <c r="H197" s="316"/>
    </row>
    <row r="198" spans="1:8">
      <c r="A198" s="315"/>
      <c r="B198" s="315"/>
      <c r="C198" s="316"/>
      <c r="D198" s="316"/>
      <c r="E198" s="316"/>
      <c r="F198" s="316"/>
      <c r="G198" s="316"/>
      <c r="H198" s="316"/>
    </row>
    <row r="199" spans="1:8">
      <c r="A199" s="315"/>
      <c r="B199" s="315"/>
      <c r="C199" s="316"/>
      <c r="D199" s="316"/>
      <c r="E199" s="316"/>
      <c r="F199" s="316"/>
      <c r="G199" s="316"/>
      <c r="H199" s="316"/>
    </row>
    <row r="200" spans="1:8">
      <c r="A200" s="315"/>
      <c r="B200" s="315"/>
      <c r="C200" s="316"/>
      <c r="D200" s="316"/>
      <c r="E200" s="316"/>
      <c r="F200" s="316"/>
      <c r="G200" s="316"/>
      <c r="H200" s="316"/>
    </row>
    <row r="201" spans="1:8">
      <c r="A201" s="315"/>
      <c r="B201" s="315"/>
      <c r="C201" s="316"/>
      <c r="D201" s="316"/>
      <c r="E201" s="316"/>
      <c r="F201" s="316"/>
      <c r="G201" s="316"/>
      <c r="H201" s="316"/>
    </row>
    <row r="202" spans="1:8">
      <c r="A202" s="315"/>
      <c r="B202" s="315"/>
      <c r="C202" s="316"/>
      <c r="D202" s="316"/>
      <c r="E202" s="316"/>
      <c r="F202" s="316"/>
      <c r="G202" s="316"/>
      <c r="H202" s="316"/>
    </row>
    <row r="203" spans="1:8">
      <c r="A203" s="315"/>
      <c r="B203" s="315"/>
      <c r="C203" s="316"/>
      <c r="D203" s="316"/>
      <c r="E203" s="316"/>
      <c r="F203" s="316"/>
      <c r="G203" s="316"/>
      <c r="H203" s="316"/>
    </row>
    <row r="204" spans="1:8">
      <c r="A204" s="315"/>
      <c r="B204" s="315"/>
      <c r="C204" s="316"/>
      <c r="D204" s="316"/>
      <c r="E204" s="316"/>
      <c r="F204" s="316"/>
      <c r="G204" s="316"/>
      <c r="H204" s="316"/>
    </row>
    <row r="205" spans="1:8">
      <c r="A205" s="315"/>
      <c r="B205" s="315"/>
      <c r="C205" s="316"/>
      <c r="D205" s="316"/>
      <c r="E205" s="316"/>
      <c r="F205" s="316"/>
      <c r="G205" s="316"/>
      <c r="H205" s="316"/>
    </row>
    <row r="206" spans="1:8">
      <c r="A206" s="315"/>
      <c r="B206" s="315"/>
      <c r="C206" s="316"/>
      <c r="D206" s="316"/>
      <c r="E206" s="316"/>
      <c r="F206" s="316"/>
      <c r="G206" s="316"/>
      <c r="H206" s="316"/>
    </row>
    <row r="207" spans="1:8">
      <c r="A207" s="315"/>
      <c r="B207" s="315"/>
      <c r="C207" s="316"/>
      <c r="D207" s="316"/>
      <c r="E207" s="316"/>
      <c r="F207" s="316"/>
      <c r="G207" s="316"/>
      <c r="H207" s="316"/>
    </row>
    <row r="208" spans="1:8">
      <c r="A208" s="315"/>
      <c r="B208" s="315"/>
      <c r="C208" s="316"/>
      <c r="D208" s="316"/>
      <c r="E208" s="316"/>
      <c r="F208" s="316"/>
      <c r="G208" s="316"/>
      <c r="H208" s="316"/>
    </row>
    <row r="209" spans="1:8">
      <c r="A209" s="315"/>
      <c r="B209" s="315"/>
      <c r="C209" s="316"/>
      <c r="D209" s="316"/>
      <c r="E209" s="316"/>
      <c r="F209" s="316"/>
      <c r="G209" s="316"/>
      <c r="H209" s="316"/>
    </row>
    <row r="210" spans="1:8">
      <c r="A210" s="315"/>
      <c r="B210" s="315"/>
      <c r="C210" s="316"/>
      <c r="D210" s="316"/>
      <c r="E210" s="316"/>
      <c r="F210" s="316"/>
      <c r="G210" s="316"/>
      <c r="H210" s="316"/>
    </row>
    <row r="211" spans="1:8">
      <c r="A211" s="315"/>
      <c r="B211" s="315"/>
      <c r="C211" s="316"/>
      <c r="D211" s="316"/>
      <c r="E211" s="316"/>
      <c r="F211" s="316"/>
      <c r="G211" s="316"/>
      <c r="H211" s="316"/>
    </row>
    <row r="212" spans="1:8">
      <c r="A212" s="315"/>
      <c r="B212" s="315"/>
      <c r="C212" s="316"/>
      <c r="D212" s="316"/>
      <c r="E212" s="316"/>
      <c r="F212" s="316"/>
      <c r="G212" s="316"/>
      <c r="H212" s="316"/>
    </row>
    <row r="213" spans="1:8">
      <c r="A213" s="315"/>
      <c r="B213" s="315"/>
      <c r="C213" s="316"/>
      <c r="D213" s="316"/>
      <c r="E213" s="316"/>
      <c r="F213" s="316"/>
      <c r="G213" s="316"/>
      <c r="H213" s="316"/>
    </row>
    <row r="214" spans="1:8">
      <c r="A214" s="315"/>
      <c r="B214" s="315"/>
      <c r="C214" s="316"/>
      <c r="D214" s="316"/>
      <c r="E214" s="316"/>
      <c r="F214" s="316"/>
      <c r="G214" s="316"/>
      <c r="H214" s="316"/>
    </row>
    <row r="215" spans="1:8">
      <c r="A215" s="315"/>
      <c r="B215" s="315"/>
      <c r="C215" s="316"/>
      <c r="D215" s="316"/>
      <c r="E215" s="316"/>
      <c r="F215" s="316"/>
      <c r="G215" s="316"/>
      <c r="H215" s="316"/>
    </row>
    <row r="216" spans="1:8">
      <c r="A216" s="315"/>
      <c r="B216" s="315"/>
      <c r="C216" s="316"/>
      <c r="D216" s="316"/>
      <c r="E216" s="316"/>
      <c r="F216" s="316"/>
      <c r="G216" s="316"/>
      <c r="H216" s="316"/>
    </row>
    <row r="217" spans="1:8">
      <c r="A217" s="315"/>
      <c r="B217" s="315"/>
      <c r="C217" s="316"/>
      <c r="D217" s="316"/>
      <c r="E217" s="316"/>
      <c r="F217" s="316"/>
      <c r="G217" s="316"/>
      <c r="H217" s="316"/>
    </row>
    <row r="218" spans="1:8">
      <c r="A218" s="315"/>
      <c r="B218" s="315"/>
      <c r="C218" s="316"/>
      <c r="D218" s="316"/>
      <c r="E218" s="316"/>
      <c r="F218" s="316"/>
      <c r="G218" s="316"/>
      <c r="H218" s="316"/>
    </row>
    <row r="219" spans="1:8">
      <c r="A219" s="315"/>
      <c r="B219" s="315"/>
      <c r="C219" s="316"/>
      <c r="D219" s="316"/>
      <c r="E219" s="316"/>
      <c r="F219" s="316"/>
      <c r="G219" s="316"/>
      <c r="H219" s="316"/>
    </row>
    <row r="220" spans="1:8">
      <c r="A220" s="315"/>
      <c r="B220" s="315"/>
      <c r="C220" s="316"/>
      <c r="D220" s="316"/>
      <c r="E220" s="316"/>
      <c r="F220" s="316"/>
      <c r="G220" s="316"/>
      <c r="H220" s="316"/>
    </row>
    <row r="221" spans="1:8">
      <c r="A221" s="315"/>
      <c r="B221" s="315"/>
      <c r="C221" s="316"/>
      <c r="D221" s="316"/>
      <c r="E221" s="316"/>
      <c r="F221" s="316"/>
      <c r="G221" s="316"/>
      <c r="H221" s="316"/>
    </row>
    <row r="222" spans="1:8">
      <c r="A222" s="315"/>
      <c r="B222" s="315"/>
      <c r="C222" s="316"/>
      <c r="D222" s="316"/>
      <c r="E222" s="316"/>
      <c r="F222" s="316"/>
      <c r="G222" s="316"/>
      <c r="H222" s="316"/>
    </row>
    <row r="223" spans="1:8">
      <c r="A223" s="315"/>
      <c r="B223" s="315"/>
      <c r="C223" s="316"/>
      <c r="D223" s="316"/>
      <c r="E223" s="316"/>
      <c r="F223" s="316"/>
      <c r="G223" s="316"/>
      <c r="H223" s="316"/>
    </row>
    <row r="224" spans="1:8">
      <c r="A224" s="315"/>
      <c r="B224" s="315"/>
      <c r="C224" s="316"/>
      <c r="D224" s="316"/>
      <c r="E224" s="316"/>
      <c r="F224" s="316"/>
      <c r="G224" s="316"/>
      <c r="H224" s="316"/>
    </row>
    <row r="225" spans="1:8">
      <c r="A225" s="315"/>
      <c r="B225" s="315"/>
      <c r="C225" s="316"/>
      <c r="D225" s="316"/>
      <c r="E225" s="316"/>
      <c r="F225" s="316"/>
      <c r="G225" s="316"/>
      <c r="H225" s="316"/>
    </row>
    <row r="226" spans="1:8">
      <c r="A226" s="315"/>
      <c r="B226" s="315"/>
      <c r="C226" s="316"/>
      <c r="D226" s="316"/>
      <c r="E226" s="316"/>
      <c r="F226" s="316"/>
      <c r="G226" s="316"/>
      <c r="H226" s="316"/>
    </row>
    <row r="227" spans="1:8">
      <c r="A227" s="315"/>
      <c r="B227" s="315"/>
      <c r="C227" s="316"/>
      <c r="D227" s="316"/>
      <c r="E227" s="316"/>
      <c r="F227" s="316"/>
      <c r="G227" s="316"/>
      <c r="H227" s="316"/>
    </row>
    <row r="228" spans="1:8">
      <c r="A228" s="315"/>
      <c r="B228" s="315"/>
      <c r="C228" s="316"/>
      <c r="D228" s="316"/>
      <c r="E228" s="316"/>
      <c r="F228" s="316"/>
      <c r="G228" s="316"/>
      <c r="H228" s="316"/>
    </row>
    <row r="229" spans="1:8">
      <c r="A229" s="315"/>
      <c r="B229" s="315"/>
      <c r="C229" s="316"/>
      <c r="D229" s="316"/>
      <c r="E229" s="316"/>
      <c r="F229" s="316"/>
      <c r="G229" s="316"/>
      <c r="H229" s="316"/>
    </row>
    <row r="230" spans="1:8">
      <c r="A230" s="315"/>
      <c r="B230" s="315"/>
      <c r="C230" s="316"/>
      <c r="D230" s="316"/>
      <c r="E230" s="316"/>
      <c r="F230" s="316"/>
      <c r="G230" s="316"/>
      <c r="H230" s="316"/>
    </row>
    <row r="231" spans="1:8">
      <c r="A231" s="315"/>
      <c r="B231" s="315"/>
      <c r="C231" s="316"/>
      <c r="D231" s="316"/>
      <c r="E231" s="316"/>
      <c r="F231" s="316"/>
      <c r="G231" s="316"/>
      <c r="H231" s="316"/>
    </row>
    <row r="232" spans="1:8">
      <c r="A232" s="315"/>
      <c r="B232" s="315"/>
      <c r="C232" s="316"/>
      <c r="D232" s="316"/>
      <c r="E232" s="316"/>
      <c r="F232" s="316"/>
      <c r="G232" s="316"/>
      <c r="H232" s="316"/>
    </row>
    <row r="233" spans="1:8">
      <c r="A233" s="315"/>
      <c r="B233" s="315"/>
      <c r="C233" s="316"/>
      <c r="D233" s="316"/>
      <c r="E233" s="316"/>
      <c r="F233" s="316"/>
      <c r="G233" s="316"/>
      <c r="H233" s="316"/>
    </row>
    <row r="234" spans="1:8">
      <c r="A234" s="315"/>
      <c r="B234" s="315"/>
      <c r="C234" s="316"/>
      <c r="D234" s="316"/>
      <c r="E234" s="316"/>
      <c r="F234" s="316"/>
      <c r="G234" s="316"/>
      <c r="H234" s="316"/>
    </row>
    <row r="235" spans="1:8">
      <c r="A235" s="315"/>
      <c r="B235" s="315"/>
      <c r="C235" s="316"/>
      <c r="D235" s="316"/>
      <c r="E235" s="316"/>
      <c r="F235" s="316"/>
      <c r="G235" s="316"/>
      <c r="H235" s="316"/>
    </row>
    <row r="236" spans="1:8">
      <c r="A236" s="315"/>
      <c r="B236" s="315"/>
      <c r="C236" s="316"/>
      <c r="D236" s="316"/>
      <c r="E236" s="316"/>
      <c r="F236" s="316"/>
      <c r="G236" s="316"/>
      <c r="H236" s="316"/>
    </row>
    <row r="237" spans="1:8">
      <c r="A237" s="315"/>
      <c r="B237" s="315"/>
      <c r="C237" s="316"/>
      <c r="D237" s="316"/>
      <c r="E237" s="316"/>
      <c r="F237" s="316"/>
      <c r="G237" s="316"/>
      <c r="H237" s="316"/>
    </row>
    <row r="238" spans="1:8">
      <c r="A238" s="315"/>
      <c r="B238" s="315"/>
      <c r="C238" s="316"/>
      <c r="D238" s="316"/>
      <c r="E238" s="316"/>
      <c r="F238" s="316"/>
      <c r="G238" s="316"/>
      <c r="H238" s="316"/>
    </row>
    <row r="239" spans="1:8">
      <c r="A239" s="315"/>
      <c r="B239" s="315"/>
      <c r="C239" s="316"/>
      <c r="D239" s="316"/>
      <c r="E239" s="316"/>
      <c r="F239" s="316"/>
      <c r="G239" s="316"/>
      <c r="H239" s="316"/>
    </row>
    <row r="240" spans="1:8">
      <c r="A240" s="315"/>
      <c r="B240" s="315"/>
      <c r="C240" s="316"/>
      <c r="D240" s="316"/>
      <c r="E240" s="316"/>
      <c r="F240" s="316"/>
      <c r="G240" s="316"/>
      <c r="H240" s="316"/>
    </row>
    <row r="241" spans="1:8">
      <c r="A241" s="315"/>
      <c r="B241" s="315"/>
      <c r="C241" s="316"/>
      <c r="D241" s="316"/>
      <c r="E241" s="316"/>
      <c r="F241" s="316"/>
      <c r="G241" s="316"/>
      <c r="H241" s="316"/>
    </row>
    <row r="242" spans="1:8">
      <c r="A242" s="315"/>
      <c r="B242" s="315"/>
      <c r="C242" s="316"/>
      <c r="D242" s="316"/>
      <c r="E242" s="316"/>
      <c r="F242" s="316"/>
      <c r="G242" s="316"/>
      <c r="H242" s="316"/>
    </row>
    <row r="243" spans="1:8">
      <c r="A243" s="315"/>
      <c r="B243" s="315"/>
      <c r="C243" s="316"/>
      <c r="D243" s="316"/>
      <c r="E243" s="316"/>
      <c r="F243" s="316"/>
      <c r="G243" s="316"/>
      <c r="H243" s="316"/>
    </row>
    <row r="244" spans="1:8">
      <c r="A244" s="315"/>
      <c r="B244" s="315"/>
      <c r="C244" s="316"/>
      <c r="D244" s="316"/>
      <c r="E244" s="316"/>
      <c r="F244" s="316"/>
      <c r="G244" s="316"/>
      <c r="H244" s="316"/>
    </row>
    <row r="245" spans="1:8">
      <c r="A245" s="315"/>
      <c r="B245" s="315"/>
      <c r="C245" s="316"/>
      <c r="D245" s="316"/>
      <c r="E245" s="316"/>
      <c r="F245" s="316"/>
      <c r="G245" s="316"/>
      <c r="H245" s="316"/>
    </row>
    <row r="246" spans="1:8">
      <c r="A246" s="315"/>
      <c r="B246" s="315"/>
      <c r="C246" s="316"/>
      <c r="D246" s="316"/>
      <c r="E246" s="316"/>
      <c r="F246" s="316"/>
      <c r="G246" s="316"/>
      <c r="H246" s="316"/>
    </row>
    <row r="247" spans="1:8">
      <c r="A247" s="315"/>
      <c r="B247" s="315"/>
      <c r="C247" s="316"/>
      <c r="D247" s="316"/>
      <c r="E247" s="316"/>
      <c r="F247" s="316"/>
      <c r="G247" s="316"/>
      <c r="H247" s="316"/>
    </row>
    <row r="248" spans="1:8">
      <c r="A248" s="315"/>
      <c r="B248" s="315"/>
      <c r="C248" s="316"/>
      <c r="D248" s="316"/>
      <c r="E248" s="316"/>
      <c r="F248" s="316"/>
      <c r="G248" s="316"/>
      <c r="H248" s="316"/>
    </row>
    <row r="249" spans="1:8">
      <c r="A249" s="315"/>
      <c r="B249" s="315"/>
      <c r="C249" s="316"/>
      <c r="D249" s="316"/>
      <c r="E249" s="316"/>
      <c r="F249" s="316"/>
      <c r="G249" s="316"/>
      <c r="H249" s="316"/>
    </row>
    <row r="250" spans="1:8">
      <c r="A250" s="315"/>
      <c r="B250" s="315"/>
      <c r="C250" s="316"/>
      <c r="D250" s="316"/>
      <c r="E250" s="316"/>
      <c r="F250" s="316"/>
      <c r="G250" s="316"/>
      <c r="H250" s="316"/>
    </row>
    <row r="251" spans="1:8">
      <c r="A251" s="315"/>
      <c r="B251" s="315"/>
      <c r="C251" s="316"/>
      <c r="D251" s="316"/>
      <c r="E251" s="316"/>
      <c r="F251" s="316"/>
      <c r="G251" s="316"/>
      <c r="H251" s="316"/>
    </row>
    <row r="252" spans="1:8">
      <c r="A252" s="315"/>
      <c r="B252" s="315"/>
      <c r="C252" s="316"/>
      <c r="D252" s="316"/>
      <c r="E252" s="316"/>
      <c r="F252" s="316"/>
      <c r="G252" s="316"/>
      <c r="H252" s="316"/>
    </row>
    <row r="253" spans="1:8">
      <c r="A253" s="315"/>
      <c r="B253" s="315"/>
      <c r="C253" s="316"/>
      <c r="D253" s="316"/>
      <c r="E253" s="316"/>
      <c r="F253" s="316"/>
      <c r="G253" s="316"/>
      <c r="H253" s="316"/>
    </row>
    <row r="254" spans="1:8">
      <c r="A254" s="315"/>
      <c r="B254" s="315"/>
      <c r="C254" s="316"/>
      <c r="D254" s="316"/>
      <c r="E254" s="316"/>
      <c r="F254" s="316"/>
      <c r="G254" s="316"/>
      <c r="H254" s="316"/>
    </row>
    <row r="255" spans="1:8">
      <c r="A255" s="315"/>
      <c r="B255" s="315"/>
      <c r="C255" s="316"/>
      <c r="D255" s="316"/>
      <c r="E255" s="316"/>
      <c r="F255" s="316"/>
      <c r="G255" s="316"/>
      <c r="H255" s="316"/>
    </row>
    <row r="256" spans="1:8">
      <c r="A256" s="315"/>
      <c r="B256" s="315"/>
      <c r="C256" s="316"/>
      <c r="D256" s="316"/>
      <c r="E256" s="316"/>
      <c r="F256" s="316"/>
      <c r="G256" s="316"/>
      <c r="H256" s="316"/>
    </row>
    <row r="257" spans="1:8">
      <c r="A257" s="315"/>
      <c r="B257" s="315"/>
      <c r="C257" s="316"/>
      <c r="D257" s="316"/>
      <c r="E257" s="316"/>
      <c r="F257" s="316"/>
      <c r="G257" s="316"/>
      <c r="H257" s="316"/>
    </row>
    <row r="258" spans="1:8">
      <c r="A258" s="315"/>
      <c r="B258" s="315"/>
      <c r="C258" s="316"/>
      <c r="D258" s="316"/>
      <c r="E258" s="316"/>
      <c r="F258" s="316"/>
      <c r="G258" s="316"/>
      <c r="H258" s="316"/>
    </row>
    <row r="259" spans="1:8">
      <c r="A259" s="315"/>
      <c r="B259" s="315"/>
      <c r="C259" s="316"/>
      <c r="D259" s="316"/>
      <c r="E259" s="316"/>
      <c r="F259" s="316"/>
      <c r="G259" s="316"/>
      <c r="H259" s="316"/>
    </row>
    <row r="260" spans="1:8">
      <c r="A260" s="315"/>
      <c r="B260" s="315"/>
      <c r="C260" s="316"/>
      <c r="D260" s="316"/>
      <c r="E260" s="316"/>
      <c r="F260" s="316"/>
      <c r="G260" s="316"/>
      <c r="H260" s="316"/>
    </row>
    <row r="261" spans="1:8">
      <c r="A261" s="315"/>
      <c r="B261" s="315"/>
      <c r="C261" s="316"/>
      <c r="D261" s="316"/>
      <c r="E261" s="316"/>
      <c r="F261" s="316"/>
      <c r="G261" s="316"/>
      <c r="H261" s="316"/>
    </row>
    <row r="262" spans="1:8">
      <c r="A262" s="315"/>
      <c r="B262" s="315"/>
      <c r="C262" s="316"/>
      <c r="D262" s="316"/>
      <c r="E262" s="316"/>
      <c r="F262" s="316"/>
      <c r="G262" s="316"/>
      <c r="H262" s="316"/>
    </row>
    <row r="263" spans="1:8">
      <c r="A263" s="315"/>
      <c r="B263" s="315"/>
      <c r="C263" s="316"/>
      <c r="D263" s="316"/>
      <c r="E263" s="316"/>
      <c r="F263" s="316"/>
      <c r="G263" s="316"/>
      <c r="H263" s="316"/>
    </row>
    <row r="264" spans="1:8">
      <c r="A264" s="315"/>
      <c r="B264" s="315"/>
      <c r="C264" s="316"/>
      <c r="D264" s="316"/>
      <c r="E264" s="316"/>
      <c r="F264" s="316"/>
      <c r="G264" s="316"/>
      <c r="H264" s="316"/>
    </row>
    <row r="265" spans="1:8">
      <c r="A265" s="315"/>
      <c r="B265" s="315"/>
      <c r="C265" s="316"/>
      <c r="D265" s="316"/>
      <c r="E265" s="316"/>
      <c r="F265" s="316"/>
      <c r="G265" s="316"/>
      <c r="H265" s="316"/>
    </row>
    <row r="266" spans="1:8">
      <c r="A266" s="315"/>
      <c r="B266" s="315"/>
      <c r="C266" s="316"/>
      <c r="D266" s="316"/>
      <c r="E266" s="316"/>
      <c r="F266" s="316"/>
      <c r="G266" s="316"/>
      <c r="H266" s="316"/>
    </row>
    <row r="267" spans="1:8">
      <c r="A267" s="315"/>
      <c r="B267" s="315"/>
      <c r="C267" s="316"/>
      <c r="D267" s="316"/>
      <c r="E267" s="316"/>
      <c r="F267" s="316"/>
      <c r="G267" s="316"/>
      <c r="H267" s="316"/>
    </row>
    <row r="268" spans="1:8">
      <c r="A268" s="315"/>
      <c r="B268" s="315"/>
      <c r="C268" s="316"/>
      <c r="D268" s="316"/>
      <c r="E268" s="316"/>
      <c r="F268" s="316"/>
      <c r="G268" s="316"/>
      <c r="H268" s="316"/>
    </row>
    <row r="269" spans="1:8">
      <c r="A269" s="315"/>
      <c r="B269" s="315"/>
      <c r="C269" s="316"/>
      <c r="D269" s="316"/>
      <c r="E269" s="316"/>
      <c r="F269" s="316"/>
      <c r="G269" s="316"/>
      <c r="H269" s="316"/>
    </row>
    <row r="270" spans="1:8">
      <c r="A270" s="315"/>
      <c r="B270" s="315"/>
      <c r="C270" s="316"/>
      <c r="D270" s="316"/>
      <c r="E270" s="316"/>
      <c r="F270" s="316"/>
      <c r="G270" s="316"/>
      <c r="H270" s="316"/>
    </row>
    <row r="271" spans="1:8">
      <c r="A271" s="315"/>
      <c r="B271" s="315"/>
      <c r="C271" s="316"/>
      <c r="D271" s="316"/>
      <c r="E271" s="316"/>
      <c r="F271" s="316"/>
      <c r="G271" s="316"/>
      <c r="H271" s="316"/>
    </row>
    <row r="272" spans="1:8">
      <c r="A272" s="315"/>
      <c r="B272" s="315"/>
      <c r="C272" s="316"/>
      <c r="D272" s="316"/>
      <c r="E272" s="316"/>
      <c r="F272" s="316"/>
      <c r="G272" s="316"/>
      <c r="H272" s="316"/>
    </row>
    <row r="273" spans="1:8">
      <c r="A273" s="315"/>
      <c r="B273" s="315"/>
      <c r="C273" s="316"/>
      <c r="D273" s="316"/>
      <c r="E273" s="316"/>
      <c r="F273" s="316"/>
      <c r="G273" s="316"/>
      <c r="H273" s="316"/>
    </row>
    <row r="274" spans="1:8">
      <c r="A274" s="315"/>
      <c r="B274" s="315"/>
      <c r="C274" s="316"/>
      <c r="D274" s="316"/>
      <c r="E274" s="316"/>
      <c r="F274" s="316"/>
      <c r="G274" s="316"/>
      <c r="H274" s="316"/>
    </row>
    <row r="275" spans="1:8">
      <c r="A275" s="315"/>
      <c r="B275" s="315"/>
      <c r="C275" s="316"/>
      <c r="D275" s="316"/>
      <c r="E275" s="316"/>
      <c r="F275" s="316"/>
      <c r="G275" s="316"/>
      <c r="H275" s="316"/>
    </row>
    <row r="276" spans="1:8">
      <c r="A276" s="315"/>
      <c r="B276" s="315"/>
      <c r="C276" s="316"/>
      <c r="D276" s="316"/>
      <c r="E276" s="316"/>
      <c r="F276" s="316"/>
      <c r="G276" s="316"/>
      <c r="H276" s="316"/>
    </row>
    <row r="277" spans="1:8">
      <c r="A277" s="315"/>
      <c r="B277" s="315"/>
      <c r="C277" s="316"/>
      <c r="D277" s="316"/>
      <c r="E277" s="316"/>
      <c r="F277" s="316"/>
      <c r="G277" s="316"/>
      <c r="H277" s="316"/>
    </row>
    <row r="278" spans="1:8">
      <c r="A278" s="315"/>
      <c r="B278" s="315"/>
      <c r="C278" s="316"/>
      <c r="D278" s="316"/>
      <c r="E278" s="316"/>
      <c r="F278" s="316"/>
      <c r="G278" s="316"/>
      <c r="H278" s="316"/>
    </row>
    <row r="279" spans="1:8">
      <c r="A279" s="315"/>
      <c r="B279" s="315"/>
      <c r="C279" s="316"/>
      <c r="D279" s="316"/>
      <c r="E279" s="316"/>
      <c r="F279" s="316"/>
      <c r="G279" s="316"/>
      <c r="H279" s="316"/>
    </row>
    <row r="280" spans="1:8">
      <c r="A280" s="315"/>
      <c r="B280" s="315"/>
      <c r="C280" s="316"/>
      <c r="D280" s="316"/>
      <c r="E280" s="316"/>
      <c r="F280" s="316"/>
      <c r="G280" s="316"/>
      <c r="H280" s="316"/>
    </row>
    <row r="281" spans="1:8">
      <c r="A281" s="315"/>
      <c r="B281" s="315"/>
      <c r="C281" s="316"/>
      <c r="D281" s="316"/>
      <c r="E281" s="316"/>
      <c r="F281" s="316"/>
      <c r="G281" s="316"/>
      <c r="H281" s="316"/>
    </row>
    <row r="282" spans="1:8">
      <c r="A282" s="315"/>
      <c r="B282" s="315"/>
      <c r="C282" s="316"/>
      <c r="D282" s="316"/>
      <c r="E282" s="316"/>
      <c r="F282" s="316"/>
      <c r="G282" s="316"/>
      <c r="H282" s="316"/>
    </row>
    <row r="283" spans="1:8">
      <c r="A283" s="315"/>
      <c r="B283" s="315"/>
      <c r="C283" s="316"/>
      <c r="D283" s="316"/>
      <c r="E283" s="316"/>
      <c r="F283" s="316"/>
      <c r="G283" s="316"/>
      <c r="H283" s="316"/>
    </row>
    <row r="284" spans="1:8">
      <c r="A284" s="315"/>
      <c r="B284" s="315"/>
      <c r="C284" s="316"/>
      <c r="D284" s="316"/>
      <c r="E284" s="316"/>
      <c r="F284" s="316"/>
      <c r="G284" s="316"/>
      <c r="H284" s="316"/>
    </row>
    <row r="285" spans="1:8">
      <c r="A285" s="315"/>
      <c r="B285" s="315"/>
      <c r="C285" s="316"/>
      <c r="D285" s="316"/>
      <c r="E285" s="316"/>
      <c r="F285" s="316"/>
      <c r="G285" s="316"/>
      <c r="H285" s="316"/>
    </row>
    <row r="286" spans="1:8">
      <c r="A286" s="315"/>
      <c r="B286" s="315"/>
      <c r="C286" s="316"/>
      <c r="D286" s="316"/>
      <c r="E286" s="316"/>
      <c r="F286" s="316"/>
      <c r="G286" s="316"/>
      <c r="H286" s="316"/>
    </row>
    <row r="287" spans="1:8">
      <c r="A287" s="315"/>
      <c r="B287" s="315"/>
      <c r="C287" s="316"/>
      <c r="D287" s="316"/>
      <c r="E287" s="316"/>
      <c r="F287" s="316"/>
      <c r="G287" s="316"/>
      <c r="H287" s="316"/>
    </row>
    <row r="288" spans="1:8">
      <c r="A288" s="315"/>
      <c r="B288" s="315"/>
      <c r="C288" s="316"/>
      <c r="D288" s="316"/>
      <c r="E288" s="316"/>
      <c r="F288" s="316"/>
      <c r="G288" s="316"/>
      <c r="H288" s="316"/>
    </row>
    <row r="289" spans="1:8">
      <c r="A289" s="315"/>
      <c r="B289" s="315"/>
      <c r="C289" s="316"/>
      <c r="D289" s="316"/>
      <c r="E289" s="316"/>
      <c r="F289" s="316"/>
      <c r="G289" s="316"/>
      <c r="H289" s="316"/>
    </row>
    <row r="290" spans="1:8">
      <c r="A290" s="315"/>
      <c r="B290" s="315"/>
      <c r="C290" s="316"/>
      <c r="D290" s="316"/>
      <c r="E290" s="316"/>
      <c r="F290" s="316"/>
      <c r="G290" s="316"/>
      <c r="H290" s="316"/>
    </row>
    <row r="291" spans="1:8">
      <c r="A291" s="315"/>
      <c r="B291" s="315"/>
      <c r="C291" s="316"/>
      <c r="D291" s="316"/>
      <c r="E291" s="316"/>
      <c r="F291" s="316"/>
      <c r="G291" s="316"/>
      <c r="H291" s="316"/>
    </row>
    <row r="292" spans="1:8">
      <c r="A292" s="315"/>
      <c r="B292" s="315"/>
      <c r="C292" s="316"/>
      <c r="D292" s="316"/>
      <c r="E292" s="316"/>
      <c r="F292" s="316"/>
      <c r="G292" s="316"/>
      <c r="H292" s="316"/>
    </row>
    <row r="293" spans="1:8">
      <c r="A293" s="315"/>
      <c r="B293" s="315"/>
      <c r="C293" s="316"/>
      <c r="D293" s="316"/>
      <c r="E293" s="316"/>
      <c r="F293" s="316"/>
      <c r="G293" s="316"/>
      <c r="H293" s="316"/>
    </row>
    <row r="294" spans="1:8">
      <c r="A294" s="315"/>
      <c r="B294" s="315"/>
      <c r="C294" s="316"/>
      <c r="D294" s="316"/>
      <c r="E294" s="316"/>
      <c r="F294" s="316"/>
      <c r="G294" s="316"/>
      <c r="H294" s="316"/>
    </row>
    <row r="295" spans="1:8">
      <c r="A295" s="315"/>
      <c r="B295" s="315"/>
      <c r="C295" s="316"/>
      <c r="D295" s="316"/>
      <c r="E295" s="316"/>
      <c r="F295" s="316"/>
      <c r="G295" s="316"/>
      <c r="H295" s="316"/>
    </row>
    <row r="296" spans="1:8">
      <c r="A296" s="315"/>
      <c r="B296" s="315"/>
      <c r="C296" s="316"/>
      <c r="D296" s="316"/>
      <c r="E296" s="316"/>
      <c r="F296" s="316"/>
      <c r="G296" s="316"/>
      <c r="H296" s="316"/>
    </row>
    <row r="297" spans="1:8">
      <c r="A297" s="315"/>
      <c r="B297" s="315"/>
      <c r="C297" s="316"/>
      <c r="D297" s="316"/>
      <c r="E297" s="316"/>
      <c r="F297" s="316"/>
      <c r="G297" s="316"/>
      <c r="H297" s="316"/>
    </row>
    <row r="298" spans="1:8">
      <c r="A298" s="315"/>
      <c r="B298" s="315"/>
      <c r="C298" s="316"/>
      <c r="D298" s="316"/>
      <c r="E298" s="316"/>
      <c r="F298" s="316"/>
      <c r="G298" s="316"/>
      <c r="H298" s="316"/>
    </row>
    <row r="299" spans="1:8">
      <c r="A299" s="315"/>
      <c r="B299" s="315"/>
      <c r="C299" s="316"/>
      <c r="D299" s="316"/>
      <c r="E299" s="316"/>
      <c r="F299" s="316"/>
      <c r="G299" s="316"/>
      <c r="H299" s="316"/>
    </row>
    <row r="300" spans="1:8">
      <c r="A300" s="315"/>
      <c r="B300" s="315"/>
      <c r="C300" s="316"/>
      <c r="D300" s="316"/>
      <c r="E300" s="316"/>
      <c r="F300" s="316"/>
      <c r="G300" s="316"/>
      <c r="H300" s="316"/>
    </row>
    <row r="301" spans="1:8">
      <c r="A301" s="315"/>
      <c r="B301" s="315"/>
      <c r="C301" s="316"/>
      <c r="D301" s="316"/>
      <c r="E301" s="316"/>
      <c r="F301" s="316"/>
      <c r="G301" s="316"/>
      <c r="H301" s="316"/>
    </row>
    <row r="302" spans="1:8">
      <c r="A302" s="315"/>
      <c r="B302" s="315"/>
      <c r="C302" s="316"/>
      <c r="D302" s="316"/>
      <c r="E302" s="316"/>
      <c r="F302" s="316"/>
      <c r="G302" s="316"/>
      <c r="H302" s="316"/>
    </row>
    <row r="303" spans="1:8">
      <c r="A303" s="315"/>
      <c r="B303" s="315"/>
      <c r="C303" s="316"/>
      <c r="D303" s="316"/>
      <c r="E303" s="316"/>
      <c r="F303" s="316"/>
      <c r="G303" s="316"/>
      <c r="H303" s="316"/>
    </row>
    <row r="304" spans="1:8">
      <c r="A304" s="315"/>
      <c r="B304" s="315"/>
      <c r="C304" s="316"/>
      <c r="D304" s="316"/>
      <c r="E304" s="316"/>
      <c r="F304" s="316"/>
      <c r="G304" s="316"/>
      <c r="H304" s="316"/>
    </row>
    <row r="305" spans="1:8">
      <c r="A305" s="315"/>
      <c r="B305" s="315"/>
      <c r="C305" s="316"/>
      <c r="D305" s="316"/>
      <c r="E305" s="316"/>
      <c r="F305" s="316"/>
      <c r="G305" s="316"/>
      <c r="H305" s="316"/>
    </row>
    <row r="306" spans="1:8">
      <c r="A306" s="315"/>
      <c r="B306" s="315"/>
      <c r="C306" s="316"/>
      <c r="D306" s="316"/>
      <c r="E306" s="316"/>
      <c r="F306" s="316"/>
      <c r="G306" s="316"/>
      <c r="H306" s="316"/>
    </row>
    <row r="307" spans="1:8">
      <c r="A307" s="315"/>
      <c r="B307" s="315"/>
      <c r="C307" s="316"/>
      <c r="D307" s="316"/>
      <c r="E307" s="316"/>
      <c r="F307" s="316"/>
      <c r="G307" s="316"/>
      <c r="H307" s="316"/>
    </row>
    <row r="308" spans="1:8">
      <c r="A308" s="315"/>
      <c r="B308" s="315"/>
      <c r="C308" s="316"/>
      <c r="D308" s="316"/>
      <c r="E308" s="316"/>
      <c r="F308" s="316"/>
      <c r="G308" s="316"/>
      <c r="H308" s="316"/>
    </row>
    <row r="309" spans="1:8">
      <c r="A309" s="315"/>
      <c r="B309" s="315"/>
      <c r="C309" s="316"/>
      <c r="D309" s="316"/>
      <c r="E309" s="316"/>
      <c r="F309" s="316"/>
      <c r="G309" s="316"/>
      <c r="H309" s="316"/>
    </row>
    <row r="310" spans="1:8">
      <c r="A310" s="315"/>
      <c r="B310" s="315"/>
      <c r="C310" s="316"/>
      <c r="D310" s="316"/>
      <c r="E310" s="316"/>
      <c r="F310" s="316"/>
      <c r="G310" s="316"/>
      <c r="H310" s="316"/>
    </row>
    <row r="311" spans="1:8">
      <c r="A311" s="315"/>
      <c r="B311" s="315"/>
      <c r="C311" s="316"/>
      <c r="D311" s="316"/>
      <c r="E311" s="316"/>
      <c r="F311" s="316"/>
      <c r="G311" s="316"/>
      <c r="H311" s="316"/>
    </row>
    <row r="312" spans="1:8">
      <c r="A312" s="315"/>
      <c r="B312" s="315"/>
      <c r="C312" s="316"/>
      <c r="D312" s="316"/>
      <c r="E312" s="316"/>
      <c r="F312" s="316"/>
      <c r="G312" s="316"/>
      <c r="H312" s="316"/>
    </row>
    <row r="313" spans="1:8">
      <c r="A313" s="315"/>
      <c r="B313" s="315"/>
      <c r="C313" s="316"/>
      <c r="D313" s="316"/>
      <c r="E313" s="316"/>
      <c r="F313" s="316"/>
      <c r="G313" s="316"/>
      <c r="H313" s="316"/>
    </row>
    <row r="314" spans="1:8">
      <c r="A314" s="315"/>
      <c r="B314" s="315"/>
      <c r="C314" s="316"/>
      <c r="D314" s="316"/>
      <c r="E314" s="316"/>
      <c r="F314" s="316"/>
      <c r="G314" s="316"/>
      <c r="H314" s="316"/>
    </row>
    <row r="315" spans="1:8">
      <c r="A315" s="315"/>
      <c r="B315" s="315"/>
      <c r="C315" s="316"/>
      <c r="D315" s="316"/>
      <c r="E315" s="316"/>
      <c r="F315" s="316"/>
      <c r="G315" s="316"/>
      <c r="H315" s="316"/>
    </row>
    <row r="316" spans="1:8">
      <c r="A316" s="315"/>
      <c r="B316" s="315"/>
      <c r="C316" s="316"/>
      <c r="D316" s="316"/>
      <c r="E316" s="316"/>
      <c r="F316" s="316"/>
      <c r="G316" s="316"/>
      <c r="H316" s="316"/>
    </row>
    <row r="317" spans="1:8">
      <c r="A317" s="315"/>
      <c r="B317" s="315"/>
      <c r="C317" s="316"/>
      <c r="D317" s="316"/>
      <c r="E317" s="316"/>
      <c r="F317" s="316"/>
      <c r="G317" s="316"/>
      <c r="H317" s="316"/>
    </row>
    <row r="318" spans="1:8">
      <c r="A318" s="315"/>
      <c r="B318" s="315"/>
      <c r="C318" s="316"/>
      <c r="D318" s="316"/>
      <c r="E318" s="316"/>
      <c r="F318" s="316"/>
      <c r="G318" s="316"/>
      <c r="H318" s="316"/>
    </row>
    <row r="319" spans="1:8">
      <c r="A319" s="315"/>
      <c r="B319" s="315"/>
      <c r="C319" s="316"/>
      <c r="D319" s="316"/>
      <c r="E319" s="316"/>
      <c r="F319" s="316"/>
      <c r="G319" s="316"/>
      <c r="H319" s="316"/>
    </row>
    <row r="320" spans="1:8">
      <c r="A320" s="315"/>
      <c r="B320" s="315"/>
      <c r="C320" s="316"/>
      <c r="D320" s="316"/>
      <c r="E320" s="316"/>
      <c r="F320" s="316"/>
      <c r="G320" s="316"/>
      <c r="H320" s="316"/>
    </row>
    <row r="321" spans="1:8">
      <c r="A321" s="315"/>
      <c r="B321" s="315"/>
      <c r="C321" s="316"/>
      <c r="D321" s="316"/>
      <c r="E321" s="316"/>
      <c r="F321" s="316"/>
      <c r="G321" s="316"/>
      <c r="H321" s="316"/>
    </row>
    <row r="322" spans="1:8">
      <c r="A322" s="315"/>
      <c r="B322" s="315"/>
      <c r="C322" s="316"/>
      <c r="D322" s="316"/>
      <c r="E322" s="316"/>
      <c r="F322" s="316"/>
      <c r="G322" s="316"/>
      <c r="H322" s="316"/>
    </row>
    <row r="323" spans="1:8">
      <c r="A323" s="315"/>
      <c r="B323" s="315"/>
      <c r="C323" s="316"/>
      <c r="D323" s="316"/>
      <c r="E323" s="316"/>
      <c r="F323" s="316"/>
      <c r="G323" s="316"/>
      <c r="H323" s="316"/>
    </row>
    <row r="324" spans="1:8">
      <c r="A324" s="315"/>
      <c r="B324" s="315"/>
      <c r="C324" s="316"/>
      <c r="D324" s="316"/>
      <c r="E324" s="316"/>
      <c r="F324" s="316"/>
      <c r="G324" s="316"/>
      <c r="H324" s="316"/>
    </row>
    <row r="325" spans="1:8">
      <c r="A325" s="315"/>
      <c r="B325" s="315"/>
      <c r="C325" s="316"/>
      <c r="D325" s="316"/>
      <c r="E325" s="316"/>
      <c r="F325" s="316"/>
      <c r="G325" s="316"/>
      <c r="H325" s="316"/>
    </row>
    <row r="326" spans="1:8">
      <c r="A326" s="315"/>
      <c r="B326" s="315"/>
      <c r="C326" s="316"/>
      <c r="D326" s="316"/>
      <c r="E326" s="316"/>
      <c r="F326" s="316"/>
      <c r="G326" s="316"/>
      <c r="H326" s="316"/>
    </row>
    <row r="327" spans="1:8">
      <c r="A327" s="315"/>
      <c r="B327" s="315"/>
      <c r="C327" s="316"/>
      <c r="D327" s="316"/>
      <c r="E327" s="316"/>
      <c r="F327" s="316"/>
      <c r="G327" s="316"/>
      <c r="H327" s="316"/>
    </row>
    <row r="328" spans="1:8">
      <c r="A328" s="315"/>
      <c r="B328" s="315"/>
      <c r="C328" s="316"/>
      <c r="D328" s="316"/>
      <c r="E328" s="316"/>
      <c r="F328" s="316"/>
      <c r="G328" s="316"/>
      <c r="H328" s="316"/>
    </row>
    <row r="329" spans="1:8">
      <c r="A329" s="315"/>
      <c r="B329" s="315"/>
      <c r="C329" s="316"/>
      <c r="D329" s="316"/>
      <c r="E329" s="316"/>
      <c r="F329" s="316"/>
      <c r="G329" s="316"/>
      <c r="H329" s="316"/>
    </row>
    <row r="330" spans="1:8">
      <c r="A330" s="315"/>
      <c r="B330" s="315"/>
      <c r="C330" s="316"/>
      <c r="D330" s="316"/>
      <c r="E330" s="316"/>
      <c r="F330" s="316"/>
      <c r="G330" s="316"/>
      <c r="H330" s="316"/>
    </row>
    <row r="331" spans="1:8">
      <c r="A331" s="315"/>
      <c r="B331" s="315"/>
      <c r="C331" s="316"/>
      <c r="D331" s="316"/>
      <c r="E331" s="316"/>
      <c r="F331" s="316"/>
      <c r="G331" s="316"/>
      <c r="H331" s="316"/>
    </row>
    <row r="332" spans="1:8">
      <c r="A332" s="315"/>
      <c r="B332" s="315"/>
      <c r="C332" s="316"/>
      <c r="D332" s="316"/>
      <c r="E332" s="316"/>
      <c r="F332" s="316"/>
      <c r="G332" s="316"/>
      <c r="H332" s="316"/>
    </row>
    <row r="333" spans="1:8">
      <c r="A333" s="315"/>
      <c r="B333" s="315"/>
      <c r="C333" s="316"/>
      <c r="D333" s="316"/>
      <c r="E333" s="316"/>
      <c r="F333" s="316"/>
      <c r="G333" s="316"/>
      <c r="H333" s="316"/>
    </row>
    <row r="334" spans="1:8">
      <c r="A334" s="315"/>
      <c r="B334" s="315"/>
      <c r="C334" s="316"/>
      <c r="D334" s="316"/>
      <c r="E334" s="316"/>
      <c r="F334" s="316"/>
      <c r="G334" s="316"/>
      <c r="H334" s="316"/>
    </row>
    <row r="335" spans="1:8">
      <c r="A335" s="315"/>
      <c r="B335" s="315"/>
      <c r="C335" s="316"/>
      <c r="D335" s="316"/>
      <c r="E335" s="316"/>
      <c r="F335" s="316"/>
      <c r="G335" s="316"/>
      <c r="H335" s="316"/>
    </row>
    <row r="336" spans="1:8">
      <c r="A336" s="315"/>
      <c r="B336" s="315"/>
      <c r="C336" s="316"/>
      <c r="D336" s="316"/>
      <c r="E336" s="316"/>
      <c r="F336" s="316"/>
      <c r="G336" s="316"/>
      <c r="H336" s="316"/>
    </row>
    <row r="337" spans="1:8">
      <c r="A337" s="315"/>
      <c r="B337" s="315"/>
      <c r="C337" s="316"/>
      <c r="D337" s="316"/>
      <c r="E337" s="316"/>
      <c r="F337" s="316"/>
      <c r="G337" s="316"/>
      <c r="H337" s="316"/>
    </row>
    <row r="338" spans="1:8">
      <c r="A338" s="315"/>
      <c r="B338" s="315"/>
      <c r="C338" s="316"/>
      <c r="D338" s="316"/>
      <c r="E338" s="316"/>
      <c r="F338" s="316"/>
      <c r="G338" s="316"/>
      <c r="H338" s="316"/>
    </row>
    <row r="339" spans="1:8">
      <c r="A339" s="315"/>
      <c r="B339" s="315"/>
      <c r="C339" s="316"/>
      <c r="D339" s="316"/>
      <c r="E339" s="316"/>
      <c r="F339" s="316"/>
      <c r="G339" s="316"/>
      <c r="H339" s="316"/>
    </row>
    <row r="340" spans="1:8">
      <c r="A340" s="315"/>
      <c r="B340" s="315"/>
      <c r="C340" s="316"/>
      <c r="D340" s="316"/>
      <c r="E340" s="316"/>
      <c r="F340" s="316"/>
      <c r="G340" s="316"/>
      <c r="H340" s="316"/>
    </row>
    <row r="341" spans="1:8">
      <c r="A341" s="315"/>
      <c r="B341" s="315"/>
      <c r="C341" s="316"/>
      <c r="D341" s="316"/>
      <c r="E341" s="316"/>
      <c r="F341" s="316"/>
      <c r="G341" s="316"/>
      <c r="H341" s="316"/>
    </row>
    <row r="342" spans="1:8">
      <c r="A342" s="315"/>
      <c r="B342" s="315"/>
      <c r="C342" s="316"/>
      <c r="D342" s="316"/>
      <c r="E342" s="316"/>
      <c r="F342" s="316"/>
      <c r="G342" s="316"/>
      <c r="H342" s="316"/>
    </row>
    <row r="343" spans="1:8">
      <c r="A343" s="315"/>
      <c r="B343" s="315"/>
      <c r="C343" s="316"/>
      <c r="D343" s="316"/>
      <c r="E343" s="316"/>
      <c r="F343" s="316"/>
      <c r="G343" s="316"/>
      <c r="H343" s="316"/>
    </row>
    <row r="344" spans="1:8">
      <c r="A344" s="315"/>
      <c r="B344" s="315"/>
      <c r="C344" s="316"/>
      <c r="D344" s="316"/>
      <c r="E344" s="316"/>
      <c r="F344" s="316"/>
      <c r="G344" s="316"/>
      <c r="H344" s="316"/>
    </row>
    <row r="345" spans="1:8">
      <c r="A345" s="315"/>
      <c r="B345" s="315"/>
      <c r="C345" s="316"/>
      <c r="D345" s="316"/>
      <c r="E345" s="316"/>
      <c r="F345" s="316"/>
      <c r="G345" s="316"/>
      <c r="H345" s="316"/>
    </row>
    <row r="346" spans="1:8">
      <c r="A346" s="315"/>
      <c r="B346" s="315"/>
      <c r="C346" s="316"/>
      <c r="D346" s="316"/>
      <c r="E346" s="316"/>
      <c r="F346" s="316"/>
      <c r="G346" s="316"/>
      <c r="H346" s="316"/>
    </row>
    <row r="347" spans="1:8">
      <c r="A347" s="315"/>
      <c r="B347" s="315"/>
      <c r="C347" s="316"/>
      <c r="D347" s="316"/>
      <c r="E347" s="316"/>
      <c r="F347" s="316"/>
      <c r="G347" s="316"/>
      <c r="H347" s="316"/>
    </row>
    <row r="348" spans="1:8">
      <c r="A348" s="315"/>
      <c r="B348" s="315"/>
      <c r="C348" s="316"/>
      <c r="D348" s="316"/>
      <c r="E348" s="316"/>
      <c r="F348" s="316"/>
      <c r="G348" s="316"/>
      <c r="H348" s="316"/>
    </row>
    <row r="349" spans="1:8">
      <c r="A349" s="315"/>
      <c r="B349" s="315"/>
      <c r="C349" s="316"/>
      <c r="D349" s="316"/>
      <c r="E349" s="316"/>
      <c r="F349" s="316"/>
      <c r="G349" s="316"/>
      <c r="H349" s="316"/>
    </row>
    <row r="350" spans="1:8">
      <c r="A350" s="315"/>
      <c r="B350" s="315"/>
      <c r="C350" s="316"/>
      <c r="D350" s="316"/>
      <c r="E350" s="316"/>
      <c r="F350" s="316"/>
      <c r="G350" s="316"/>
      <c r="H350" s="316"/>
    </row>
    <row r="351" spans="1:8">
      <c r="A351" s="315"/>
      <c r="B351" s="315"/>
      <c r="C351" s="316"/>
      <c r="D351" s="316"/>
      <c r="E351" s="316"/>
      <c r="F351" s="316"/>
      <c r="G351" s="316"/>
      <c r="H351" s="316"/>
    </row>
    <row r="352" spans="1:8">
      <c r="A352" s="315"/>
      <c r="B352" s="315"/>
      <c r="C352" s="316"/>
      <c r="D352" s="316"/>
      <c r="E352" s="316"/>
      <c r="F352" s="316"/>
      <c r="G352" s="316"/>
      <c r="H352" s="316"/>
    </row>
    <row r="353" spans="1:8">
      <c r="A353" s="315"/>
      <c r="B353" s="315"/>
      <c r="C353" s="316"/>
      <c r="D353" s="316"/>
      <c r="E353" s="316"/>
      <c r="F353" s="316"/>
      <c r="G353" s="316"/>
      <c r="H353" s="316"/>
    </row>
    <row r="354" spans="1:8">
      <c r="A354" s="315"/>
      <c r="B354" s="315"/>
      <c r="C354" s="316"/>
      <c r="D354" s="316"/>
      <c r="E354" s="316"/>
      <c r="F354" s="316"/>
      <c r="G354" s="316"/>
      <c r="H354" s="316"/>
    </row>
    <row r="355" spans="1:8">
      <c r="A355" s="315"/>
      <c r="B355" s="315"/>
      <c r="C355" s="316"/>
      <c r="D355" s="316"/>
      <c r="E355" s="316"/>
      <c r="F355" s="316"/>
      <c r="G355" s="316"/>
      <c r="H355" s="316"/>
    </row>
    <row r="356" spans="1:8">
      <c r="A356" s="315"/>
      <c r="B356" s="315"/>
      <c r="C356" s="316"/>
      <c r="D356" s="316"/>
      <c r="E356" s="316"/>
      <c r="F356" s="316"/>
      <c r="G356" s="316"/>
      <c r="H356" s="316"/>
    </row>
    <row r="357" spans="1:8">
      <c r="A357" s="315"/>
      <c r="B357" s="315"/>
      <c r="C357" s="316"/>
      <c r="D357" s="316"/>
      <c r="E357" s="316"/>
      <c r="F357" s="316"/>
      <c r="G357" s="316"/>
      <c r="H357" s="316"/>
    </row>
    <row r="358" spans="1:8">
      <c r="A358" s="315"/>
      <c r="B358" s="315"/>
      <c r="C358" s="316"/>
      <c r="D358" s="316"/>
      <c r="E358" s="316"/>
      <c r="F358" s="316"/>
      <c r="G358" s="316"/>
      <c r="H358" s="316"/>
    </row>
    <row r="359" spans="1:8">
      <c r="A359" s="315"/>
      <c r="B359" s="315"/>
      <c r="C359" s="316"/>
      <c r="D359" s="316"/>
      <c r="E359" s="316"/>
      <c r="F359" s="316"/>
      <c r="G359" s="316"/>
      <c r="H359" s="316"/>
    </row>
    <row r="360" spans="1:8">
      <c r="A360" s="315"/>
      <c r="B360" s="315"/>
      <c r="C360" s="316"/>
      <c r="D360" s="316"/>
      <c r="E360" s="316"/>
      <c r="F360" s="316"/>
      <c r="G360" s="316"/>
      <c r="H360" s="316"/>
    </row>
    <row r="361" spans="1:8">
      <c r="A361" s="315"/>
      <c r="B361" s="315"/>
      <c r="C361" s="316"/>
      <c r="D361" s="316"/>
      <c r="E361" s="316"/>
      <c r="F361" s="316"/>
      <c r="G361" s="316"/>
      <c r="H361" s="316"/>
    </row>
    <row r="362" spans="1:8">
      <c r="A362" s="315"/>
      <c r="B362" s="315"/>
      <c r="C362" s="316"/>
      <c r="D362" s="316"/>
      <c r="E362" s="316"/>
      <c r="F362" s="316"/>
      <c r="G362" s="316"/>
      <c r="H362" s="316"/>
    </row>
    <row r="363" spans="1:8">
      <c r="A363" s="315"/>
      <c r="B363" s="315"/>
      <c r="C363" s="316"/>
      <c r="D363" s="316"/>
      <c r="E363" s="316"/>
      <c r="F363" s="316"/>
      <c r="G363" s="316"/>
      <c r="H363" s="316"/>
    </row>
    <row r="364" spans="1:8">
      <c r="A364" s="315"/>
      <c r="B364" s="315"/>
      <c r="C364" s="316"/>
      <c r="D364" s="316"/>
      <c r="E364" s="316"/>
      <c r="F364" s="316"/>
      <c r="G364" s="316"/>
      <c r="H364" s="316"/>
    </row>
    <row r="365" spans="1:8">
      <c r="A365" s="315"/>
      <c r="B365" s="315"/>
      <c r="C365" s="316"/>
      <c r="D365" s="316"/>
      <c r="E365" s="316"/>
      <c r="F365" s="316"/>
      <c r="G365" s="316"/>
      <c r="H365" s="316"/>
    </row>
    <row r="366" spans="1:8">
      <c r="A366" s="315"/>
      <c r="B366" s="315"/>
      <c r="C366" s="316"/>
      <c r="D366" s="316"/>
      <c r="E366" s="316"/>
      <c r="F366" s="316"/>
      <c r="G366" s="316"/>
      <c r="H366" s="316"/>
    </row>
    <row r="367" spans="1:8">
      <c r="A367" s="315"/>
      <c r="B367" s="315"/>
      <c r="C367" s="316"/>
      <c r="D367" s="316"/>
      <c r="E367" s="316"/>
      <c r="F367" s="316"/>
      <c r="G367" s="316"/>
      <c r="H367" s="316"/>
    </row>
    <row r="368" spans="1:8">
      <c r="A368" s="315"/>
      <c r="B368" s="315"/>
      <c r="C368" s="316"/>
      <c r="D368" s="316"/>
      <c r="E368" s="316"/>
      <c r="F368" s="316"/>
      <c r="G368" s="316"/>
      <c r="H368" s="316"/>
    </row>
    <row r="369" spans="1:8">
      <c r="A369" s="315"/>
      <c r="B369" s="315"/>
      <c r="C369" s="316"/>
      <c r="D369" s="316"/>
      <c r="E369" s="316"/>
      <c r="F369" s="316"/>
      <c r="G369" s="316"/>
      <c r="H369" s="316"/>
    </row>
    <row r="370" spans="1:8">
      <c r="A370" s="315"/>
      <c r="B370" s="315"/>
      <c r="C370" s="316"/>
      <c r="D370" s="316"/>
      <c r="E370" s="316"/>
      <c r="F370" s="316"/>
      <c r="G370" s="316"/>
      <c r="H370" s="316"/>
    </row>
    <row r="371" spans="1:8">
      <c r="A371" s="315"/>
      <c r="B371" s="315"/>
      <c r="C371" s="316"/>
      <c r="D371" s="316"/>
      <c r="E371" s="316"/>
      <c r="F371" s="316"/>
      <c r="G371" s="316"/>
      <c r="H371" s="316"/>
    </row>
    <row r="372" spans="1:8">
      <c r="A372" s="315"/>
      <c r="B372" s="315"/>
      <c r="C372" s="316"/>
      <c r="D372" s="316"/>
      <c r="E372" s="316"/>
      <c r="F372" s="316"/>
      <c r="G372" s="316"/>
      <c r="H372" s="316"/>
    </row>
    <row r="373" spans="1:8">
      <c r="A373" s="315"/>
      <c r="B373" s="315"/>
      <c r="C373" s="316"/>
      <c r="D373" s="316"/>
      <c r="E373" s="316"/>
      <c r="F373" s="316"/>
      <c r="G373" s="316"/>
      <c r="H373" s="316"/>
    </row>
    <row r="374" spans="1:8">
      <c r="A374" s="315"/>
      <c r="B374" s="315"/>
      <c r="C374" s="316"/>
      <c r="D374" s="316"/>
      <c r="E374" s="316"/>
      <c r="F374" s="316"/>
      <c r="G374" s="316"/>
      <c r="H374" s="316"/>
    </row>
    <row r="375" spans="1:8">
      <c r="A375" s="315"/>
      <c r="B375" s="315"/>
      <c r="C375" s="316"/>
      <c r="D375" s="316"/>
      <c r="E375" s="316"/>
      <c r="F375" s="316"/>
      <c r="G375" s="316"/>
      <c r="H375" s="316"/>
    </row>
    <row r="376" spans="1:8">
      <c r="A376" s="315"/>
      <c r="B376" s="315"/>
      <c r="C376" s="316"/>
      <c r="D376" s="316"/>
      <c r="E376" s="316"/>
      <c r="F376" s="316"/>
      <c r="G376" s="316"/>
      <c r="H376" s="316"/>
    </row>
    <row r="377" spans="1:8">
      <c r="A377" s="315"/>
      <c r="B377" s="315"/>
      <c r="C377" s="316"/>
      <c r="D377" s="316"/>
      <c r="E377" s="316"/>
      <c r="F377" s="316"/>
      <c r="G377" s="316"/>
      <c r="H377" s="316"/>
    </row>
    <row r="378" spans="1:8">
      <c r="A378" s="315"/>
      <c r="B378" s="315"/>
      <c r="C378" s="316"/>
      <c r="D378" s="316"/>
      <c r="E378" s="316"/>
      <c r="F378" s="316"/>
      <c r="G378" s="316"/>
      <c r="H378" s="316"/>
    </row>
    <row r="379" spans="1:8">
      <c r="A379" s="315"/>
      <c r="B379" s="315"/>
      <c r="C379" s="316"/>
      <c r="D379" s="316"/>
      <c r="E379" s="316"/>
      <c r="F379" s="316"/>
      <c r="G379" s="316"/>
      <c r="H379" s="316"/>
    </row>
    <row r="380" spans="1:8">
      <c r="A380" s="315"/>
      <c r="B380" s="315"/>
      <c r="C380" s="316"/>
      <c r="D380" s="316"/>
      <c r="E380" s="316"/>
      <c r="F380" s="316"/>
      <c r="G380" s="316"/>
      <c r="H380" s="316"/>
    </row>
    <row r="381" spans="1:8">
      <c r="A381" s="315"/>
      <c r="B381" s="315"/>
      <c r="C381" s="316"/>
      <c r="D381" s="316"/>
      <c r="E381" s="316"/>
      <c r="F381" s="316"/>
      <c r="G381" s="316"/>
      <c r="H381" s="316"/>
    </row>
    <row r="382" spans="1:8">
      <c r="A382" s="315"/>
      <c r="B382" s="315"/>
      <c r="C382" s="316"/>
      <c r="D382" s="316"/>
      <c r="E382" s="316"/>
      <c r="F382" s="316"/>
      <c r="G382" s="316"/>
      <c r="H382" s="316"/>
    </row>
    <row r="383" spans="1:8">
      <c r="A383" s="315"/>
      <c r="B383" s="315"/>
      <c r="C383" s="316"/>
      <c r="D383" s="316"/>
      <c r="E383" s="316"/>
      <c r="F383" s="316"/>
      <c r="G383" s="316"/>
      <c r="H383" s="316"/>
    </row>
    <row r="384" spans="1:8">
      <c r="A384" s="315"/>
      <c r="B384" s="315"/>
      <c r="C384" s="316"/>
      <c r="D384" s="316"/>
      <c r="E384" s="316"/>
      <c r="F384" s="316"/>
      <c r="G384" s="316"/>
      <c r="H384" s="316"/>
    </row>
    <row r="385" spans="1:8">
      <c r="A385" s="315"/>
      <c r="B385" s="315"/>
      <c r="C385" s="316"/>
      <c r="D385" s="316"/>
      <c r="E385" s="316"/>
      <c r="F385" s="316"/>
      <c r="G385" s="316"/>
      <c r="H385" s="316"/>
    </row>
    <row r="386" spans="1:8">
      <c r="A386" s="315"/>
      <c r="B386" s="315"/>
      <c r="C386" s="316"/>
      <c r="D386" s="316"/>
      <c r="E386" s="316"/>
      <c r="F386" s="316"/>
      <c r="G386" s="316"/>
      <c r="H386" s="316"/>
    </row>
    <row r="387" spans="1:8">
      <c r="A387" s="315"/>
      <c r="B387" s="315"/>
      <c r="C387" s="316"/>
      <c r="D387" s="316"/>
      <c r="E387" s="316"/>
      <c r="F387" s="316"/>
      <c r="G387" s="316"/>
      <c r="H387" s="316"/>
    </row>
    <row r="388" spans="1:8">
      <c r="A388" s="315"/>
      <c r="B388" s="315"/>
      <c r="C388" s="316"/>
      <c r="D388" s="316"/>
      <c r="E388" s="316"/>
      <c r="F388" s="316"/>
      <c r="G388" s="316"/>
      <c r="H388" s="316"/>
    </row>
    <row r="389" spans="1:8">
      <c r="A389" s="315"/>
      <c r="B389" s="315"/>
      <c r="C389" s="316"/>
      <c r="D389" s="316"/>
      <c r="E389" s="316"/>
      <c r="F389" s="316"/>
      <c r="G389" s="316"/>
      <c r="H389" s="316"/>
    </row>
    <row r="390" spans="1:8">
      <c r="A390" s="315"/>
      <c r="B390" s="315"/>
      <c r="C390" s="316"/>
      <c r="D390" s="316"/>
      <c r="E390" s="316"/>
      <c r="F390" s="316"/>
      <c r="G390" s="316"/>
      <c r="H390" s="316"/>
    </row>
    <row r="391" spans="1:8">
      <c r="A391" s="315"/>
      <c r="B391" s="315"/>
      <c r="C391" s="316"/>
      <c r="D391" s="316"/>
      <c r="E391" s="316"/>
      <c r="F391" s="316"/>
      <c r="G391" s="316"/>
      <c r="H391" s="316"/>
    </row>
    <row r="392" spans="1:8">
      <c r="A392" s="315"/>
      <c r="B392" s="315"/>
      <c r="C392" s="316"/>
      <c r="D392" s="316"/>
      <c r="E392" s="316"/>
      <c r="F392" s="316"/>
      <c r="G392" s="316"/>
      <c r="H392" s="316"/>
    </row>
    <row r="393" spans="1:8">
      <c r="A393" s="315"/>
      <c r="B393" s="315"/>
      <c r="C393" s="316"/>
      <c r="D393" s="316"/>
      <c r="E393" s="316"/>
      <c r="F393" s="316"/>
      <c r="G393" s="316"/>
      <c r="H393" s="316"/>
    </row>
    <row r="394" spans="1:8">
      <c r="A394" s="315"/>
      <c r="B394" s="315"/>
      <c r="C394" s="316"/>
      <c r="D394" s="316"/>
      <c r="E394" s="316"/>
      <c r="F394" s="316"/>
      <c r="G394" s="316"/>
      <c r="H394" s="316"/>
    </row>
    <row r="395" spans="1:8">
      <c r="A395" s="315"/>
      <c r="B395" s="315"/>
      <c r="C395" s="316"/>
      <c r="D395" s="316"/>
      <c r="E395" s="316"/>
      <c r="F395" s="316"/>
      <c r="G395" s="316"/>
      <c r="H395" s="316"/>
    </row>
    <row r="396" spans="1:8">
      <c r="A396" s="315"/>
      <c r="B396" s="315"/>
      <c r="C396" s="316"/>
      <c r="D396" s="316"/>
      <c r="E396" s="316"/>
      <c r="F396" s="316"/>
      <c r="G396" s="316"/>
      <c r="H396" s="316"/>
    </row>
    <row r="397" spans="1:8">
      <c r="A397" s="315"/>
      <c r="B397" s="315"/>
      <c r="C397" s="316"/>
      <c r="D397" s="316"/>
      <c r="E397" s="316"/>
      <c r="F397" s="316"/>
      <c r="G397" s="316"/>
      <c r="H397" s="316"/>
    </row>
    <row r="398" spans="1:8">
      <c r="A398" s="315"/>
      <c r="B398" s="315"/>
      <c r="C398" s="316"/>
      <c r="D398" s="316"/>
      <c r="E398" s="316"/>
      <c r="F398" s="316"/>
      <c r="G398" s="316"/>
      <c r="H398" s="316"/>
    </row>
    <row r="399" spans="1:8">
      <c r="A399" s="315"/>
      <c r="B399" s="315"/>
      <c r="C399" s="316"/>
      <c r="D399" s="316"/>
      <c r="E399" s="316"/>
      <c r="F399" s="316"/>
      <c r="G399" s="316"/>
      <c r="H399" s="316"/>
    </row>
    <row r="400" spans="1:8">
      <c r="A400" s="315"/>
      <c r="B400" s="315"/>
      <c r="C400" s="316"/>
      <c r="D400" s="316"/>
      <c r="E400" s="316"/>
      <c r="F400" s="316"/>
      <c r="G400" s="316"/>
      <c r="H400" s="316"/>
    </row>
    <row r="401" spans="1:8">
      <c r="A401" s="315"/>
      <c r="B401" s="315"/>
      <c r="C401" s="316"/>
      <c r="D401" s="316"/>
      <c r="E401" s="316"/>
      <c r="F401" s="316"/>
      <c r="G401" s="316"/>
      <c r="H401" s="316"/>
    </row>
    <row r="402" spans="1:8">
      <c r="A402" s="315"/>
      <c r="B402" s="315"/>
      <c r="C402" s="316"/>
      <c r="D402" s="316"/>
      <c r="E402" s="316"/>
      <c r="F402" s="316"/>
      <c r="G402" s="316"/>
      <c r="H402" s="316"/>
    </row>
    <row r="403" spans="1:8">
      <c r="A403" s="315"/>
      <c r="B403" s="315"/>
      <c r="C403" s="316"/>
      <c r="D403" s="316"/>
      <c r="E403" s="316"/>
      <c r="F403" s="316"/>
      <c r="G403" s="316"/>
      <c r="H403" s="316"/>
    </row>
    <row r="404" spans="1:8">
      <c r="A404" s="315"/>
      <c r="B404" s="315"/>
      <c r="C404" s="316"/>
      <c r="D404" s="316"/>
      <c r="E404" s="316"/>
      <c r="F404" s="316"/>
      <c r="G404" s="316"/>
      <c r="H404" s="316"/>
    </row>
    <row r="405" spans="1:8">
      <c r="A405" s="315"/>
      <c r="B405" s="315"/>
      <c r="C405" s="316"/>
      <c r="D405" s="316"/>
      <c r="E405" s="316"/>
      <c r="F405" s="316"/>
      <c r="G405" s="316"/>
      <c r="H405" s="316"/>
    </row>
    <row r="406" spans="1:8">
      <c r="A406" s="315"/>
      <c r="B406" s="315"/>
      <c r="C406" s="316"/>
      <c r="D406" s="316"/>
      <c r="E406" s="316"/>
      <c r="F406" s="316"/>
      <c r="G406" s="316"/>
      <c r="H406" s="316"/>
    </row>
    <row r="407" spans="1:8">
      <c r="A407" s="315"/>
      <c r="B407" s="315"/>
      <c r="C407" s="316"/>
      <c r="D407" s="316"/>
      <c r="E407" s="316"/>
      <c r="F407" s="316"/>
      <c r="G407" s="316"/>
      <c r="H407" s="316"/>
    </row>
    <row r="408" spans="1:8">
      <c r="A408" s="315"/>
      <c r="B408" s="315"/>
      <c r="C408" s="316"/>
      <c r="D408" s="316"/>
      <c r="E408" s="316"/>
      <c r="F408" s="316"/>
      <c r="G408" s="316"/>
      <c r="H408" s="316"/>
    </row>
    <row r="409" spans="1:8">
      <c r="A409" s="315"/>
      <c r="B409" s="315"/>
      <c r="C409" s="316"/>
      <c r="D409" s="316"/>
      <c r="E409" s="316"/>
      <c r="F409" s="316"/>
      <c r="G409" s="316"/>
      <c r="H409" s="316"/>
    </row>
    <row r="410" spans="1:8">
      <c r="A410" s="315"/>
      <c r="B410" s="315"/>
      <c r="C410" s="316"/>
      <c r="D410" s="316"/>
      <c r="E410" s="316"/>
      <c r="F410" s="316"/>
      <c r="G410" s="316"/>
      <c r="H410" s="316"/>
    </row>
    <row r="411" spans="1:8">
      <c r="A411" s="315"/>
      <c r="B411" s="315"/>
      <c r="C411" s="316"/>
      <c r="D411" s="316"/>
      <c r="E411" s="316"/>
      <c r="F411" s="316"/>
      <c r="G411" s="316"/>
      <c r="H411" s="316"/>
    </row>
    <row r="412" spans="1:8">
      <c r="A412" s="315"/>
      <c r="B412" s="315"/>
      <c r="C412" s="316"/>
      <c r="D412" s="316"/>
      <c r="E412" s="316"/>
      <c r="F412" s="316"/>
      <c r="G412" s="316"/>
      <c r="H412" s="316"/>
    </row>
    <row r="413" spans="1:8">
      <c r="A413" s="315"/>
      <c r="B413" s="315"/>
      <c r="C413" s="316"/>
      <c r="D413" s="316"/>
      <c r="E413" s="316"/>
      <c r="F413" s="316"/>
      <c r="G413" s="316"/>
      <c r="H413" s="316"/>
    </row>
    <row r="414" spans="1:8">
      <c r="A414" s="315"/>
      <c r="B414" s="315"/>
      <c r="C414" s="316"/>
      <c r="D414" s="316"/>
      <c r="E414" s="316"/>
      <c r="F414" s="316"/>
      <c r="G414" s="316"/>
      <c r="H414" s="316"/>
    </row>
    <row r="415" spans="1:8">
      <c r="A415" s="315"/>
      <c r="B415" s="315"/>
      <c r="C415" s="316"/>
      <c r="D415" s="316"/>
      <c r="E415" s="316"/>
      <c r="F415" s="316"/>
      <c r="G415" s="316"/>
      <c r="H415" s="316"/>
    </row>
    <row r="416" spans="1:8">
      <c r="A416" s="315"/>
      <c r="B416" s="315"/>
      <c r="C416" s="316"/>
      <c r="D416" s="316"/>
      <c r="E416" s="316"/>
      <c r="F416" s="316"/>
      <c r="G416" s="316"/>
      <c r="H416" s="316"/>
    </row>
    <row r="417" spans="1:8">
      <c r="A417" s="315"/>
      <c r="B417" s="315"/>
      <c r="C417" s="316"/>
      <c r="D417" s="316"/>
      <c r="E417" s="316"/>
      <c r="F417" s="316"/>
      <c r="G417" s="316"/>
      <c r="H417" s="316"/>
    </row>
    <row r="418" spans="1:8">
      <c r="A418" s="315"/>
      <c r="B418" s="315"/>
      <c r="C418" s="316"/>
      <c r="D418" s="316"/>
      <c r="E418" s="316"/>
      <c r="F418" s="316"/>
      <c r="G418" s="316"/>
      <c r="H418" s="316"/>
    </row>
    <row r="419" spans="1:8">
      <c r="A419" s="315"/>
      <c r="B419" s="315"/>
      <c r="C419" s="316"/>
      <c r="D419" s="316"/>
      <c r="E419" s="316"/>
      <c r="F419" s="316"/>
      <c r="G419" s="316"/>
      <c r="H419" s="316"/>
    </row>
    <row r="420" spans="1:8">
      <c r="A420" s="315"/>
      <c r="B420" s="315"/>
      <c r="C420" s="316"/>
      <c r="D420" s="316"/>
      <c r="E420" s="316"/>
      <c r="F420" s="316"/>
      <c r="G420" s="316"/>
      <c r="H420" s="316"/>
    </row>
    <row r="421" spans="1:8">
      <c r="A421" s="315"/>
      <c r="B421" s="315"/>
      <c r="C421" s="316"/>
      <c r="D421" s="316"/>
      <c r="E421" s="316"/>
      <c r="F421" s="316"/>
      <c r="G421" s="316"/>
      <c r="H421" s="316"/>
    </row>
    <row r="422" spans="1:8">
      <c r="A422" s="315"/>
      <c r="B422" s="315"/>
      <c r="C422" s="316"/>
      <c r="D422" s="316"/>
      <c r="E422" s="316"/>
      <c r="F422" s="316"/>
      <c r="G422" s="316"/>
      <c r="H422" s="316"/>
    </row>
    <row r="423" spans="1:8">
      <c r="A423" s="315"/>
      <c r="B423" s="315"/>
      <c r="C423" s="316"/>
      <c r="D423" s="316"/>
      <c r="E423" s="316"/>
      <c r="F423" s="316"/>
      <c r="G423" s="316"/>
      <c r="H423" s="316"/>
    </row>
    <row r="424" spans="1:8">
      <c r="A424" s="315"/>
      <c r="B424" s="315"/>
      <c r="C424" s="316"/>
      <c r="D424" s="316"/>
      <c r="E424" s="316"/>
      <c r="F424" s="316"/>
      <c r="G424" s="316"/>
      <c r="H424" s="316"/>
    </row>
    <row r="425" spans="1:8">
      <c r="A425" s="315"/>
      <c r="B425" s="315"/>
      <c r="C425" s="316"/>
      <c r="D425" s="316"/>
      <c r="E425" s="316"/>
      <c r="F425" s="316"/>
      <c r="G425" s="316"/>
      <c r="H425" s="316"/>
    </row>
    <row r="426" spans="1:8">
      <c r="A426" s="315"/>
      <c r="B426" s="315"/>
      <c r="C426" s="316"/>
      <c r="D426" s="316"/>
      <c r="E426" s="316"/>
      <c r="F426" s="316"/>
      <c r="G426" s="316"/>
      <c r="H426" s="316"/>
    </row>
    <row r="427" spans="1:8">
      <c r="A427" s="315"/>
      <c r="B427" s="315"/>
      <c r="C427" s="316"/>
      <c r="D427" s="316"/>
      <c r="E427" s="316"/>
      <c r="F427" s="316"/>
      <c r="G427" s="316"/>
      <c r="H427" s="316"/>
    </row>
    <row r="428" spans="1:8">
      <c r="A428" s="315"/>
      <c r="B428" s="315"/>
      <c r="C428" s="316"/>
      <c r="D428" s="316"/>
      <c r="E428" s="316"/>
      <c r="F428" s="316"/>
      <c r="G428" s="316"/>
      <c r="H428" s="316"/>
    </row>
    <row r="429" spans="1:8">
      <c r="A429" s="315"/>
      <c r="B429" s="315"/>
      <c r="C429" s="316"/>
      <c r="D429" s="316"/>
      <c r="E429" s="316"/>
      <c r="F429" s="316"/>
      <c r="G429" s="316"/>
      <c r="H429" s="316"/>
    </row>
    <row r="430" spans="1:8">
      <c r="A430" s="315"/>
      <c r="B430" s="315"/>
      <c r="C430" s="316"/>
      <c r="D430" s="316"/>
      <c r="E430" s="316"/>
      <c r="F430" s="316"/>
      <c r="G430" s="316"/>
      <c r="H430" s="316"/>
    </row>
    <row r="431" spans="1:8">
      <c r="A431" s="315"/>
      <c r="B431" s="315"/>
      <c r="C431" s="316"/>
      <c r="D431" s="316"/>
      <c r="E431" s="316"/>
      <c r="F431" s="316"/>
      <c r="G431" s="316"/>
      <c r="H431" s="316"/>
    </row>
    <row r="432" spans="1:8">
      <c r="A432" s="315"/>
      <c r="B432" s="315"/>
      <c r="C432" s="316"/>
      <c r="D432" s="316"/>
      <c r="E432" s="316"/>
      <c r="F432" s="316"/>
      <c r="G432" s="316"/>
      <c r="H432" s="316"/>
    </row>
    <row r="433" spans="1:8">
      <c r="A433" s="315"/>
      <c r="B433" s="315"/>
      <c r="C433" s="316"/>
      <c r="D433" s="316"/>
      <c r="E433" s="316"/>
      <c r="F433" s="316"/>
      <c r="G433" s="316"/>
      <c r="H433" s="316"/>
    </row>
    <row r="434" spans="1:8">
      <c r="A434" s="315"/>
      <c r="B434" s="315"/>
      <c r="C434" s="316"/>
      <c r="D434" s="316"/>
      <c r="E434" s="316"/>
      <c r="F434" s="316"/>
      <c r="G434" s="316"/>
      <c r="H434" s="316"/>
    </row>
    <row r="435" spans="1:8">
      <c r="A435" s="315"/>
      <c r="B435" s="315"/>
      <c r="C435" s="316"/>
      <c r="D435" s="316"/>
      <c r="E435" s="316"/>
      <c r="F435" s="316"/>
      <c r="G435" s="316"/>
      <c r="H435" s="316"/>
    </row>
    <row r="436" spans="1:8">
      <c r="A436" s="315"/>
      <c r="B436" s="315"/>
      <c r="C436" s="316"/>
      <c r="D436" s="316"/>
      <c r="E436" s="316"/>
      <c r="F436" s="316"/>
      <c r="G436" s="316"/>
      <c r="H436" s="316"/>
    </row>
    <row r="437" spans="1:8">
      <c r="A437" s="315"/>
      <c r="B437" s="315"/>
      <c r="C437" s="316"/>
      <c r="D437" s="316"/>
      <c r="E437" s="316"/>
      <c r="F437" s="316"/>
      <c r="G437" s="316"/>
      <c r="H437" s="316"/>
    </row>
    <row r="438" spans="1:8">
      <c r="A438" s="315"/>
      <c r="B438" s="315"/>
      <c r="C438" s="316"/>
      <c r="D438" s="316"/>
      <c r="E438" s="316"/>
      <c r="F438" s="316"/>
      <c r="G438" s="316"/>
      <c r="H438" s="316"/>
    </row>
    <row r="439" spans="1:8">
      <c r="A439" s="315"/>
      <c r="B439" s="315"/>
      <c r="C439" s="316"/>
      <c r="D439" s="316"/>
      <c r="E439" s="316"/>
      <c r="F439" s="316"/>
      <c r="G439" s="316"/>
      <c r="H439" s="316"/>
    </row>
    <row r="440" spans="1:8">
      <c r="A440" s="315"/>
      <c r="B440" s="315"/>
      <c r="C440" s="316"/>
      <c r="D440" s="316"/>
      <c r="E440" s="316"/>
      <c r="F440" s="316"/>
      <c r="G440" s="316"/>
      <c r="H440" s="316"/>
    </row>
    <row r="441" spans="1:8">
      <c r="A441" s="315"/>
      <c r="B441" s="315"/>
      <c r="C441" s="316"/>
      <c r="D441" s="316"/>
      <c r="E441" s="316"/>
      <c r="F441" s="316"/>
      <c r="G441" s="316"/>
      <c r="H441" s="316"/>
    </row>
    <row r="442" spans="1:8">
      <c r="A442" s="315"/>
      <c r="B442" s="315"/>
      <c r="C442" s="316"/>
      <c r="D442" s="316"/>
      <c r="E442" s="316"/>
      <c r="F442" s="316"/>
      <c r="G442" s="316"/>
      <c r="H442" s="316"/>
    </row>
    <row r="443" spans="1:8">
      <c r="A443" s="315"/>
      <c r="B443" s="315"/>
      <c r="C443" s="316"/>
      <c r="D443" s="316"/>
      <c r="E443" s="316"/>
      <c r="F443" s="316"/>
      <c r="G443" s="316"/>
      <c r="H443" s="316"/>
    </row>
    <row r="444" spans="1:8">
      <c r="A444" s="315"/>
      <c r="B444" s="315"/>
      <c r="C444" s="316"/>
      <c r="D444" s="316"/>
      <c r="E444" s="316"/>
      <c r="F444" s="316"/>
      <c r="G444" s="316"/>
      <c r="H444" s="316"/>
    </row>
    <row r="445" spans="1:8">
      <c r="A445" s="315"/>
      <c r="B445" s="315"/>
      <c r="C445" s="316"/>
      <c r="D445" s="316"/>
      <c r="E445" s="316"/>
      <c r="F445" s="316"/>
      <c r="G445" s="316"/>
      <c r="H445" s="316"/>
    </row>
    <row r="446" spans="1:8">
      <c r="A446" s="315"/>
      <c r="B446" s="315"/>
      <c r="C446" s="316"/>
      <c r="D446" s="316"/>
      <c r="E446" s="316"/>
      <c r="F446" s="316"/>
      <c r="G446" s="316"/>
      <c r="H446" s="316"/>
    </row>
    <row r="447" spans="1:8">
      <c r="A447" s="315"/>
      <c r="B447" s="315"/>
      <c r="C447" s="316"/>
      <c r="D447" s="316"/>
      <c r="E447" s="316"/>
      <c r="F447" s="316"/>
      <c r="G447" s="316"/>
      <c r="H447" s="316"/>
    </row>
    <row r="448" spans="1:8">
      <c r="A448" s="315"/>
      <c r="B448" s="315"/>
      <c r="C448" s="316"/>
      <c r="D448" s="316"/>
      <c r="E448" s="316"/>
      <c r="F448" s="316"/>
      <c r="G448" s="316"/>
      <c r="H448" s="316"/>
    </row>
    <row r="449" spans="1:8">
      <c r="A449" s="315"/>
      <c r="B449" s="315"/>
      <c r="C449" s="316"/>
      <c r="D449" s="316"/>
      <c r="E449" s="316"/>
      <c r="F449" s="316"/>
      <c r="G449" s="316"/>
      <c r="H449" s="316"/>
    </row>
    <row r="450" spans="1:8">
      <c r="A450" s="315"/>
      <c r="B450" s="315"/>
      <c r="C450" s="316"/>
      <c r="D450" s="316"/>
      <c r="E450" s="316"/>
      <c r="F450" s="316"/>
      <c r="G450" s="316"/>
      <c r="H450" s="316"/>
    </row>
    <row r="451" spans="1:8">
      <c r="A451" s="315"/>
      <c r="B451" s="315"/>
      <c r="C451" s="316"/>
      <c r="D451" s="316"/>
      <c r="E451" s="316"/>
      <c r="F451" s="316"/>
      <c r="G451" s="316"/>
      <c r="H451" s="316"/>
    </row>
    <row r="452" spans="1:8">
      <c r="A452" s="315"/>
      <c r="B452" s="315"/>
      <c r="C452" s="316"/>
      <c r="D452" s="316"/>
      <c r="E452" s="316"/>
      <c r="F452" s="316"/>
      <c r="G452" s="316"/>
      <c r="H452" s="316"/>
    </row>
    <row r="453" spans="1:8">
      <c r="A453" s="315"/>
      <c r="B453" s="315"/>
      <c r="C453" s="316"/>
      <c r="D453" s="316"/>
      <c r="E453" s="316"/>
      <c r="F453" s="316"/>
      <c r="G453" s="316"/>
      <c r="H453" s="316"/>
    </row>
    <row r="454" spans="1:8">
      <c r="A454" s="315"/>
      <c r="B454" s="315"/>
      <c r="C454" s="316"/>
      <c r="D454" s="316"/>
      <c r="E454" s="316"/>
      <c r="F454" s="316"/>
      <c r="G454" s="316"/>
      <c r="H454" s="316"/>
    </row>
    <row r="455" spans="1:8">
      <c r="A455" s="315"/>
      <c r="B455" s="315"/>
      <c r="C455" s="316"/>
      <c r="D455" s="316"/>
      <c r="E455" s="316"/>
      <c r="F455" s="316"/>
      <c r="G455" s="316"/>
      <c r="H455" s="316"/>
    </row>
    <row r="456" spans="1:8">
      <c r="A456" s="315"/>
      <c r="B456" s="315"/>
      <c r="C456" s="316"/>
      <c r="D456" s="316"/>
      <c r="E456" s="316"/>
      <c r="F456" s="316"/>
      <c r="G456" s="316"/>
      <c r="H456" s="316"/>
    </row>
    <row r="457" spans="1:8">
      <c r="A457" s="315"/>
      <c r="B457" s="315"/>
      <c r="C457" s="316"/>
      <c r="D457" s="316"/>
      <c r="E457" s="316"/>
      <c r="F457" s="316"/>
      <c r="G457" s="316"/>
      <c r="H457" s="316"/>
    </row>
    <row r="458" spans="1:8">
      <c r="A458" s="315"/>
      <c r="B458" s="315"/>
      <c r="C458" s="316"/>
      <c r="D458" s="316"/>
      <c r="E458" s="316"/>
      <c r="F458" s="316"/>
      <c r="G458" s="316"/>
      <c r="H458" s="316"/>
    </row>
    <row r="459" spans="1:8">
      <c r="A459" s="315"/>
      <c r="B459" s="315"/>
      <c r="C459" s="316"/>
      <c r="D459" s="316"/>
      <c r="E459" s="316"/>
      <c r="F459" s="316"/>
      <c r="G459" s="316"/>
      <c r="H459" s="316"/>
    </row>
    <row r="460" spans="1:8">
      <c r="A460" s="315"/>
      <c r="B460" s="315"/>
      <c r="C460" s="316"/>
      <c r="D460" s="316"/>
      <c r="E460" s="316"/>
      <c r="F460" s="316"/>
      <c r="G460" s="316"/>
      <c r="H460" s="316"/>
    </row>
    <row r="461" spans="1:8">
      <c r="A461" s="315"/>
      <c r="B461" s="315"/>
      <c r="C461" s="316"/>
      <c r="D461" s="316"/>
      <c r="E461" s="316"/>
      <c r="F461" s="316"/>
      <c r="G461" s="316"/>
      <c r="H461" s="316"/>
    </row>
    <row r="462" spans="1:8">
      <c r="A462" s="315"/>
      <c r="B462" s="315"/>
      <c r="C462" s="316"/>
      <c r="D462" s="316"/>
      <c r="E462" s="316"/>
      <c r="F462" s="316"/>
      <c r="G462" s="316"/>
      <c r="H462" s="316"/>
    </row>
    <row r="463" spans="1:8">
      <c r="A463" s="315"/>
      <c r="B463" s="315"/>
      <c r="C463" s="316"/>
      <c r="D463" s="316"/>
      <c r="E463" s="316"/>
      <c r="F463" s="316"/>
      <c r="G463" s="316"/>
      <c r="H463" s="316"/>
    </row>
    <row r="464" spans="1:8">
      <c r="A464" s="315"/>
      <c r="B464" s="315"/>
      <c r="C464" s="316"/>
      <c r="D464" s="316"/>
      <c r="E464" s="316"/>
      <c r="F464" s="316"/>
      <c r="G464" s="316"/>
      <c r="H464" s="316"/>
    </row>
    <row r="465" spans="1:8">
      <c r="A465" s="315"/>
      <c r="B465" s="315"/>
      <c r="C465" s="316"/>
      <c r="D465" s="316"/>
      <c r="E465" s="316"/>
      <c r="F465" s="316"/>
      <c r="G465" s="316"/>
      <c r="H465" s="316"/>
    </row>
    <row r="466" spans="1:8">
      <c r="A466" s="315"/>
      <c r="B466" s="315"/>
      <c r="C466" s="316"/>
      <c r="D466" s="316"/>
      <c r="E466" s="316"/>
      <c r="F466" s="316"/>
      <c r="G466" s="316"/>
      <c r="H466" s="316"/>
    </row>
    <row r="467" spans="1:8">
      <c r="A467" s="315"/>
      <c r="B467" s="315"/>
      <c r="C467" s="316"/>
      <c r="D467" s="316"/>
      <c r="E467" s="316"/>
      <c r="F467" s="316"/>
      <c r="G467" s="316"/>
      <c r="H467" s="316"/>
    </row>
    <row r="468" spans="1:8">
      <c r="A468" s="315"/>
      <c r="B468" s="315"/>
      <c r="C468" s="316"/>
      <c r="D468" s="316"/>
      <c r="E468" s="316"/>
      <c r="F468" s="316"/>
      <c r="G468" s="316"/>
      <c r="H468" s="316"/>
    </row>
    <row r="469" spans="1:8">
      <c r="A469" s="315"/>
      <c r="B469" s="315"/>
      <c r="C469" s="316"/>
      <c r="D469" s="316"/>
      <c r="E469" s="316"/>
      <c r="F469" s="316"/>
      <c r="G469" s="316"/>
      <c r="H469" s="316"/>
    </row>
    <row r="470" spans="1:8">
      <c r="A470" s="315"/>
      <c r="B470" s="315"/>
      <c r="C470" s="316"/>
      <c r="D470" s="316"/>
      <c r="E470" s="316"/>
      <c r="F470" s="316"/>
      <c r="G470" s="316"/>
      <c r="H470" s="316"/>
    </row>
    <row r="471" spans="1:8">
      <c r="A471" s="315"/>
      <c r="B471" s="315"/>
      <c r="C471" s="316"/>
      <c r="D471" s="316"/>
      <c r="E471" s="316"/>
      <c r="F471" s="316"/>
      <c r="G471" s="316"/>
      <c r="H471" s="316"/>
    </row>
    <row r="472" spans="1:8">
      <c r="A472" s="315"/>
      <c r="B472" s="315"/>
      <c r="C472" s="316"/>
      <c r="D472" s="316"/>
      <c r="E472" s="316"/>
      <c r="F472" s="316"/>
      <c r="G472" s="316"/>
      <c r="H472" s="316"/>
    </row>
    <row r="473" spans="1:8">
      <c r="A473" s="315"/>
      <c r="B473" s="315"/>
      <c r="C473" s="316"/>
      <c r="D473" s="316"/>
      <c r="E473" s="316"/>
      <c r="F473" s="316"/>
      <c r="G473" s="316"/>
      <c r="H473" s="316"/>
    </row>
    <row r="474" spans="1:8">
      <c r="A474" s="315"/>
      <c r="B474" s="315"/>
      <c r="C474" s="316"/>
      <c r="D474" s="316"/>
      <c r="E474" s="316"/>
      <c r="F474" s="316"/>
      <c r="G474" s="316"/>
      <c r="H474" s="316"/>
    </row>
    <row r="475" spans="1:8">
      <c r="A475" s="315"/>
      <c r="B475" s="315"/>
      <c r="C475" s="316"/>
      <c r="D475" s="316"/>
      <c r="E475" s="316"/>
      <c r="F475" s="316"/>
      <c r="G475" s="316"/>
      <c r="H475" s="316"/>
    </row>
    <row r="476" spans="1:8">
      <c r="A476" s="315"/>
      <c r="B476" s="315"/>
      <c r="C476" s="316"/>
      <c r="D476" s="316"/>
      <c r="E476" s="316"/>
      <c r="F476" s="316"/>
      <c r="G476" s="316"/>
      <c r="H476" s="316"/>
    </row>
    <row r="477" spans="1:8">
      <c r="A477" s="315"/>
      <c r="B477" s="315"/>
      <c r="C477" s="316"/>
      <c r="D477" s="316"/>
      <c r="E477" s="316"/>
      <c r="F477" s="316"/>
      <c r="G477" s="316"/>
      <c r="H477" s="316"/>
    </row>
    <row r="478" spans="1:8">
      <c r="A478" s="315"/>
      <c r="B478" s="315"/>
      <c r="C478" s="316"/>
      <c r="D478" s="316"/>
      <c r="E478" s="316"/>
      <c r="F478" s="316"/>
      <c r="G478" s="316"/>
      <c r="H478" s="316"/>
    </row>
    <row r="479" spans="1:8">
      <c r="A479" s="315"/>
      <c r="B479" s="315"/>
      <c r="C479" s="316"/>
      <c r="D479" s="316"/>
      <c r="E479" s="316"/>
      <c r="F479" s="316"/>
      <c r="G479" s="316"/>
      <c r="H479" s="316"/>
    </row>
    <row r="480" spans="1:8">
      <c r="A480" s="315"/>
      <c r="B480" s="315"/>
      <c r="C480" s="316"/>
      <c r="D480" s="316"/>
      <c r="E480" s="316"/>
      <c r="F480" s="316"/>
      <c r="G480" s="316"/>
      <c r="H480" s="316"/>
    </row>
    <row r="481" spans="1:8">
      <c r="A481" s="315"/>
      <c r="B481" s="315"/>
      <c r="C481" s="316"/>
      <c r="D481" s="316"/>
      <c r="E481" s="316"/>
      <c r="F481" s="316"/>
      <c r="G481" s="316"/>
      <c r="H481" s="316"/>
    </row>
    <row r="482" spans="1:8">
      <c r="A482" s="315"/>
      <c r="B482" s="315"/>
      <c r="C482" s="316"/>
      <c r="D482" s="316"/>
      <c r="E482" s="316"/>
      <c r="F482" s="316"/>
      <c r="G482" s="316"/>
      <c r="H482" s="316"/>
    </row>
    <row r="483" spans="1:8">
      <c r="A483" s="315"/>
      <c r="B483" s="315"/>
      <c r="C483" s="316"/>
      <c r="D483" s="316"/>
      <c r="E483" s="316"/>
      <c r="F483" s="316"/>
      <c r="G483" s="316"/>
      <c r="H483" s="316"/>
    </row>
    <row r="484" spans="1:8">
      <c r="A484" s="315"/>
      <c r="B484" s="315"/>
      <c r="C484" s="316"/>
      <c r="D484" s="316"/>
      <c r="E484" s="316"/>
      <c r="F484" s="316"/>
      <c r="G484" s="316"/>
      <c r="H484" s="316"/>
    </row>
    <row r="485" spans="1:8">
      <c r="A485" s="315"/>
      <c r="B485" s="315"/>
      <c r="C485" s="316"/>
      <c r="D485" s="316"/>
      <c r="E485" s="316"/>
      <c r="F485" s="316"/>
      <c r="G485" s="316"/>
      <c r="H485" s="316"/>
    </row>
    <row r="486" spans="1:8">
      <c r="A486" s="315"/>
      <c r="B486" s="315"/>
      <c r="C486" s="316"/>
      <c r="D486" s="316"/>
      <c r="E486" s="316"/>
      <c r="F486" s="316"/>
      <c r="G486" s="316"/>
      <c r="H486" s="316"/>
    </row>
    <row r="487" spans="1:8">
      <c r="A487" s="315"/>
      <c r="B487" s="315"/>
      <c r="C487" s="316"/>
      <c r="D487" s="316"/>
      <c r="E487" s="316"/>
      <c r="F487" s="316"/>
      <c r="G487" s="316"/>
      <c r="H487" s="316"/>
    </row>
    <row r="488" spans="1:8">
      <c r="A488" s="315"/>
      <c r="B488" s="315"/>
      <c r="C488" s="316"/>
      <c r="D488" s="316"/>
      <c r="E488" s="316"/>
      <c r="F488" s="316"/>
      <c r="G488" s="316"/>
      <c r="H488" s="316"/>
    </row>
    <row r="489" spans="1:8">
      <c r="A489" s="315"/>
      <c r="B489" s="315"/>
      <c r="C489" s="316"/>
      <c r="D489" s="316"/>
      <c r="E489" s="316"/>
      <c r="F489" s="316"/>
      <c r="G489" s="316"/>
      <c r="H489" s="316"/>
    </row>
    <row r="490" spans="1:8">
      <c r="A490" s="315"/>
      <c r="B490" s="315"/>
      <c r="C490" s="316"/>
      <c r="D490" s="316"/>
      <c r="E490" s="316"/>
      <c r="F490" s="316"/>
      <c r="G490" s="316"/>
      <c r="H490" s="316"/>
    </row>
    <row r="491" spans="1:8">
      <c r="A491" s="315"/>
      <c r="B491" s="315"/>
      <c r="C491" s="316"/>
      <c r="D491" s="316"/>
      <c r="E491" s="316"/>
      <c r="F491" s="316"/>
      <c r="G491" s="316"/>
      <c r="H491" s="316"/>
    </row>
    <row r="492" spans="1:8">
      <c r="A492" s="315"/>
      <c r="B492" s="315"/>
      <c r="C492" s="316"/>
      <c r="D492" s="316"/>
      <c r="E492" s="316"/>
      <c r="F492" s="316"/>
      <c r="G492" s="316"/>
      <c r="H492" s="316"/>
    </row>
    <row r="493" spans="1:8">
      <c r="A493" s="315"/>
      <c r="B493" s="315"/>
      <c r="C493" s="316"/>
      <c r="D493" s="316"/>
      <c r="E493" s="316"/>
      <c r="F493" s="316"/>
      <c r="G493" s="316"/>
      <c r="H493" s="316"/>
    </row>
    <row r="494" spans="1:8">
      <c r="A494" s="315"/>
      <c r="B494" s="315"/>
      <c r="C494" s="316"/>
      <c r="D494" s="316"/>
      <c r="E494" s="316"/>
      <c r="F494" s="316"/>
      <c r="G494" s="316"/>
      <c r="H494" s="316"/>
    </row>
    <row r="495" spans="1:8">
      <c r="A495" s="315"/>
      <c r="B495" s="315"/>
      <c r="C495" s="316"/>
      <c r="D495" s="316"/>
      <c r="E495" s="316"/>
      <c r="F495" s="316"/>
      <c r="G495" s="316"/>
      <c r="H495" s="316"/>
    </row>
    <row r="496" spans="1:8">
      <c r="A496" s="315"/>
      <c r="B496" s="315"/>
      <c r="C496" s="316"/>
      <c r="D496" s="316"/>
      <c r="E496" s="316"/>
      <c r="F496" s="316"/>
      <c r="G496" s="316"/>
      <c r="H496" s="316"/>
    </row>
    <row r="497" spans="1:8">
      <c r="A497" s="315"/>
      <c r="B497" s="315"/>
      <c r="C497" s="316"/>
      <c r="D497" s="316"/>
      <c r="E497" s="316"/>
      <c r="F497" s="316"/>
      <c r="G497" s="316"/>
      <c r="H497" s="316"/>
    </row>
    <row r="498" spans="1:8">
      <c r="A498" s="315"/>
      <c r="B498" s="315"/>
      <c r="C498" s="316"/>
      <c r="D498" s="316"/>
      <c r="E498" s="316"/>
      <c r="F498" s="316"/>
      <c r="G498" s="316"/>
      <c r="H498" s="316"/>
    </row>
    <row r="499" spans="1:8">
      <c r="A499" s="315"/>
      <c r="B499" s="315"/>
      <c r="C499" s="316"/>
      <c r="D499" s="316"/>
      <c r="E499" s="316"/>
      <c r="F499" s="316"/>
      <c r="G499" s="316"/>
      <c r="H499" s="316"/>
    </row>
    <row r="500" spans="1:8">
      <c r="A500" s="315"/>
      <c r="B500" s="315"/>
      <c r="C500" s="316"/>
      <c r="D500" s="316"/>
      <c r="E500" s="316"/>
      <c r="F500" s="316"/>
      <c r="G500" s="316"/>
      <c r="H500" s="316"/>
    </row>
    <row r="501" spans="1:8">
      <c r="A501" s="315"/>
      <c r="B501" s="315"/>
      <c r="C501" s="316"/>
      <c r="D501" s="316"/>
      <c r="E501" s="316"/>
      <c r="F501" s="316"/>
      <c r="G501" s="316"/>
      <c r="H501" s="316"/>
    </row>
    <row r="502" spans="1:8">
      <c r="A502" s="315"/>
      <c r="B502" s="315"/>
      <c r="C502" s="316"/>
      <c r="D502" s="316"/>
      <c r="E502" s="316"/>
      <c r="F502" s="316"/>
      <c r="G502" s="316"/>
      <c r="H502" s="316"/>
    </row>
    <row r="503" spans="1:8">
      <c r="A503" s="315"/>
      <c r="B503" s="315"/>
      <c r="C503" s="316"/>
      <c r="D503" s="316"/>
      <c r="E503" s="316"/>
      <c r="F503" s="316"/>
      <c r="G503" s="316"/>
      <c r="H503" s="316"/>
    </row>
    <row r="504" spans="1:8">
      <c r="A504" s="315"/>
      <c r="B504" s="315"/>
      <c r="C504" s="316"/>
      <c r="D504" s="316"/>
      <c r="E504" s="316"/>
      <c r="F504" s="316"/>
      <c r="G504" s="316"/>
      <c r="H504" s="316"/>
    </row>
    <row r="505" spans="1:8">
      <c r="A505" s="315"/>
      <c r="B505" s="315"/>
      <c r="C505" s="316"/>
      <c r="D505" s="316"/>
      <c r="E505" s="316"/>
      <c r="F505" s="316"/>
      <c r="G505" s="316"/>
      <c r="H505" s="316"/>
    </row>
    <row r="506" spans="1:8">
      <c r="A506" s="315"/>
      <c r="B506" s="315"/>
      <c r="C506" s="316"/>
      <c r="D506" s="316"/>
      <c r="E506" s="316"/>
      <c r="F506" s="316"/>
      <c r="G506" s="316"/>
      <c r="H506" s="316"/>
    </row>
    <row r="507" spans="1:8">
      <c r="A507" s="315"/>
      <c r="B507" s="315"/>
      <c r="C507" s="316"/>
      <c r="D507" s="316"/>
      <c r="E507" s="316"/>
      <c r="F507" s="316"/>
      <c r="G507" s="316"/>
      <c r="H507" s="316"/>
    </row>
    <row r="508" spans="1:8">
      <c r="A508" s="315"/>
      <c r="B508" s="315"/>
      <c r="C508" s="316"/>
      <c r="D508" s="316"/>
      <c r="E508" s="316"/>
      <c r="F508" s="316"/>
      <c r="G508" s="316"/>
      <c r="H508" s="316"/>
    </row>
    <row r="509" spans="1:8">
      <c r="A509" s="315"/>
      <c r="B509" s="315"/>
      <c r="C509" s="316"/>
      <c r="D509" s="316"/>
      <c r="E509" s="316"/>
      <c r="F509" s="316"/>
      <c r="G509" s="316"/>
      <c r="H509" s="316"/>
    </row>
    <row r="510" spans="1:8">
      <c r="A510" s="315"/>
      <c r="B510" s="315"/>
      <c r="C510" s="316"/>
      <c r="D510" s="316"/>
      <c r="E510" s="316"/>
      <c r="F510" s="316"/>
      <c r="G510" s="316"/>
      <c r="H510" s="316"/>
    </row>
    <row r="511" spans="1:8">
      <c r="A511" s="315"/>
      <c r="B511" s="315"/>
      <c r="C511" s="316"/>
      <c r="D511" s="316"/>
      <c r="E511" s="316"/>
      <c r="F511" s="316"/>
      <c r="G511" s="316"/>
      <c r="H511" s="316"/>
    </row>
    <row r="512" spans="1:8">
      <c r="A512" s="315"/>
      <c r="B512" s="315"/>
      <c r="C512" s="316"/>
      <c r="D512" s="316"/>
      <c r="E512" s="316"/>
      <c r="F512" s="316"/>
      <c r="G512" s="316"/>
      <c r="H512" s="316"/>
    </row>
    <row r="513" spans="1:8">
      <c r="A513" s="315"/>
      <c r="B513" s="315"/>
      <c r="C513" s="316"/>
      <c r="D513" s="316"/>
      <c r="E513" s="316"/>
      <c r="F513" s="316"/>
      <c r="G513" s="316"/>
      <c r="H513" s="316"/>
    </row>
    <row r="514" spans="1:8">
      <c r="A514" s="315"/>
      <c r="B514" s="315"/>
      <c r="C514" s="316"/>
      <c r="D514" s="316"/>
      <c r="E514" s="316"/>
      <c r="F514" s="316"/>
      <c r="G514" s="316"/>
      <c r="H514" s="316"/>
    </row>
    <row r="515" spans="1:8">
      <c r="A515" s="315"/>
      <c r="B515" s="315"/>
      <c r="C515" s="316"/>
      <c r="D515" s="316"/>
      <c r="E515" s="316"/>
      <c r="F515" s="316"/>
      <c r="G515" s="316"/>
      <c r="H515" s="316"/>
    </row>
    <row r="516" spans="1:8">
      <c r="A516" s="315"/>
      <c r="B516" s="315"/>
      <c r="C516" s="316"/>
      <c r="D516" s="316"/>
      <c r="E516" s="316"/>
      <c r="F516" s="316"/>
      <c r="G516" s="316"/>
      <c r="H516" s="316"/>
    </row>
    <row r="517" spans="1:8">
      <c r="A517" s="315"/>
      <c r="B517" s="315"/>
      <c r="C517" s="316"/>
      <c r="D517" s="316"/>
      <c r="E517" s="316"/>
      <c r="F517" s="316"/>
      <c r="G517" s="316"/>
      <c r="H517" s="316"/>
    </row>
    <row r="518" spans="1:8">
      <c r="A518" s="315"/>
      <c r="B518" s="315"/>
      <c r="C518" s="316"/>
      <c r="D518" s="316"/>
      <c r="E518" s="316"/>
      <c r="F518" s="316"/>
      <c r="G518" s="316"/>
      <c r="H518" s="316"/>
    </row>
    <row r="519" spans="1:8">
      <c r="A519" s="315"/>
      <c r="B519" s="315"/>
      <c r="C519" s="316"/>
      <c r="D519" s="316"/>
      <c r="E519" s="316"/>
      <c r="F519" s="316"/>
      <c r="G519" s="316"/>
      <c r="H519" s="316"/>
    </row>
    <row r="520" spans="1:8">
      <c r="A520" s="315"/>
      <c r="B520" s="315"/>
      <c r="C520" s="316"/>
      <c r="D520" s="316"/>
      <c r="E520" s="316"/>
      <c r="F520" s="316"/>
      <c r="G520" s="316"/>
      <c r="H520" s="316"/>
    </row>
    <row r="521" spans="1:8">
      <c r="A521" s="315"/>
      <c r="B521" s="315"/>
      <c r="C521" s="316"/>
      <c r="D521" s="316"/>
      <c r="E521" s="316"/>
      <c r="F521" s="316"/>
      <c r="G521" s="316"/>
      <c r="H521" s="316"/>
    </row>
    <row r="522" spans="1:8">
      <c r="A522" s="315"/>
      <c r="B522" s="315"/>
      <c r="C522" s="316"/>
      <c r="D522" s="316"/>
      <c r="E522" s="316"/>
      <c r="F522" s="316"/>
      <c r="G522" s="316"/>
      <c r="H522" s="316"/>
    </row>
    <row r="523" spans="1:8">
      <c r="A523" s="315"/>
      <c r="B523" s="315"/>
      <c r="C523" s="316"/>
      <c r="D523" s="316"/>
      <c r="E523" s="316"/>
      <c r="F523" s="316"/>
      <c r="G523" s="316"/>
      <c r="H523" s="316"/>
    </row>
    <row r="524" spans="1:8">
      <c r="A524" s="315"/>
      <c r="B524" s="315"/>
      <c r="C524" s="316"/>
      <c r="D524" s="316"/>
      <c r="E524" s="316"/>
      <c r="F524" s="316"/>
      <c r="G524" s="316"/>
      <c r="H524" s="316"/>
    </row>
    <row r="525" spans="1:8">
      <c r="A525" s="315"/>
      <c r="B525" s="315"/>
      <c r="C525" s="316"/>
      <c r="D525" s="316"/>
      <c r="E525" s="316"/>
      <c r="F525" s="316"/>
      <c r="G525" s="316"/>
      <c r="H525" s="316"/>
    </row>
    <row r="526" spans="1:8">
      <c r="A526" s="315"/>
      <c r="B526" s="315"/>
      <c r="C526" s="316"/>
      <c r="D526" s="316"/>
      <c r="E526" s="316"/>
      <c r="F526" s="316"/>
      <c r="G526" s="316"/>
      <c r="H526" s="316"/>
    </row>
    <row r="527" spans="1:8">
      <c r="A527" s="315"/>
      <c r="B527" s="315"/>
      <c r="C527" s="316"/>
      <c r="D527" s="316"/>
      <c r="E527" s="316"/>
      <c r="F527" s="316"/>
      <c r="G527" s="316"/>
      <c r="H527" s="316"/>
    </row>
    <row r="528" spans="1:8">
      <c r="A528" s="315"/>
      <c r="B528" s="315"/>
      <c r="C528" s="316"/>
      <c r="D528" s="316"/>
      <c r="E528" s="316"/>
      <c r="F528" s="316"/>
      <c r="G528" s="316"/>
      <c r="H528" s="316"/>
    </row>
    <row r="529" spans="1:8">
      <c r="A529" s="315"/>
      <c r="B529" s="315"/>
      <c r="C529" s="316"/>
      <c r="D529" s="316"/>
      <c r="E529" s="316"/>
      <c r="F529" s="316"/>
      <c r="G529" s="316"/>
      <c r="H529" s="316"/>
    </row>
    <row r="530" spans="1:8">
      <c r="A530" s="315"/>
      <c r="B530" s="315"/>
      <c r="C530" s="316"/>
      <c r="D530" s="316"/>
      <c r="E530" s="316"/>
      <c r="F530" s="316"/>
      <c r="G530" s="316"/>
      <c r="H530" s="316"/>
    </row>
    <row r="531" spans="1:8">
      <c r="A531" s="315"/>
      <c r="B531" s="315"/>
      <c r="C531" s="316"/>
      <c r="D531" s="316"/>
      <c r="E531" s="316"/>
      <c r="F531" s="316"/>
      <c r="G531" s="316"/>
      <c r="H531" s="316"/>
    </row>
    <row r="532" spans="1:8">
      <c r="A532" s="315"/>
      <c r="B532" s="315"/>
      <c r="C532" s="316"/>
      <c r="D532" s="316"/>
      <c r="E532" s="316"/>
      <c r="F532" s="316"/>
      <c r="G532" s="316"/>
      <c r="H532" s="316"/>
    </row>
    <row r="533" spans="1:8">
      <c r="A533" s="315"/>
      <c r="B533" s="315"/>
      <c r="C533" s="316"/>
      <c r="D533" s="316"/>
      <c r="E533" s="316"/>
      <c r="F533" s="316"/>
      <c r="G533" s="316"/>
      <c r="H533" s="316"/>
    </row>
    <row r="534" spans="1:8">
      <c r="A534" s="315"/>
      <c r="B534" s="315"/>
      <c r="C534" s="316"/>
      <c r="D534" s="316"/>
      <c r="E534" s="316"/>
      <c r="F534" s="316"/>
      <c r="G534" s="316"/>
      <c r="H534" s="316"/>
    </row>
    <row r="535" spans="1:8">
      <c r="A535" s="315"/>
      <c r="B535" s="315"/>
      <c r="C535" s="316"/>
      <c r="D535" s="316"/>
      <c r="E535" s="316"/>
      <c r="F535" s="316"/>
      <c r="G535" s="316"/>
      <c r="H535" s="316"/>
    </row>
    <row r="536" spans="1:8">
      <c r="A536" s="315"/>
      <c r="B536" s="315"/>
      <c r="C536" s="316"/>
      <c r="D536" s="316"/>
      <c r="E536" s="316"/>
      <c r="F536" s="316"/>
      <c r="G536" s="316"/>
      <c r="H536" s="316"/>
    </row>
    <row r="537" spans="1:8">
      <c r="A537" s="315"/>
      <c r="B537" s="315"/>
      <c r="C537" s="316"/>
      <c r="D537" s="316"/>
      <c r="E537" s="316"/>
      <c r="F537" s="316"/>
      <c r="G537" s="316"/>
      <c r="H537" s="316"/>
    </row>
    <row r="538" spans="1:8">
      <c r="A538" s="315"/>
      <c r="B538" s="315"/>
      <c r="C538" s="316"/>
      <c r="D538" s="316"/>
      <c r="E538" s="316"/>
      <c r="F538" s="316"/>
      <c r="G538" s="316"/>
      <c r="H538" s="316"/>
    </row>
    <row r="539" spans="1:8">
      <c r="A539" s="315"/>
      <c r="B539" s="315"/>
      <c r="C539" s="316"/>
      <c r="D539" s="316"/>
      <c r="E539" s="316"/>
      <c r="F539" s="316"/>
      <c r="G539" s="316"/>
      <c r="H539" s="316"/>
    </row>
    <row r="540" spans="1:8">
      <c r="A540" s="315"/>
      <c r="B540" s="315"/>
      <c r="C540" s="316"/>
      <c r="D540" s="316"/>
      <c r="E540" s="316"/>
      <c r="F540" s="316"/>
      <c r="G540" s="316"/>
      <c r="H540" s="316"/>
    </row>
    <row r="541" spans="1:8">
      <c r="A541" s="315"/>
      <c r="B541" s="315"/>
      <c r="C541" s="316"/>
      <c r="D541" s="316"/>
      <c r="E541" s="316"/>
      <c r="F541" s="316"/>
      <c r="G541" s="316"/>
      <c r="H541" s="316"/>
    </row>
    <row r="542" spans="1:8">
      <c r="A542" s="315"/>
      <c r="B542" s="315"/>
      <c r="C542" s="316"/>
      <c r="D542" s="316"/>
      <c r="E542" s="316"/>
      <c r="F542" s="316"/>
      <c r="G542" s="316"/>
      <c r="H542" s="316"/>
    </row>
    <row r="543" spans="1:8">
      <c r="A543" s="315"/>
      <c r="B543" s="315"/>
      <c r="C543" s="316"/>
      <c r="D543" s="316"/>
      <c r="E543" s="316"/>
      <c r="F543" s="316"/>
      <c r="G543" s="316"/>
      <c r="H543" s="316"/>
    </row>
    <row r="544" spans="1:8">
      <c r="A544" s="315"/>
      <c r="B544" s="315"/>
      <c r="C544" s="316"/>
      <c r="D544" s="316"/>
      <c r="E544" s="316"/>
      <c r="F544" s="316"/>
      <c r="G544" s="316"/>
      <c r="H544" s="316"/>
    </row>
    <row r="545" spans="1:8">
      <c r="A545" s="315"/>
      <c r="B545" s="315"/>
      <c r="C545" s="316"/>
      <c r="D545" s="316"/>
      <c r="E545" s="316"/>
      <c r="F545" s="316"/>
      <c r="G545" s="316"/>
      <c r="H545" s="316"/>
    </row>
    <row r="546" spans="1:8">
      <c r="A546" s="315"/>
      <c r="B546" s="315"/>
      <c r="C546" s="316"/>
      <c r="D546" s="316"/>
      <c r="E546" s="316"/>
      <c r="F546" s="316"/>
      <c r="G546" s="316"/>
      <c r="H546" s="316"/>
    </row>
    <row r="547" spans="1:8">
      <c r="A547" s="315"/>
      <c r="B547" s="315"/>
      <c r="C547" s="316"/>
      <c r="D547" s="316"/>
      <c r="E547" s="316"/>
      <c r="F547" s="316"/>
      <c r="G547" s="316"/>
      <c r="H547" s="316"/>
    </row>
    <row r="548" spans="1:8">
      <c r="A548" s="315"/>
      <c r="B548" s="315"/>
      <c r="C548" s="316"/>
      <c r="D548" s="316"/>
      <c r="E548" s="316"/>
      <c r="F548" s="316"/>
      <c r="G548" s="316"/>
      <c r="H548" s="316"/>
    </row>
    <row r="549" spans="1:8">
      <c r="A549" s="315"/>
      <c r="B549" s="315"/>
      <c r="C549" s="316"/>
      <c r="D549" s="316"/>
      <c r="E549" s="316"/>
      <c r="F549" s="316"/>
      <c r="G549" s="316"/>
      <c r="H549" s="316"/>
    </row>
    <row r="550" spans="1:8">
      <c r="A550" s="315"/>
      <c r="B550" s="315"/>
      <c r="C550" s="316"/>
      <c r="D550" s="316"/>
      <c r="E550" s="316"/>
      <c r="F550" s="316"/>
      <c r="G550" s="316"/>
      <c r="H550" s="316"/>
    </row>
    <row r="551" spans="1:8">
      <c r="A551" s="315"/>
      <c r="B551" s="315"/>
      <c r="C551" s="316"/>
      <c r="D551" s="316"/>
      <c r="E551" s="316"/>
      <c r="F551" s="316"/>
      <c r="G551" s="316"/>
      <c r="H551" s="316"/>
    </row>
    <row r="552" spans="1:8">
      <c r="A552" s="315"/>
      <c r="B552" s="315"/>
      <c r="C552" s="316"/>
      <c r="D552" s="316"/>
      <c r="E552" s="316"/>
      <c r="F552" s="316"/>
      <c r="G552" s="316"/>
      <c r="H552" s="316"/>
    </row>
    <row r="553" spans="1:8">
      <c r="A553" s="315"/>
      <c r="B553" s="315"/>
      <c r="C553" s="316"/>
      <c r="D553" s="316"/>
      <c r="E553" s="316"/>
      <c r="F553" s="316"/>
      <c r="G553" s="316"/>
      <c r="H553" s="316"/>
    </row>
    <row r="554" spans="1:8">
      <c r="A554" s="315"/>
      <c r="B554" s="315"/>
      <c r="C554" s="316"/>
      <c r="D554" s="316"/>
      <c r="E554" s="316"/>
      <c r="F554" s="316"/>
      <c r="G554" s="316"/>
      <c r="H554" s="316"/>
    </row>
    <row r="555" spans="1:8">
      <c r="A555" s="315"/>
      <c r="B555" s="315"/>
      <c r="C555" s="316"/>
      <c r="D555" s="316"/>
      <c r="E555" s="316"/>
      <c r="F555" s="316"/>
      <c r="G555" s="316"/>
      <c r="H555" s="316"/>
    </row>
    <row r="556" spans="1:8">
      <c r="A556" s="315"/>
      <c r="B556" s="315"/>
      <c r="C556" s="316"/>
      <c r="D556" s="316"/>
      <c r="E556" s="316"/>
      <c r="F556" s="316"/>
      <c r="G556" s="316"/>
      <c r="H556" s="316"/>
    </row>
    <row r="557" spans="1:8">
      <c r="A557" s="315"/>
      <c r="B557" s="315"/>
      <c r="C557" s="316"/>
      <c r="D557" s="316"/>
      <c r="E557" s="316"/>
      <c r="F557" s="316"/>
      <c r="G557" s="316"/>
      <c r="H557" s="316"/>
    </row>
    <row r="558" spans="1:8">
      <c r="A558" s="315"/>
      <c r="B558" s="315"/>
      <c r="C558" s="316"/>
      <c r="D558" s="316"/>
      <c r="E558" s="316"/>
      <c r="F558" s="316"/>
      <c r="G558" s="316"/>
      <c r="H558" s="316"/>
    </row>
    <row r="559" spans="1:8">
      <c r="A559" s="315"/>
      <c r="B559" s="315"/>
      <c r="C559" s="316"/>
      <c r="D559" s="316"/>
      <c r="E559" s="316"/>
      <c r="F559" s="316"/>
      <c r="G559" s="316"/>
      <c r="H559" s="316"/>
    </row>
    <row r="560" spans="1:8">
      <c r="A560" s="315"/>
      <c r="B560" s="315"/>
      <c r="C560" s="316"/>
      <c r="D560" s="316"/>
      <c r="E560" s="316"/>
      <c r="F560" s="316"/>
      <c r="G560" s="316"/>
      <c r="H560" s="316"/>
    </row>
    <row r="561" spans="1:8">
      <c r="A561" s="315"/>
      <c r="B561" s="315"/>
      <c r="C561" s="316"/>
      <c r="D561" s="316"/>
      <c r="E561" s="316"/>
      <c r="F561" s="316"/>
      <c r="G561" s="316"/>
      <c r="H561" s="316"/>
    </row>
    <row r="562" spans="1:8">
      <c r="A562" s="315"/>
      <c r="B562" s="315"/>
      <c r="C562" s="316"/>
      <c r="D562" s="316"/>
      <c r="E562" s="316"/>
      <c r="F562" s="316"/>
      <c r="G562" s="316"/>
      <c r="H562" s="316"/>
    </row>
    <row r="563" spans="1:8">
      <c r="A563" s="315"/>
      <c r="B563" s="315"/>
      <c r="C563" s="316"/>
      <c r="D563" s="316"/>
      <c r="E563" s="316"/>
      <c r="F563" s="316"/>
      <c r="G563" s="316"/>
      <c r="H563" s="316"/>
    </row>
    <row r="564" spans="1:8">
      <c r="A564" s="315"/>
      <c r="B564" s="315"/>
      <c r="C564" s="316"/>
      <c r="D564" s="316"/>
      <c r="E564" s="316"/>
      <c r="F564" s="316"/>
      <c r="G564" s="316"/>
      <c r="H564" s="316"/>
    </row>
    <row r="565" spans="1:8">
      <c r="A565" s="315"/>
      <c r="B565" s="315"/>
      <c r="C565" s="316"/>
      <c r="D565" s="316"/>
      <c r="E565" s="316"/>
      <c r="F565" s="316"/>
      <c r="G565" s="316"/>
      <c r="H565" s="316"/>
    </row>
    <row r="566" spans="1:8">
      <c r="A566" s="315"/>
      <c r="B566" s="315"/>
      <c r="C566" s="316"/>
      <c r="D566" s="316"/>
      <c r="E566" s="316"/>
      <c r="F566" s="316"/>
      <c r="G566" s="316"/>
      <c r="H566" s="316"/>
    </row>
    <row r="567" spans="1:8">
      <c r="A567" s="315"/>
      <c r="B567" s="315"/>
      <c r="C567" s="316"/>
      <c r="D567" s="316"/>
      <c r="E567" s="316"/>
      <c r="F567" s="316"/>
      <c r="G567" s="316"/>
      <c r="H567" s="316"/>
    </row>
    <row r="568" spans="1:8">
      <c r="A568" s="315"/>
      <c r="B568" s="315"/>
      <c r="C568" s="316"/>
      <c r="D568" s="316"/>
      <c r="E568" s="316"/>
      <c r="F568" s="316"/>
      <c r="G568" s="316"/>
      <c r="H568" s="316"/>
    </row>
    <row r="569" spans="1:8">
      <c r="A569" s="315"/>
      <c r="B569" s="315"/>
      <c r="C569" s="316"/>
      <c r="D569" s="316"/>
      <c r="E569" s="316"/>
      <c r="F569" s="316"/>
      <c r="G569" s="316"/>
      <c r="H569" s="316"/>
    </row>
    <row r="570" spans="1:8">
      <c r="A570" s="315"/>
      <c r="B570" s="315"/>
      <c r="C570" s="316"/>
      <c r="D570" s="316"/>
      <c r="E570" s="316"/>
      <c r="F570" s="316"/>
      <c r="G570" s="316"/>
      <c r="H570" s="316"/>
    </row>
    <row r="571" spans="1:8">
      <c r="A571" s="315"/>
      <c r="B571" s="315"/>
      <c r="C571" s="316"/>
      <c r="D571" s="316"/>
      <c r="E571" s="316"/>
      <c r="F571" s="316"/>
      <c r="G571" s="316"/>
      <c r="H571" s="316"/>
    </row>
    <row r="572" spans="1:8">
      <c r="A572" s="315"/>
      <c r="B572" s="315"/>
      <c r="C572" s="316"/>
      <c r="D572" s="316"/>
      <c r="E572" s="316"/>
      <c r="F572" s="316"/>
      <c r="G572" s="316"/>
      <c r="H572" s="316"/>
    </row>
    <row r="573" spans="1:8">
      <c r="A573" s="315"/>
      <c r="B573" s="315"/>
      <c r="C573" s="316"/>
      <c r="D573" s="316"/>
      <c r="E573" s="316"/>
      <c r="F573" s="316"/>
      <c r="G573" s="316"/>
      <c r="H573" s="316"/>
    </row>
    <row r="574" spans="1:8">
      <c r="A574" s="315"/>
      <c r="B574" s="315"/>
      <c r="C574" s="316"/>
      <c r="D574" s="316"/>
      <c r="E574" s="316"/>
      <c r="F574" s="316"/>
      <c r="G574" s="316"/>
      <c r="H574" s="316"/>
    </row>
    <row r="575" spans="1:8">
      <c r="A575" s="315"/>
      <c r="B575" s="315"/>
      <c r="C575" s="316"/>
      <c r="D575" s="316"/>
      <c r="E575" s="316"/>
      <c r="F575" s="316"/>
      <c r="G575" s="316"/>
      <c r="H575" s="316"/>
    </row>
    <row r="576" spans="1:8">
      <c r="A576" s="315"/>
      <c r="B576" s="315"/>
      <c r="C576" s="316"/>
      <c r="D576" s="316"/>
      <c r="E576" s="316"/>
      <c r="F576" s="316"/>
      <c r="G576" s="316"/>
      <c r="H576" s="316"/>
    </row>
    <row r="577" spans="1:8">
      <c r="A577" s="315"/>
      <c r="B577" s="315"/>
      <c r="C577" s="316"/>
      <c r="D577" s="316"/>
      <c r="E577" s="316"/>
      <c r="F577" s="316"/>
      <c r="G577" s="316"/>
      <c r="H577" s="316"/>
    </row>
    <row r="578" spans="1:8">
      <c r="A578" s="315"/>
      <c r="B578" s="315"/>
      <c r="C578" s="316"/>
      <c r="D578" s="316"/>
      <c r="E578" s="316"/>
      <c r="F578" s="316"/>
      <c r="G578" s="316"/>
      <c r="H578" s="316"/>
    </row>
    <row r="579" spans="1:8">
      <c r="A579" s="315"/>
      <c r="B579" s="315"/>
      <c r="C579" s="316"/>
      <c r="D579" s="316"/>
      <c r="E579" s="316"/>
      <c r="F579" s="316"/>
      <c r="G579" s="316"/>
      <c r="H579" s="316"/>
    </row>
    <row r="580" spans="1:8">
      <c r="A580" s="315"/>
      <c r="B580" s="315"/>
      <c r="C580" s="316"/>
      <c r="D580" s="316"/>
      <c r="E580" s="316"/>
      <c r="F580" s="316"/>
      <c r="G580" s="316"/>
      <c r="H580" s="316"/>
    </row>
    <row r="581" spans="1:8">
      <c r="A581" s="315"/>
      <c r="B581" s="315"/>
      <c r="C581" s="316"/>
      <c r="D581" s="316"/>
      <c r="E581" s="316"/>
      <c r="F581" s="316"/>
      <c r="G581" s="316"/>
      <c r="H581" s="316"/>
    </row>
    <row r="582" spans="1:8">
      <c r="A582" s="315"/>
      <c r="B582" s="315"/>
      <c r="C582" s="316"/>
      <c r="D582" s="316"/>
      <c r="E582" s="316"/>
      <c r="F582" s="316"/>
      <c r="G582" s="316"/>
      <c r="H582" s="316"/>
    </row>
    <row r="583" spans="1:8">
      <c r="A583" s="315"/>
      <c r="B583" s="315"/>
      <c r="C583" s="316"/>
      <c r="D583" s="316"/>
      <c r="E583" s="316"/>
      <c r="F583" s="316"/>
      <c r="G583" s="316"/>
      <c r="H583" s="316"/>
    </row>
    <row r="584" spans="1:8">
      <c r="A584" s="315"/>
      <c r="B584" s="315"/>
      <c r="C584" s="316"/>
      <c r="D584" s="316"/>
      <c r="E584" s="316"/>
      <c r="F584" s="316"/>
      <c r="G584" s="316"/>
      <c r="H584" s="316"/>
    </row>
    <row r="585" spans="1:8">
      <c r="A585" s="315"/>
      <c r="B585" s="315"/>
      <c r="C585" s="316"/>
      <c r="D585" s="316"/>
      <c r="E585" s="316"/>
      <c r="F585" s="316"/>
      <c r="G585" s="316"/>
      <c r="H585" s="316"/>
    </row>
    <row r="586" spans="1:8">
      <c r="A586" s="315"/>
      <c r="B586" s="315"/>
      <c r="C586" s="316"/>
      <c r="D586" s="316"/>
      <c r="E586" s="316"/>
      <c r="F586" s="316"/>
      <c r="G586" s="316"/>
      <c r="H586" s="316"/>
    </row>
    <row r="587" spans="1:8">
      <c r="A587" s="315"/>
      <c r="B587" s="315"/>
      <c r="C587" s="316"/>
      <c r="D587" s="316"/>
      <c r="E587" s="316"/>
      <c r="F587" s="316"/>
      <c r="G587" s="316"/>
      <c r="H587" s="316"/>
    </row>
    <row r="588" spans="1:8">
      <c r="A588" s="315"/>
      <c r="B588" s="315"/>
      <c r="C588" s="316"/>
      <c r="D588" s="316"/>
      <c r="E588" s="316"/>
      <c r="F588" s="316"/>
      <c r="G588" s="316"/>
      <c r="H588" s="316"/>
    </row>
    <row r="589" spans="1:8">
      <c r="A589" s="315"/>
      <c r="B589" s="315"/>
      <c r="C589" s="316"/>
      <c r="D589" s="316"/>
      <c r="E589" s="316"/>
      <c r="F589" s="316"/>
      <c r="G589" s="316"/>
      <c r="H589" s="316"/>
    </row>
    <row r="590" spans="1:8">
      <c r="A590" s="315"/>
      <c r="B590" s="315"/>
      <c r="C590" s="316"/>
      <c r="D590" s="316"/>
      <c r="E590" s="316"/>
      <c r="F590" s="316"/>
      <c r="G590" s="316"/>
      <c r="H590" s="316"/>
    </row>
    <row r="591" spans="1:8">
      <c r="A591" s="315"/>
      <c r="B591" s="315"/>
      <c r="C591" s="316"/>
      <c r="D591" s="316"/>
      <c r="E591" s="316"/>
      <c r="F591" s="316"/>
      <c r="G591" s="316"/>
      <c r="H591" s="316"/>
    </row>
    <row r="592" spans="1:8">
      <c r="A592" s="315"/>
      <c r="B592" s="315"/>
      <c r="C592" s="316"/>
      <c r="D592" s="316"/>
      <c r="E592" s="316"/>
      <c r="F592" s="316"/>
      <c r="G592" s="316"/>
      <c r="H592" s="316"/>
    </row>
    <row r="593" spans="1:8">
      <c r="A593" s="315"/>
      <c r="B593" s="315"/>
      <c r="C593" s="316"/>
      <c r="D593" s="316"/>
      <c r="E593" s="316"/>
      <c r="F593" s="316"/>
      <c r="G593" s="316"/>
      <c r="H593" s="316"/>
    </row>
    <row r="594" spans="1:8">
      <c r="A594" s="315"/>
      <c r="B594" s="315"/>
      <c r="C594" s="316"/>
      <c r="D594" s="316"/>
      <c r="E594" s="316"/>
      <c r="F594" s="316"/>
      <c r="G594" s="316"/>
      <c r="H594" s="316"/>
    </row>
    <row r="595" spans="1:8">
      <c r="A595" s="315"/>
      <c r="B595" s="315"/>
      <c r="C595" s="316"/>
      <c r="D595" s="316"/>
      <c r="E595" s="316"/>
      <c r="F595" s="316"/>
      <c r="G595" s="316"/>
      <c r="H595" s="316"/>
    </row>
    <row r="596" spans="1:8">
      <c r="A596" s="315"/>
      <c r="B596" s="315"/>
      <c r="C596" s="316"/>
      <c r="D596" s="316"/>
      <c r="E596" s="316"/>
      <c r="F596" s="316"/>
      <c r="G596" s="316"/>
      <c r="H596" s="316"/>
    </row>
    <row r="597" spans="1:8">
      <c r="A597" s="315"/>
      <c r="B597" s="315"/>
      <c r="C597" s="316"/>
      <c r="D597" s="316"/>
      <c r="E597" s="316"/>
      <c r="F597" s="316"/>
      <c r="G597" s="316"/>
      <c r="H597" s="316"/>
    </row>
    <row r="598" spans="1:8">
      <c r="A598" s="315"/>
      <c r="B598" s="315"/>
      <c r="C598" s="316"/>
      <c r="D598" s="316"/>
      <c r="E598" s="316"/>
      <c r="F598" s="316"/>
      <c r="G598" s="316"/>
      <c r="H598" s="316"/>
    </row>
    <row r="599" spans="1:8">
      <c r="A599" s="315"/>
      <c r="B599" s="315"/>
      <c r="C599" s="316"/>
      <c r="D599" s="316"/>
      <c r="E599" s="316"/>
      <c r="F599" s="316"/>
      <c r="G599" s="316"/>
      <c r="H599" s="316"/>
    </row>
    <row r="600" spans="1:8">
      <c r="A600" s="315"/>
      <c r="B600" s="315"/>
      <c r="C600" s="316"/>
      <c r="D600" s="316"/>
      <c r="E600" s="316"/>
      <c r="F600" s="316"/>
      <c r="G600" s="316"/>
      <c r="H600" s="316"/>
    </row>
    <row r="601" spans="1:8">
      <c r="A601" s="315"/>
      <c r="B601" s="315"/>
      <c r="C601" s="316"/>
      <c r="D601" s="316"/>
      <c r="E601" s="316"/>
      <c r="F601" s="316"/>
      <c r="G601" s="316"/>
      <c r="H601" s="316"/>
    </row>
    <row r="602" spans="1:8">
      <c r="A602" s="315"/>
      <c r="B602" s="315"/>
      <c r="C602" s="316"/>
      <c r="D602" s="316"/>
      <c r="E602" s="316"/>
      <c r="F602" s="316"/>
      <c r="G602" s="316"/>
      <c r="H602" s="316"/>
    </row>
    <row r="603" spans="1:8">
      <c r="A603" s="315"/>
      <c r="B603" s="315"/>
      <c r="C603" s="316"/>
      <c r="D603" s="316"/>
      <c r="E603" s="316"/>
      <c r="F603" s="316"/>
      <c r="G603" s="316"/>
      <c r="H603" s="316"/>
    </row>
    <row r="604" spans="1:8">
      <c r="A604" s="315"/>
      <c r="B604" s="315"/>
      <c r="C604" s="316"/>
      <c r="D604" s="316"/>
      <c r="E604" s="316"/>
      <c r="F604" s="316"/>
      <c r="G604" s="316"/>
      <c r="H604" s="316"/>
    </row>
    <row r="605" spans="1:8">
      <c r="A605" s="315"/>
      <c r="B605" s="315"/>
      <c r="C605" s="316"/>
      <c r="D605" s="316"/>
      <c r="E605" s="316"/>
      <c r="F605" s="316"/>
      <c r="G605" s="316"/>
      <c r="H605" s="316"/>
    </row>
    <row r="606" spans="1:8">
      <c r="A606" s="315"/>
      <c r="B606" s="315"/>
      <c r="C606" s="316"/>
      <c r="D606" s="316"/>
      <c r="E606" s="316"/>
      <c r="F606" s="316"/>
      <c r="G606" s="316"/>
      <c r="H606" s="316"/>
    </row>
    <row r="607" spans="1:8">
      <c r="A607" s="315"/>
      <c r="B607" s="315"/>
      <c r="C607" s="316"/>
      <c r="D607" s="316"/>
      <c r="E607" s="316"/>
      <c r="F607" s="316"/>
      <c r="G607" s="316"/>
      <c r="H607" s="316"/>
    </row>
    <row r="608" spans="1:8">
      <c r="A608" s="315"/>
      <c r="B608" s="315"/>
      <c r="C608" s="316"/>
      <c r="D608" s="316"/>
      <c r="E608" s="316"/>
      <c r="F608" s="316"/>
      <c r="G608" s="316"/>
      <c r="H608" s="316"/>
    </row>
    <row r="609" spans="1:8">
      <c r="A609" s="315"/>
      <c r="B609" s="315"/>
      <c r="C609" s="316"/>
      <c r="D609" s="316"/>
      <c r="E609" s="316"/>
      <c r="F609" s="316"/>
      <c r="G609" s="316"/>
      <c r="H609" s="316"/>
    </row>
    <row r="610" spans="1:8">
      <c r="A610" s="315"/>
      <c r="B610" s="315"/>
      <c r="C610" s="316"/>
      <c r="D610" s="316"/>
      <c r="E610" s="316"/>
      <c r="F610" s="316"/>
      <c r="G610" s="316"/>
      <c r="H610" s="316"/>
    </row>
    <row r="611" spans="1:8">
      <c r="A611" s="315"/>
      <c r="B611" s="315"/>
      <c r="C611" s="316"/>
      <c r="D611" s="316"/>
      <c r="E611" s="316"/>
      <c r="F611" s="316"/>
      <c r="G611" s="316"/>
      <c r="H611" s="316"/>
    </row>
    <row r="612" spans="1:8">
      <c r="A612" s="315"/>
      <c r="B612" s="315"/>
      <c r="C612" s="316"/>
      <c r="D612" s="316"/>
      <c r="E612" s="316"/>
      <c r="F612" s="316"/>
      <c r="G612" s="316"/>
      <c r="H612" s="316"/>
    </row>
    <row r="613" spans="1:8">
      <c r="A613" s="315"/>
      <c r="B613" s="315"/>
      <c r="C613" s="316"/>
      <c r="D613" s="316"/>
      <c r="E613" s="316"/>
      <c r="F613" s="316"/>
      <c r="G613" s="316"/>
      <c r="H613" s="316"/>
    </row>
    <row r="614" spans="1:8">
      <c r="A614" s="315"/>
      <c r="B614" s="315"/>
      <c r="C614" s="316"/>
      <c r="D614" s="316"/>
      <c r="E614" s="316"/>
      <c r="F614" s="316"/>
      <c r="G614" s="316"/>
      <c r="H614" s="316"/>
    </row>
    <row r="615" spans="1:8">
      <c r="A615" s="315"/>
      <c r="B615" s="315"/>
      <c r="C615" s="316"/>
      <c r="D615" s="316"/>
      <c r="E615" s="316"/>
      <c r="F615" s="316"/>
      <c r="G615" s="316"/>
      <c r="H615" s="316"/>
    </row>
    <row r="616" spans="1:8">
      <c r="A616" s="315"/>
      <c r="B616" s="315"/>
      <c r="C616" s="316"/>
      <c r="D616" s="316"/>
      <c r="E616" s="316"/>
      <c r="F616" s="316"/>
      <c r="G616" s="316"/>
      <c r="H616" s="316"/>
    </row>
    <row r="617" spans="1:8">
      <c r="A617" s="315"/>
      <c r="B617" s="315"/>
      <c r="C617" s="316"/>
      <c r="D617" s="316"/>
      <c r="E617" s="316"/>
      <c r="F617" s="316"/>
      <c r="G617" s="316"/>
      <c r="H617" s="316"/>
    </row>
    <row r="618" spans="1:8">
      <c r="A618" s="315"/>
      <c r="B618" s="315"/>
      <c r="C618" s="316"/>
      <c r="D618" s="316"/>
      <c r="E618" s="316"/>
      <c r="F618" s="316"/>
      <c r="G618" s="316"/>
      <c r="H618" s="316"/>
    </row>
    <row r="619" spans="1:8">
      <c r="A619" s="315"/>
      <c r="B619" s="315"/>
      <c r="C619" s="316"/>
      <c r="D619" s="316"/>
      <c r="E619" s="316"/>
      <c r="F619" s="316"/>
      <c r="G619" s="316"/>
      <c r="H619" s="316"/>
    </row>
    <row r="620" spans="1:8">
      <c r="A620" s="315"/>
      <c r="B620" s="315"/>
      <c r="C620" s="316"/>
      <c r="D620" s="316"/>
      <c r="E620" s="316"/>
      <c r="F620" s="316"/>
      <c r="G620" s="316"/>
      <c r="H620" s="316"/>
    </row>
    <row r="621" spans="1:8">
      <c r="A621" s="315"/>
      <c r="B621" s="315"/>
      <c r="C621" s="316"/>
      <c r="D621" s="316"/>
      <c r="E621" s="316"/>
      <c r="F621" s="316"/>
      <c r="G621" s="316"/>
      <c r="H621" s="316"/>
    </row>
    <row r="622" spans="1:8">
      <c r="A622" s="315"/>
      <c r="B622" s="315"/>
      <c r="C622" s="316"/>
      <c r="D622" s="316"/>
      <c r="E622" s="316"/>
      <c r="F622" s="316"/>
      <c r="G622" s="316"/>
      <c r="H622" s="316"/>
    </row>
    <row r="623" spans="1:8">
      <c r="A623" s="315"/>
      <c r="B623" s="315"/>
      <c r="C623" s="316"/>
      <c r="D623" s="316"/>
      <c r="E623" s="316"/>
      <c r="F623" s="316"/>
      <c r="G623" s="316"/>
      <c r="H623" s="316"/>
    </row>
    <row r="624" spans="1:8">
      <c r="A624" s="315"/>
      <c r="B624" s="315"/>
      <c r="C624" s="316"/>
      <c r="D624" s="316"/>
      <c r="E624" s="316"/>
      <c r="F624" s="316"/>
      <c r="G624" s="316"/>
      <c r="H624" s="316"/>
    </row>
    <row r="625" spans="1:8">
      <c r="A625" s="315"/>
      <c r="B625" s="315"/>
      <c r="C625" s="316"/>
      <c r="D625" s="316"/>
      <c r="E625" s="316"/>
      <c r="F625" s="316"/>
      <c r="G625" s="316"/>
      <c r="H625" s="316"/>
    </row>
    <row r="626" spans="1:8">
      <c r="A626" s="315"/>
      <c r="B626" s="315"/>
      <c r="C626" s="316"/>
      <c r="D626" s="316"/>
      <c r="E626" s="316"/>
      <c r="F626" s="316"/>
      <c r="G626" s="316"/>
      <c r="H626" s="316"/>
    </row>
    <row r="627" spans="1:8">
      <c r="A627" s="315"/>
      <c r="B627" s="315"/>
      <c r="C627" s="316"/>
      <c r="D627" s="316"/>
      <c r="E627" s="316"/>
      <c r="F627" s="316"/>
      <c r="G627" s="316"/>
      <c r="H627" s="316"/>
    </row>
    <row r="628" spans="1:8">
      <c r="A628" s="315"/>
      <c r="B628" s="315"/>
      <c r="C628" s="316"/>
      <c r="D628" s="316"/>
      <c r="E628" s="316"/>
      <c r="F628" s="316"/>
      <c r="G628" s="316"/>
      <c r="H628" s="316"/>
    </row>
    <row r="629" spans="1:8">
      <c r="A629" s="315"/>
      <c r="B629" s="315"/>
      <c r="C629" s="316"/>
      <c r="D629" s="316"/>
      <c r="E629" s="316"/>
      <c r="F629" s="316"/>
      <c r="G629" s="316"/>
      <c r="H629" s="316"/>
    </row>
    <row r="630" spans="1:8">
      <c r="A630" s="315"/>
      <c r="B630" s="315"/>
      <c r="C630" s="316"/>
      <c r="D630" s="316"/>
      <c r="E630" s="316"/>
      <c r="F630" s="316"/>
      <c r="G630" s="316"/>
      <c r="H630" s="316"/>
    </row>
    <row r="631" spans="1:8">
      <c r="A631" s="315"/>
      <c r="B631" s="315"/>
      <c r="C631" s="316"/>
      <c r="D631" s="316"/>
      <c r="E631" s="316"/>
      <c r="F631" s="316"/>
      <c r="G631" s="316"/>
      <c r="H631" s="316"/>
    </row>
    <row r="632" spans="1:8">
      <c r="A632" s="315"/>
      <c r="B632" s="315"/>
      <c r="C632" s="316"/>
      <c r="D632" s="316"/>
      <c r="E632" s="316"/>
      <c r="F632" s="316"/>
      <c r="G632" s="316"/>
      <c r="H632" s="316"/>
    </row>
    <row r="633" spans="1:8">
      <c r="A633" s="315"/>
      <c r="B633" s="315"/>
      <c r="C633" s="316"/>
      <c r="D633" s="316"/>
      <c r="E633" s="316"/>
      <c r="F633" s="316"/>
      <c r="G633" s="316"/>
      <c r="H633" s="316"/>
    </row>
    <row r="634" spans="1:8">
      <c r="A634" s="315"/>
      <c r="B634" s="315"/>
      <c r="C634" s="316"/>
      <c r="D634" s="316"/>
      <c r="E634" s="316"/>
      <c r="F634" s="316"/>
      <c r="G634" s="316"/>
      <c r="H634" s="316"/>
    </row>
    <row r="635" spans="1:8">
      <c r="A635" s="315"/>
      <c r="B635" s="315"/>
      <c r="C635" s="316"/>
      <c r="D635" s="316"/>
      <c r="E635" s="316"/>
      <c r="F635" s="316"/>
      <c r="G635" s="316"/>
      <c r="H635" s="316"/>
    </row>
    <row r="636" spans="1:8">
      <c r="A636" s="315"/>
      <c r="B636" s="315"/>
      <c r="C636" s="316"/>
      <c r="D636" s="316"/>
      <c r="E636" s="316"/>
      <c r="F636" s="316"/>
      <c r="G636" s="316"/>
      <c r="H636" s="316"/>
    </row>
    <row r="637" spans="1:8">
      <c r="A637" s="315"/>
      <c r="B637" s="315"/>
      <c r="C637" s="316"/>
      <c r="D637" s="316"/>
      <c r="E637" s="316"/>
      <c r="F637" s="316"/>
      <c r="G637" s="316"/>
      <c r="H637" s="316"/>
    </row>
    <row r="638" spans="1:8">
      <c r="A638" s="315"/>
      <c r="B638" s="315"/>
      <c r="C638" s="316"/>
      <c r="D638" s="316"/>
      <c r="E638" s="316"/>
      <c r="F638" s="316"/>
      <c r="G638" s="316"/>
      <c r="H638" s="316"/>
    </row>
    <row r="639" spans="1:8">
      <c r="A639" s="315"/>
      <c r="B639" s="315"/>
      <c r="C639" s="316"/>
      <c r="D639" s="316"/>
      <c r="E639" s="316"/>
      <c r="F639" s="316"/>
      <c r="G639" s="316"/>
      <c r="H639" s="316"/>
    </row>
    <row r="640" spans="1:8">
      <c r="A640" s="315"/>
      <c r="B640" s="315"/>
      <c r="C640" s="316"/>
      <c r="D640" s="316"/>
      <c r="E640" s="316"/>
      <c r="F640" s="316"/>
      <c r="G640" s="316"/>
      <c r="H640" s="316"/>
    </row>
    <row r="641" spans="1:8">
      <c r="A641" s="315"/>
      <c r="B641" s="315"/>
      <c r="C641" s="316"/>
      <c r="D641" s="316"/>
      <c r="E641" s="316"/>
      <c r="F641" s="316"/>
      <c r="G641" s="316"/>
      <c r="H641" s="316"/>
    </row>
    <row r="642" spans="1:8">
      <c r="A642" s="315"/>
      <c r="B642" s="315"/>
      <c r="C642" s="316"/>
      <c r="D642" s="316"/>
      <c r="E642" s="316"/>
      <c r="F642" s="316"/>
      <c r="G642" s="316"/>
      <c r="H642" s="316"/>
    </row>
    <row r="643" spans="1:8">
      <c r="A643" s="315"/>
      <c r="B643" s="315"/>
      <c r="C643" s="316"/>
      <c r="D643" s="316"/>
      <c r="E643" s="316"/>
      <c r="F643" s="316"/>
      <c r="G643" s="316"/>
      <c r="H643" s="316"/>
    </row>
    <row r="644" spans="1:8">
      <c r="A644" s="315"/>
      <c r="B644" s="315"/>
      <c r="C644" s="316"/>
      <c r="D644" s="316"/>
      <c r="E644" s="316"/>
      <c r="F644" s="316"/>
      <c r="G644" s="316"/>
      <c r="H644" s="316"/>
    </row>
    <row r="645" spans="1:8">
      <c r="A645" s="315"/>
      <c r="B645" s="315"/>
      <c r="C645" s="316"/>
      <c r="D645" s="316"/>
      <c r="E645" s="316"/>
      <c r="F645" s="316"/>
      <c r="G645" s="316"/>
      <c r="H645" s="316"/>
    </row>
    <row r="646" spans="1:8">
      <c r="A646" s="315"/>
      <c r="B646" s="315"/>
      <c r="C646" s="316"/>
      <c r="D646" s="316"/>
      <c r="E646" s="316"/>
      <c r="F646" s="316"/>
      <c r="G646" s="316"/>
      <c r="H646" s="316"/>
    </row>
    <row r="647" spans="1:8">
      <c r="A647" s="315"/>
      <c r="B647" s="315"/>
      <c r="C647" s="316"/>
      <c r="D647" s="316"/>
      <c r="E647" s="316"/>
      <c r="F647" s="316"/>
      <c r="G647" s="316"/>
      <c r="H647" s="316"/>
    </row>
    <row r="648" spans="1:8">
      <c r="A648" s="315"/>
      <c r="B648" s="315"/>
      <c r="C648" s="316"/>
      <c r="D648" s="316"/>
      <c r="E648" s="316"/>
      <c r="F648" s="316"/>
      <c r="G648" s="316"/>
      <c r="H648" s="316"/>
    </row>
    <row r="649" spans="1:8">
      <c r="A649" s="315"/>
      <c r="B649" s="315"/>
      <c r="C649" s="316"/>
      <c r="D649" s="316"/>
      <c r="E649" s="316"/>
      <c r="F649" s="316"/>
      <c r="G649" s="316"/>
      <c r="H649" s="316"/>
    </row>
    <row r="650" spans="1:8">
      <c r="A650" s="315"/>
      <c r="B650" s="315"/>
      <c r="C650" s="316"/>
      <c r="D650" s="316"/>
      <c r="E650" s="316"/>
      <c r="F650" s="316"/>
      <c r="G650" s="316"/>
      <c r="H650" s="316"/>
    </row>
    <row r="651" spans="1:8">
      <c r="A651" s="315"/>
      <c r="B651" s="315"/>
      <c r="C651" s="316"/>
      <c r="D651" s="316"/>
      <c r="E651" s="316"/>
      <c r="F651" s="316"/>
      <c r="G651" s="316"/>
      <c r="H651" s="316"/>
    </row>
    <row r="652" spans="1:8">
      <c r="A652" s="315"/>
      <c r="B652" s="315"/>
      <c r="C652" s="316"/>
      <c r="D652" s="316"/>
      <c r="E652" s="316"/>
      <c r="F652" s="316"/>
      <c r="G652" s="316"/>
      <c r="H652" s="316"/>
    </row>
    <row r="653" spans="1:8">
      <c r="A653" s="315"/>
      <c r="B653" s="315"/>
      <c r="C653" s="316"/>
      <c r="D653" s="316"/>
      <c r="E653" s="316"/>
      <c r="F653" s="316"/>
      <c r="G653" s="316"/>
      <c r="H653" s="316"/>
    </row>
    <row r="654" spans="1:8">
      <c r="A654" s="315"/>
      <c r="B654" s="315"/>
      <c r="C654" s="316"/>
      <c r="D654" s="316"/>
      <c r="E654" s="316"/>
      <c r="F654" s="316"/>
      <c r="G654" s="316"/>
      <c r="H654" s="316"/>
    </row>
    <row r="655" spans="1:8">
      <c r="A655" s="315"/>
      <c r="B655" s="315"/>
      <c r="C655" s="316"/>
      <c r="D655" s="316"/>
      <c r="E655" s="316"/>
      <c r="F655" s="316"/>
      <c r="G655" s="316"/>
      <c r="H655" s="316"/>
    </row>
    <row r="656" spans="1:8">
      <c r="A656" s="315"/>
      <c r="B656" s="315"/>
      <c r="C656" s="316"/>
      <c r="D656" s="316"/>
      <c r="E656" s="316"/>
      <c r="F656" s="316"/>
      <c r="G656" s="316"/>
      <c r="H656" s="316"/>
    </row>
    <row r="657" spans="1:8">
      <c r="A657" s="315"/>
      <c r="B657" s="315"/>
      <c r="C657" s="316"/>
      <c r="D657" s="316"/>
      <c r="E657" s="316"/>
      <c r="F657" s="316"/>
      <c r="G657" s="316"/>
      <c r="H657" s="316"/>
    </row>
    <row r="658" spans="1:8">
      <c r="A658" s="315"/>
      <c r="B658" s="315"/>
      <c r="C658" s="316"/>
      <c r="D658" s="316"/>
      <c r="E658" s="316"/>
      <c r="F658" s="316"/>
      <c r="G658" s="316"/>
      <c r="H658" s="316"/>
    </row>
    <row r="659" spans="1:8">
      <c r="A659" s="315"/>
      <c r="B659" s="315"/>
      <c r="C659" s="316"/>
      <c r="D659" s="316"/>
      <c r="E659" s="316"/>
      <c r="F659" s="316"/>
      <c r="G659" s="316"/>
      <c r="H659" s="316"/>
    </row>
    <row r="660" spans="1:8">
      <c r="A660" s="315"/>
      <c r="B660" s="315"/>
      <c r="C660" s="316"/>
      <c r="D660" s="316"/>
      <c r="E660" s="316"/>
      <c r="F660" s="316"/>
      <c r="G660" s="316"/>
      <c r="H660" s="316"/>
    </row>
    <row r="661" spans="1:8">
      <c r="A661" s="315"/>
      <c r="B661" s="315"/>
      <c r="C661" s="316"/>
      <c r="D661" s="316"/>
      <c r="E661" s="316"/>
      <c r="F661" s="316"/>
      <c r="G661" s="316"/>
      <c r="H661" s="316"/>
    </row>
    <row r="662" spans="1:8">
      <c r="A662" s="315"/>
      <c r="B662" s="315"/>
      <c r="C662" s="316"/>
      <c r="D662" s="316"/>
      <c r="E662" s="316"/>
      <c r="F662" s="316"/>
      <c r="G662" s="316"/>
      <c r="H662" s="316"/>
    </row>
    <row r="663" spans="1:8">
      <c r="A663" s="315"/>
      <c r="B663" s="315"/>
      <c r="C663" s="316"/>
      <c r="D663" s="316"/>
      <c r="E663" s="316"/>
      <c r="F663" s="316"/>
      <c r="G663" s="316"/>
      <c r="H663" s="316"/>
    </row>
    <row r="664" spans="1:8">
      <c r="A664" s="315"/>
      <c r="B664" s="315"/>
      <c r="C664" s="316"/>
      <c r="D664" s="316"/>
      <c r="E664" s="316"/>
      <c r="F664" s="316"/>
      <c r="G664" s="316"/>
      <c r="H664" s="316"/>
    </row>
    <row r="665" spans="1:8">
      <c r="A665" s="315"/>
      <c r="B665" s="315"/>
      <c r="C665" s="316"/>
      <c r="D665" s="316"/>
      <c r="E665" s="316"/>
      <c r="F665" s="316"/>
      <c r="G665" s="316"/>
      <c r="H665" s="316"/>
    </row>
    <row r="666" spans="1:8">
      <c r="A666" s="315"/>
      <c r="B666" s="315"/>
      <c r="C666" s="316"/>
      <c r="D666" s="316"/>
      <c r="E666" s="316"/>
      <c r="F666" s="316"/>
      <c r="G666" s="316"/>
      <c r="H666" s="316"/>
    </row>
    <row r="667" spans="1:8">
      <c r="A667" s="315"/>
      <c r="B667" s="315"/>
      <c r="C667" s="316"/>
      <c r="D667" s="316"/>
      <c r="E667" s="316"/>
      <c r="F667" s="316"/>
      <c r="G667" s="316"/>
      <c r="H667" s="316"/>
    </row>
    <row r="668" spans="1:8">
      <c r="A668" s="315"/>
      <c r="B668" s="315"/>
      <c r="C668" s="316"/>
      <c r="D668" s="316"/>
      <c r="E668" s="316"/>
      <c r="F668" s="316"/>
      <c r="G668" s="316"/>
      <c r="H668" s="316"/>
    </row>
    <row r="669" spans="1:8">
      <c r="A669" s="315"/>
      <c r="B669" s="315"/>
      <c r="C669" s="316"/>
      <c r="D669" s="316"/>
      <c r="E669" s="316"/>
      <c r="F669" s="316"/>
      <c r="G669" s="316"/>
      <c r="H669" s="316"/>
    </row>
    <row r="670" spans="1:8">
      <c r="A670" s="315"/>
      <c r="B670" s="315"/>
      <c r="C670" s="316"/>
      <c r="D670" s="316"/>
      <c r="E670" s="316"/>
      <c r="F670" s="316"/>
      <c r="G670" s="316"/>
      <c r="H670" s="316"/>
    </row>
    <row r="671" spans="1:8">
      <c r="A671" s="315"/>
      <c r="B671" s="315"/>
      <c r="C671" s="316"/>
      <c r="D671" s="316"/>
      <c r="E671" s="316"/>
      <c r="F671" s="316"/>
      <c r="G671" s="316"/>
      <c r="H671" s="316"/>
    </row>
    <row r="672" spans="1:8">
      <c r="A672" s="315"/>
      <c r="B672" s="315"/>
      <c r="C672" s="316"/>
      <c r="D672" s="316"/>
      <c r="E672" s="316"/>
      <c r="F672" s="316"/>
      <c r="G672" s="316"/>
      <c r="H672" s="316"/>
    </row>
    <row r="673" spans="1:8">
      <c r="A673" s="315"/>
      <c r="B673" s="315"/>
      <c r="C673" s="316"/>
      <c r="D673" s="316"/>
      <c r="E673" s="316"/>
      <c r="F673" s="316"/>
      <c r="G673" s="316"/>
      <c r="H673" s="316"/>
    </row>
    <row r="674" spans="1:8">
      <c r="A674" s="315"/>
      <c r="B674" s="315"/>
      <c r="C674" s="316"/>
      <c r="D674" s="316"/>
      <c r="E674" s="316"/>
      <c r="F674" s="316"/>
      <c r="G674" s="316"/>
      <c r="H674" s="316"/>
    </row>
    <row r="675" spans="1:8">
      <c r="A675" s="315"/>
      <c r="B675" s="315"/>
      <c r="C675" s="316"/>
      <c r="D675" s="316"/>
      <c r="E675" s="316"/>
      <c r="F675" s="316"/>
      <c r="G675" s="316"/>
      <c r="H675" s="316"/>
    </row>
    <row r="676" spans="1:8">
      <c r="A676" s="315"/>
      <c r="B676" s="315"/>
      <c r="C676" s="316"/>
      <c r="D676" s="316"/>
      <c r="E676" s="316"/>
      <c r="F676" s="316"/>
      <c r="G676" s="316"/>
      <c r="H676" s="316"/>
    </row>
    <row r="677" spans="1:8">
      <c r="A677" s="315"/>
      <c r="B677" s="315"/>
      <c r="C677" s="316"/>
      <c r="D677" s="316"/>
      <c r="E677" s="316"/>
      <c r="F677" s="316"/>
      <c r="G677" s="316"/>
      <c r="H677" s="316"/>
    </row>
    <row r="678" spans="1:8">
      <c r="A678" s="315"/>
      <c r="B678" s="315"/>
      <c r="C678" s="316"/>
      <c r="D678" s="316"/>
      <c r="E678" s="316"/>
      <c r="F678" s="316"/>
      <c r="G678" s="316"/>
      <c r="H678" s="316"/>
    </row>
    <row r="679" spans="1:8">
      <c r="A679" s="315"/>
      <c r="B679" s="315"/>
      <c r="C679" s="316"/>
      <c r="D679" s="316"/>
      <c r="E679" s="316"/>
      <c r="F679" s="316"/>
      <c r="G679" s="316"/>
      <c r="H679" s="316"/>
    </row>
    <row r="680" spans="1:8">
      <c r="A680" s="315"/>
      <c r="B680" s="315"/>
      <c r="C680" s="316"/>
      <c r="D680" s="316"/>
      <c r="E680" s="316"/>
      <c r="F680" s="316"/>
      <c r="G680" s="316"/>
      <c r="H680" s="316"/>
    </row>
    <row r="681" spans="1:8">
      <c r="A681" s="315"/>
      <c r="B681" s="315"/>
      <c r="C681" s="316"/>
      <c r="D681" s="316"/>
      <c r="E681" s="316"/>
      <c r="F681" s="316"/>
      <c r="G681" s="316"/>
      <c r="H681" s="316"/>
    </row>
    <row r="682" spans="1:8">
      <c r="A682" s="315"/>
      <c r="B682" s="315"/>
      <c r="C682" s="316"/>
      <c r="D682" s="316"/>
      <c r="E682" s="316"/>
      <c r="F682" s="316"/>
      <c r="G682" s="316"/>
      <c r="H682" s="316"/>
    </row>
    <row r="683" spans="1:8">
      <c r="A683" s="315"/>
      <c r="B683" s="315"/>
      <c r="C683" s="316"/>
      <c r="D683" s="316"/>
      <c r="E683" s="316"/>
      <c r="F683" s="316"/>
      <c r="G683" s="316"/>
      <c r="H683" s="316"/>
    </row>
    <row r="684" spans="1:8" ht="14.25">
      <c r="A684" s="111"/>
      <c r="B684" s="249"/>
      <c r="C684" s="249"/>
      <c r="D684" s="249"/>
      <c r="E684" s="249"/>
      <c r="F684" s="249"/>
      <c r="G684" s="249"/>
      <c r="H684" s="249"/>
    </row>
    <row r="685" spans="1:8" ht="14.25">
      <c r="A685" s="111"/>
      <c r="B685" s="249"/>
      <c r="C685" s="249"/>
      <c r="D685" s="249"/>
      <c r="E685" s="249"/>
      <c r="F685" s="249"/>
      <c r="G685" s="249"/>
      <c r="H685" s="249"/>
    </row>
    <row r="686" spans="1:8" ht="14.25">
      <c r="A686" s="111"/>
      <c r="B686" s="249"/>
      <c r="C686" s="249"/>
      <c r="D686" s="249"/>
      <c r="E686" s="249"/>
      <c r="F686" s="249"/>
      <c r="G686" s="249"/>
      <c r="H686" s="249"/>
    </row>
    <row r="687" spans="1:8" ht="14.25">
      <c r="A687" s="111"/>
      <c r="B687" s="249"/>
      <c r="C687" s="249"/>
      <c r="D687" s="249"/>
      <c r="E687" s="249"/>
      <c r="F687" s="249"/>
      <c r="G687" s="249"/>
      <c r="H687" s="249"/>
    </row>
    <row r="688" spans="1:8" ht="14.25">
      <c r="A688" s="111"/>
      <c r="B688" s="249"/>
      <c r="C688" s="249"/>
      <c r="D688" s="249"/>
      <c r="E688" s="249"/>
      <c r="F688" s="249"/>
      <c r="G688" s="249"/>
      <c r="H688" s="249"/>
    </row>
    <row r="689" spans="1:8" ht="14.25">
      <c r="A689" s="111"/>
      <c r="B689" s="249"/>
      <c r="C689" s="249"/>
      <c r="D689" s="249"/>
      <c r="E689" s="249"/>
      <c r="F689" s="249"/>
      <c r="G689" s="249"/>
      <c r="H689" s="249"/>
    </row>
    <row r="690" spans="1:8" ht="14.25">
      <c r="A690" s="111"/>
      <c r="B690" s="249"/>
      <c r="C690" s="249"/>
      <c r="D690" s="249"/>
      <c r="E690" s="249"/>
      <c r="F690" s="249"/>
      <c r="G690" s="249"/>
      <c r="H690" s="249"/>
    </row>
    <row r="691" spans="1:8" ht="14.25">
      <c r="A691" s="111"/>
      <c r="B691" s="249"/>
      <c r="C691" s="249"/>
      <c r="D691" s="249"/>
      <c r="E691" s="249"/>
      <c r="F691" s="249"/>
      <c r="G691" s="249"/>
      <c r="H691" s="249"/>
    </row>
    <row r="692" spans="1:8" ht="14.25">
      <c r="A692" s="111"/>
      <c r="B692" s="249"/>
      <c r="C692" s="249"/>
      <c r="D692" s="249"/>
      <c r="E692" s="249"/>
      <c r="F692" s="249"/>
      <c r="G692" s="249"/>
      <c r="H692" s="249"/>
    </row>
    <row r="693" spans="1:8" ht="14.25">
      <c r="A693" s="111"/>
      <c r="B693" s="249"/>
      <c r="C693" s="249"/>
      <c r="D693" s="249"/>
      <c r="E693" s="249"/>
      <c r="F693" s="249"/>
      <c r="G693" s="249"/>
      <c r="H693" s="249"/>
    </row>
    <row r="694" spans="1:8" ht="14.25">
      <c r="A694" s="111"/>
      <c r="B694" s="249"/>
      <c r="C694" s="249"/>
      <c r="D694" s="249"/>
      <c r="E694" s="249"/>
      <c r="F694" s="249"/>
      <c r="G694" s="249"/>
      <c r="H694" s="249"/>
    </row>
    <row r="695" spans="1:8" ht="14.25">
      <c r="A695" s="111"/>
      <c r="B695" s="249"/>
      <c r="C695" s="249"/>
      <c r="D695" s="249"/>
      <c r="E695" s="249"/>
      <c r="F695" s="249"/>
      <c r="G695" s="249"/>
      <c r="H695" s="249"/>
    </row>
    <row r="696" spans="1:8" ht="14.25">
      <c r="A696" s="111"/>
      <c r="B696" s="249"/>
      <c r="C696" s="249"/>
      <c r="D696" s="249"/>
      <c r="E696" s="249"/>
      <c r="F696" s="249"/>
      <c r="G696" s="249"/>
      <c r="H696" s="249"/>
    </row>
    <row r="697" spans="1:8" ht="14.25">
      <c r="A697" s="111"/>
      <c r="B697" s="249"/>
      <c r="C697" s="249"/>
      <c r="D697" s="249"/>
      <c r="E697" s="249"/>
      <c r="F697" s="249"/>
      <c r="G697" s="249"/>
      <c r="H697" s="249"/>
    </row>
    <row r="698" spans="1:8" ht="14.25">
      <c r="A698" s="111"/>
      <c r="B698" s="249"/>
      <c r="C698" s="249"/>
      <c r="D698" s="249"/>
      <c r="E698" s="249"/>
      <c r="F698" s="249"/>
      <c r="G698" s="249"/>
      <c r="H698" s="249"/>
    </row>
    <row r="699" spans="1:8" ht="14.25">
      <c r="A699" s="111"/>
      <c r="B699" s="249"/>
      <c r="C699" s="249"/>
      <c r="D699" s="249"/>
      <c r="E699" s="249"/>
      <c r="F699" s="249"/>
      <c r="G699" s="249"/>
      <c r="H699" s="249"/>
    </row>
    <row r="700" spans="1:8" ht="14.25">
      <c r="A700" s="111"/>
      <c r="B700" s="249"/>
      <c r="C700" s="249"/>
      <c r="D700" s="249"/>
      <c r="E700" s="249"/>
      <c r="F700" s="249"/>
      <c r="G700" s="249"/>
      <c r="H700" s="249"/>
    </row>
    <row r="701" spans="1:8" ht="14.25">
      <c r="A701" s="111"/>
      <c r="B701" s="249"/>
      <c r="C701" s="249"/>
      <c r="D701" s="249"/>
      <c r="E701" s="249"/>
      <c r="F701" s="249"/>
      <c r="G701" s="249"/>
      <c r="H701" s="249"/>
    </row>
    <row r="702" spans="1:8" ht="14.25">
      <c r="A702" s="111"/>
      <c r="B702" s="249"/>
      <c r="C702" s="249"/>
      <c r="D702" s="249"/>
      <c r="E702" s="249"/>
      <c r="F702" s="249"/>
      <c r="G702" s="249"/>
      <c r="H702" s="249"/>
    </row>
    <row r="703" spans="1:8" ht="14.25">
      <c r="A703" s="111"/>
      <c r="B703" s="249"/>
      <c r="C703" s="249"/>
      <c r="D703" s="249"/>
      <c r="E703" s="249"/>
      <c r="F703" s="249"/>
      <c r="G703" s="249"/>
      <c r="H703" s="249"/>
    </row>
    <row r="704" spans="1:8" ht="14.25">
      <c r="A704" s="111"/>
      <c r="B704" s="249"/>
      <c r="C704" s="249"/>
      <c r="D704" s="249"/>
      <c r="E704" s="249"/>
      <c r="F704" s="249"/>
      <c r="G704" s="249"/>
      <c r="H704" s="249"/>
    </row>
    <row r="705" spans="1:8" ht="14.25">
      <c r="A705" s="111"/>
      <c r="B705" s="249"/>
      <c r="C705" s="249"/>
      <c r="D705" s="249"/>
      <c r="E705" s="249"/>
      <c r="F705" s="249"/>
      <c r="G705" s="249"/>
      <c r="H705" s="249"/>
    </row>
    <row r="706" spans="1:8" ht="14.25">
      <c r="A706" s="111"/>
      <c r="B706" s="249"/>
      <c r="C706" s="249"/>
      <c r="D706" s="249"/>
      <c r="E706" s="249"/>
      <c r="F706" s="249"/>
      <c r="G706" s="249"/>
      <c r="H706" s="249"/>
    </row>
    <row r="707" spans="1:8">
      <c r="A707" s="251"/>
      <c r="B707" s="252"/>
      <c r="C707" s="137"/>
      <c r="D707" s="137"/>
      <c r="E707" s="132"/>
      <c r="F707" s="132"/>
      <c r="G707" s="132"/>
      <c r="H707" s="132"/>
    </row>
    <row r="708" spans="1:8" ht="14.25">
      <c r="A708" s="225"/>
      <c r="B708" s="137"/>
      <c r="C708" s="137"/>
      <c r="D708" s="137"/>
      <c r="E708" s="132"/>
      <c r="F708" s="132"/>
      <c r="G708" s="132"/>
      <c r="H708" s="132"/>
    </row>
    <row r="709" spans="1:8" ht="14.25">
      <c r="A709" s="225"/>
      <c r="B709" s="137"/>
      <c r="C709" s="137"/>
      <c r="D709" s="137"/>
      <c r="E709" s="132"/>
      <c r="F709" s="132"/>
      <c r="G709" s="132"/>
      <c r="H709" s="132"/>
    </row>
    <row r="710" spans="1:8" ht="14.25">
      <c r="A710" s="225"/>
      <c r="B710" s="137"/>
      <c r="C710" s="137"/>
      <c r="D710" s="137"/>
      <c r="E710" s="132"/>
      <c r="F710" s="132"/>
      <c r="G710" s="132"/>
      <c r="H710" s="132"/>
    </row>
    <row r="711" spans="1:8" ht="14.25">
      <c r="A711" s="225"/>
      <c r="B711" s="137"/>
      <c r="C711" s="137"/>
      <c r="D711" s="137"/>
      <c r="E711" s="132"/>
      <c r="F711" s="132"/>
      <c r="G711" s="132"/>
      <c r="H711" s="132"/>
    </row>
    <row r="712" spans="1:8" ht="14.25">
      <c r="A712" s="225"/>
      <c r="B712" s="137"/>
      <c r="C712" s="137"/>
      <c r="D712" s="137"/>
      <c r="E712" s="132"/>
      <c r="F712" s="132"/>
      <c r="G712" s="132"/>
      <c r="H712" s="132"/>
    </row>
    <row r="713" spans="1:8" ht="14.25">
      <c r="A713" s="225"/>
      <c r="B713" s="137"/>
      <c r="C713" s="137"/>
      <c r="D713" s="137"/>
      <c r="E713" s="132"/>
      <c r="F713" s="132"/>
      <c r="G713" s="132"/>
      <c r="H713" s="132"/>
    </row>
    <row r="714" spans="1:8" ht="14.25">
      <c r="A714" s="225"/>
      <c r="B714" s="137"/>
      <c r="C714" s="137"/>
      <c r="D714" s="137"/>
      <c r="E714" s="132"/>
      <c r="F714" s="132"/>
      <c r="G714" s="132"/>
      <c r="H714" s="132"/>
    </row>
    <row r="715" spans="1:8" ht="14.25">
      <c r="A715" s="225"/>
      <c r="B715" s="137"/>
      <c r="C715" s="137"/>
      <c r="D715" s="137"/>
      <c r="E715" s="132"/>
      <c r="F715" s="132"/>
      <c r="G715" s="132"/>
      <c r="H715" s="132"/>
    </row>
    <row r="716" spans="1:8" ht="14.25">
      <c r="A716" s="225"/>
      <c r="B716" s="137"/>
      <c r="C716" s="137"/>
      <c r="D716" s="137"/>
      <c r="E716" s="132"/>
      <c r="F716" s="132"/>
      <c r="G716" s="132"/>
      <c r="H716" s="132"/>
    </row>
    <row r="717" spans="1:8" ht="14.25">
      <c r="A717" s="225"/>
      <c r="B717" s="137"/>
      <c r="C717" s="137"/>
      <c r="D717" s="137"/>
      <c r="E717" s="132"/>
      <c r="F717" s="132"/>
      <c r="G717" s="132"/>
      <c r="H717" s="132"/>
    </row>
    <row r="718" spans="1:8" ht="14.25">
      <c r="A718" s="225"/>
      <c r="B718" s="137"/>
      <c r="C718" s="137"/>
      <c r="D718" s="137"/>
      <c r="E718" s="132"/>
      <c r="F718" s="132"/>
      <c r="G718" s="132"/>
      <c r="H718" s="132"/>
    </row>
    <row r="719" spans="1:8" ht="14.25">
      <c r="A719" s="225"/>
      <c r="B719" s="137"/>
      <c r="C719" s="137"/>
      <c r="D719" s="137"/>
      <c r="E719" s="132"/>
      <c r="F719" s="132"/>
      <c r="G719" s="132"/>
      <c r="H719" s="132"/>
    </row>
    <row r="720" spans="1:8" ht="14.25">
      <c r="A720" s="225"/>
      <c r="B720" s="137"/>
      <c r="C720" s="137"/>
      <c r="D720" s="137"/>
      <c r="E720" s="132"/>
      <c r="F720" s="132"/>
      <c r="G720" s="132"/>
      <c r="H720" s="132"/>
    </row>
    <row r="721" spans="1:8" ht="14.25">
      <c r="A721" s="225"/>
      <c r="B721" s="137"/>
      <c r="C721" s="137"/>
      <c r="D721" s="137"/>
      <c r="E721" s="132"/>
      <c r="F721" s="132"/>
      <c r="G721" s="132"/>
      <c r="H721" s="132"/>
    </row>
    <row r="722" spans="1:8" ht="14.25">
      <c r="A722" s="225"/>
      <c r="B722" s="137"/>
      <c r="C722" s="137"/>
      <c r="D722" s="137"/>
      <c r="E722" s="132"/>
      <c r="F722" s="132"/>
      <c r="G722" s="132"/>
      <c r="H722" s="132"/>
    </row>
    <row r="723" spans="1:8" ht="14.25">
      <c r="A723" s="225"/>
      <c r="B723" s="137"/>
      <c r="C723" s="137"/>
      <c r="D723" s="137"/>
      <c r="E723" s="132"/>
      <c r="F723" s="132"/>
      <c r="G723" s="132"/>
      <c r="H723" s="132"/>
    </row>
    <row r="724" spans="1:8" ht="14.25">
      <c r="A724" s="225"/>
      <c r="B724" s="137"/>
      <c r="C724" s="137"/>
      <c r="D724" s="137"/>
      <c r="E724" s="132"/>
      <c r="F724" s="132"/>
      <c r="G724" s="132"/>
      <c r="H724" s="132"/>
    </row>
    <row r="725" spans="1:8" ht="14.25">
      <c r="A725" s="225"/>
      <c r="B725" s="137"/>
      <c r="C725" s="137"/>
      <c r="D725" s="137"/>
      <c r="E725" s="132"/>
      <c r="F725" s="132"/>
      <c r="G725" s="132"/>
      <c r="H725" s="132"/>
    </row>
    <row r="726" spans="1:8" ht="14.25">
      <c r="A726" s="225"/>
      <c r="B726" s="137"/>
      <c r="C726" s="137"/>
      <c r="D726" s="137"/>
      <c r="E726" s="132"/>
      <c r="F726" s="132"/>
      <c r="G726" s="132"/>
      <c r="H726" s="132"/>
    </row>
    <row r="727" spans="1:8" ht="14.25">
      <c r="A727" s="225"/>
      <c r="B727" s="137"/>
      <c r="C727" s="137"/>
      <c r="D727" s="137"/>
      <c r="E727" s="132"/>
      <c r="F727" s="132"/>
      <c r="G727" s="132"/>
      <c r="H727" s="132"/>
    </row>
    <row r="728" spans="1:8" ht="14.25">
      <c r="A728" s="225"/>
      <c r="B728" s="137"/>
      <c r="C728" s="137"/>
      <c r="D728" s="137"/>
      <c r="E728" s="132"/>
      <c r="F728" s="132"/>
      <c r="G728" s="132"/>
      <c r="H728" s="132"/>
    </row>
    <row r="729" spans="1:8">
      <c r="A729" s="111"/>
      <c r="B729" s="137"/>
      <c r="C729" s="137"/>
      <c r="D729" s="137"/>
      <c r="E729" s="132"/>
      <c r="F729" s="132"/>
      <c r="G729" s="132"/>
      <c r="H729" s="132"/>
    </row>
    <row r="730" spans="1:8" ht="14.25">
      <c r="A730" s="111" t="s">
        <v>249</v>
      </c>
      <c r="B730" s="340"/>
      <c r="C730" s="340"/>
      <c r="D730" s="340"/>
      <c r="E730" s="340"/>
      <c r="F730" s="340"/>
      <c r="G730" s="340"/>
      <c r="H730" s="340"/>
    </row>
    <row r="731" spans="1:8" ht="14.25">
      <c r="A731" s="225" t="s">
        <v>148</v>
      </c>
      <c r="B731" s="137" t="s">
        <v>149</v>
      </c>
      <c r="C731" s="137"/>
      <c r="D731" s="137"/>
      <c r="E731" s="132"/>
      <c r="F731" s="132"/>
      <c r="G731" s="132"/>
      <c r="H731" s="132"/>
    </row>
    <row r="732" spans="1:8" ht="14.25">
      <c r="A732" s="225" t="s">
        <v>150</v>
      </c>
      <c r="B732" s="137" t="s">
        <v>151</v>
      </c>
      <c r="C732" s="137"/>
      <c r="D732" s="137"/>
      <c r="E732" s="132"/>
      <c r="F732" s="132"/>
      <c r="G732" s="132"/>
      <c r="H732" s="132"/>
    </row>
    <row r="733" spans="1:8" ht="14.25">
      <c r="A733" s="225" t="s">
        <v>152</v>
      </c>
      <c r="B733" s="137" t="s">
        <v>175</v>
      </c>
      <c r="C733" s="137"/>
      <c r="D733" s="137"/>
      <c r="E733" s="132"/>
      <c r="F733" s="132"/>
      <c r="G733" s="132"/>
      <c r="H733" s="132"/>
    </row>
    <row r="734" spans="1:8" ht="25.5">
      <c r="A734" s="225" t="s">
        <v>153</v>
      </c>
      <c r="B734" s="137" t="s">
        <v>154</v>
      </c>
      <c r="C734" s="137"/>
      <c r="D734" s="137"/>
      <c r="E734" s="132"/>
      <c r="F734" s="132"/>
      <c r="G734" s="132"/>
      <c r="H734" s="132"/>
    </row>
    <row r="735" spans="1:8" ht="14.25">
      <c r="A735" s="225" t="s">
        <v>155</v>
      </c>
      <c r="B735" s="137" t="s">
        <v>156</v>
      </c>
      <c r="C735" s="137"/>
      <c r="D735" s="137"/>
      <c r="E735" s="132"/>
      <c r="F735" s="132"/>
      <c r="G735" s="132"/>
      <c r="H735" s="132"/>
    </row>
    <row r="736" spans="1:8" ht="25.5">
      <c r="A736" s="225" t="s">
        <v>157</v>
      </c>
      <c r="B736" s="137" t="s">
        <v>170</v>
      </c>
      <c r="C736" s="137"/>
      <c r="D736" s="137"/>
      <c r="E736" s="132"/>
      <c r="F736" s="132"/>
      <c r="G736" s="132"/>
      <c r="H736" s="132"/>
    </row>
    <row r="737" spans="1:8" ht="51">
      <c r="A737" s="225" t="s">
        <v>158</v>
      </c>
      <c r="B737" s="137" t="s">
        <v>159</v>
      </c>
      <c r="C737" s="137"/>
      <c r="D737" s="137"/>
      <c r="E737" s="132"/>
      <c r="F737" s="132"/>
      <c r="G737" s="132"/>
      <c r="H737" s="132"/>
    </row>
    <row r="738" spans="1:8" ht="51">
      <c r="A738" s="225" t="s">
        <v>160</v>
      </c>
      <c r="B738" s="137" t="s">
        <v>161</v>
      </c>
      <c r="C738" s="137"/>
      <c r="D738" s="137"/>
      <c r="E738" s="132"/>
      <c r="F738" s="132"/>
      <c r="G738" s="132"/>
      <c r="H738" s="132"/>
    </row>
    <row r="739" spans="1:8" ht="25.5">
      <c r="A739" s="225" t="s">
        <v>162</v>
      </c>
      <c r="B739" s="137" t="s">
        <v>163</v>
      </c>
      <c r="C739" s="137"/>
      <c r="D739" s="137"/>
      <c r="E739" s="132"/>
      <c r="F739" s="132"/>
      <c r="G739" s="132"/>
      <c r="H739" s="132"/>
    </row>
    <row r="740" spans="1:8" ht="38.25">
      <c r="A740" s="225" t="s">
        <v>164</v>
      </c>
      <c r="B740" s="137" t="s">
        <v>165</v>
      </c>
      <c r="C740" s="137"/>
      <c r="D740" s="137"/>
      <c r="E740" s="132"/>
      <c r="F740" s="132"/>
      <c r="G740" s="132"/>
      <c r="H740" s="132"/>
    </row>
    <row r="741" spans="1:8" ht="76.5">
      <c r="A741" s="225" t="s">
        <v>166</v>
      </c>
      <c r="B741" s="137" t="s">
        <v>167</v>
      </c>
      <c r="C741" s="137"/>
      <c r="D741" s="137"/>
      <c r="E741" s="132"/>
      <c r="F741" s="132"/>
      <c r="G741" s="132"/>
      <c r="H741" s="132"/>
    </row>
    <row r="742" spans="1:8" ht="76.5">
      <c r="A742" s="225" t="s">
        <v>168</v>
      </c>
      <c r="B742" s="137" t="s">
        <v>169</v>
      </c>
      <c r="C742" s="137"/>
      <c r="D742" s="137"/>
      <c r="E742" s="132"/>
      <c r="F742" s="132"/>
      <c r="G742" s="132"/>
      <c r="H742" s="132"/>
    </row>
    <row r="743" spans="1:8">
      <c r="A743" s="111" t="s">
        <v>250</v>
      </c>
      <c r="B743" s="137"/>
      <c r="C743" s="137"/>
      <c r="D743" s="137"/>
      <c r="E743" s="132"/>
      <c r="F743" s="132"/>
      <c r="G743" s="132"/>
      <c r="H743" s="132"/>
    </row>
    <row r="744" spans="1:8">
      <c r="A744" s="111" t="s">
        <v>246</v>
      </c>
      <c r="B744" s="111"/>
      <c r="C744" s="137"/>
      <c r="D744" s="137"/>
      <c r="E744" s="132"/>
      <c r="F744" s="132"/>
      <c r="G744" s="132"/>
      <c r="H744" s="132"/>
    </row>
    <row r="745" spans="1:8">
      <c r="A745" s="974" t="s">
        <v>147</v>
      </c>
      <c r="B745" s="974"/>
      <c r="C745" s="974"/>
      <c r="D745" s="974"/>
      <c r="E745" s="974"/>
      <c r="F745" s="974"/>
      <c r="G745" s="974"/>
      <c r="H745" s="974"/>
    </row>
    <row r="746" spans="1:8">
      <c r="A746" s="974" t="s">
        <v>340</v>
      </c>
      <c r="B746" s="974"/>
      <c r="C746" s="974"/>
      <c r="D746" s="974"/>
      <c r="E746" s="974"/>
      <c r="F746" s="974"/>
      <c r="G746" s="974"/>
      <c r="H746" s="974"/>
    </row>
    <row r="747" spans="1:8" ht="14.25">
      <c r="A747" s="111"/>
      <c r="B747" s="225"/>
      <c r="C747" s="225"/>
      <c r="D747" s="225"/>
      <c r="E747" s="132"/>
      <c r="F747" s="132"/>
      <c r="G747" s="341"/>
      <c r="H747" s="132"/>
    </row>
  </sheetData>
  <mergeCells count="8">
    <mergeCell ref="A745:H745"/>
    <mergeCell ref="A746:H746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</sheetPr>
  <dimension ref="A1:J773"/>
  <sheetViews>
    <sheetView topLeftCell="A141" workbookViewId="0">
      <selection activeCell="I152" sqref="I152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33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860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[5]Kadar.ode.!C2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44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44"/>
      <c r="D5" s="327"/>
      <c r="E5" s="327"/>
      <c r="F5" s="327"/>
      <c r="G5" s="327"/>
      <c r="H5" s="325"/>
    </row>
    <row r="6" spans="1:8" ht="15.75">
      <c r="A6" s="328"/>
      <c r="B6" s="328"/>
      <c r="C6" s="345"/>
      <c r="D6" s="328"/>
      <c r="E6" s="328"/>
      <c r="F6" s="328"/>
      <c r="G6" s="111"/>
      <c r="H6" s="111"/>
    </row>
    <row r="7" spans="1:8" ht="12.75" customHeight="1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23.25" customHeight="1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856"/>
      <c r="B9" s="335" t="s">
        <v>3082</v>
      </c>
      <c r="C9" s="862"/>
      <c r="D9" s="862"/>
      <c r="E9" s="862"/>
      <c r="F9" s="862"/>
      <c r="G9" s="862"/>
      <c r="H9" s="862"/>
    </row>
    <row r="10" spans="1:8" ht="25.5">
      <c r="A10" s="332" t="s">
        <v>4769</v>
      </c>
      <c r="B10" s="367" t="s">
        <v>4770</v>
      </c>
      <c r="C10" s="241">
        <v>0</v>
      </c>
      <c r="D10" s="369">
        <v>0</v>
      </c>
      <c r="E10" s="241">
        <v>0</v>
      </c>
      <c r="F10" s="369">
        <v>2</v>
      </c>
      <c r="G10" s="363">
        <f t="shared" ref="G10:H40" si="0">C10+E10</f>
        <v>0</v>
      </c>
      <c r="H10" s="363">
        <f t="shared" si="0"/>
        <v>2</v>
      </c>
    </row>
    <row r="11" spans="1:8" ht="25.5">
      <c r="A11" s="564" t="s">
        <v>5157</v>
      </c>
      <c r="B11" s="856" t="s">
        <v>5158</v>
      </c>
      <c r="C11" s="241">
        <v>0</v>
      </c>
      <c r="D11" s="862"/>
      <c r="E11" s="241">
        <v>1</v>
      </c>
      <c r="F11" s="862">
        <v>4</v>
      </c>
      <c r="G11" s="363">
        <f t="shared" si="0"/>
        <v>1</v>
      </c>
      <c r="H11" s="363">
        <f t="shared" si="0"/>
        <v>4</v>
      </c>
    </row>
    <row r="12" spans="1:8" ht="25.5">
      <c r="A12" s="332" t="s">
        <v>4773</v>
      </c>
      <c r="B12" s="367" t="s">
        <v>4774</v>
      </c>
      <c r="C12" s="241">
        <v>0</v>
      </c>
      <c r="D12" s="369">
        <v>0</v>
      </c>
      <c r="E12" s="241">
        <v>0</v>
      </c>
      <c r="F12" s="369">
        <v>2</v>
      </c>
      <c r="G12" s="363">
        <f t="shared" si="0"/>
        <v>0</v>
      </c>
      <c r="H12" s="363">
        <f t="shared" si="0"/>
        <v>2</v>
      </c>
    </row>
    <row r="13" spans="1:8">
      <c r="A13" s="372" t="s">
        <v>2467</v>
      </c>
      <c r="B13" s="369" t="s">
        <v>2468</v>
      </c>
      <c r="C13" s="241">
        <v>0</v>
      </c>
      <c r="D13" s="369">
        <v>0</v>
      </c>
      <c r="E13" s="241">
        <v>0</v>
      </c>
      <c r="F13" s="369">
        <v>2</v>
      </c>
      <c r="G13" s="502">
        <f t="shared" si="0"/>
        <v>0</v>
      </c>
      <c r="H13" s="502">
        <f t="shared" si="0"/>
        <v>2</v>
      </c>
    </row>
    <row r="14" spans="1:8">
      <c r="A14" s="332" t="s">
        <v>4775</v>
      </c>
      <c r="B14" s="333" t="s">
        <v>4776</v>
      </c>
      <c r="C14" s="241">
        <v>0</v>
      </c>
      <c r="D14" s="369">
        <v>0</v>
      </c>
      <c r="E14" s="241">
        <v>0</v>
      </c>
      <c r="F14" s="369">
        <v>2</v>
      </c>
      <c r="G14" s="363">
        <f t="shared" si="0"/>
        <v>0</v>
      </c>
      <c r="H14" s="363">
        <f t="shared" si="0"/>
        <v>2</v>
      </c>
    </row>
    <row r="15" spans="1:8" ht="25.5">
      <c r="A15" s="333" t="s">
        <v>4777</v>
      </c>
      <c r="B15" s="367" t="s">
        <v>4778</v>
      </c>
      <c r="C15" s="241">
        <v>0</v>
      </c>
      <c r="D15" s="333">
        <v>0</v>
      </c>
      <c r="E15" s="241">
        <v>0</v>
      </c>
      <c r="F15" s="333">
        <v>2</v>
      </c>
      <c r="G15" s="363">
        <f t="shared" si="0"/>
        <v>0</v>
      </c>
      <c r="H15" s="363">
        <f t="shared" si="0"/>
        <v>2</v>
      </c>
    </row>
    <row r="16" spans="1:8" ht="25.5">
      <c r="A16" s="333" t="s">
        <v>4779</v>
      </c>
      <c r="B16" s="367" t="s">
        <v>4780</v>
      </c>
      <c r="C16" s="241">
        <v>0</v>
      </c>
      <c r="D16" s="333">
        <v>0</v>
      </c>
      <c r="E16" s="241">
        <v>0</v>
      </c>
      <c r="F16" s="333">
        <v>1</v>
      </c>
      <c r="G16" s="363">
        <f t="shared" si="0"/>
        <v>0</v>
      </c>
      <c r="H16" s="363">
        <f t="shared" si="0"/>
        <v>1</v>
      </c>
    </row>
    <row r="17" spans="1:8">
      <c r="A17" s="332" t="s">
        <v>4781</v>
      </c>
      <c r="B17" s="333" t="s">
        <v>4782</v>
      </c>
      <c r="C17" s="241">
        <v>0</v>
      </c>
      <c r="D17" s="369">
        <v>2</v>
      </c>
      <c r="E17" s="241">
        <v>0</v>
      </c>
      <c r="F17" s="369">
        <v>2</v>
      </c>
      <c r="G17" s="363">
        <f t="shared" si="0"/>
        <v>0</v>
      </c>
      <c r="H17" s="363">
        <f t="shared" si="0"/>
        <v>4</v>
      </c>
    </row>
    <row r="18" spans="1:8">
      <c r="A18" s="333" t="s">
        <v>4783</v>
      </c>
      <c r="B18" s="367" t="s">
        <v>4784</v>
      </c>
      <c r="C18" s="241">
        <v>0</v>
      </c>
      <c r="D18" s="333">
        <v>0</v>
      </c>
      <c r="E18" s="241">
        <v>0</v>
      </c>
      <c r="F18" s="333">
        <v>2</v>
      </c>
      <c r="G18" s="363">
        <f t="shared" si="0"/>
        <v>0</v>
      </c>
      <c r="H18" s="363">
        <f t="shared" si="0"/>
        <v>2</v>
      </c>
    </row>
    <row r="19" spans="1:8" ht="25.5">
      <c r="A19" s="333" t="s">
        <v>4785</v>
      </c>
      <c r="B19" s="367" t="s">
        <v>4786</v>
      </c>
      <c r="C19" s="241">
        <v>0</v>
      </c>
      <c r="D19" s="333">
        <v>0</v>
      </c>
      <c r="E19" s="241">
        <v>0</v>
      </c>
      <c r="F19" s="333">
        <v>2</v>
      </c>
      <c r="G19" s="363">
        <f t="shared" si="0"/>
        <v>0</v>
      </c>
      <c r="H19" s="363">
        <f t="shared" si="0"/>
        <v>2</v>
      </c>
    </row>
    <row r="20" spans="1:8" ht="25.5" customHeight="1">
      <c r="A20" s="333" t="s">
        <v>4787</v>
      </c>
      <c r="B20" s="367" t="s">
        <v>4788</v>
      </c>
      <c r="C20" s="241">
        <v>0</v>
      </c>
      <c r="D20" s="333">
        <v>0</v>
      </c>
      <c r="E20" s="241">
        <v>0</v>
      </c>
      <c r="F20" s="333">
        <v>1</v>
      </c>
      <c r="G20" s="363">
        <f t="shared" si="0"/>
        <v>0</v>
      </c>
      <c r="H20" s="363">
        <f t="shared" si="0"/>
        <v>1</v>
      </c>
    </row>
    <row r="21" spans="1:8" ht="25.5">
      <c r="A21" s="333" t="s">
        <v>4789</v>
      </c>
      <c r="B21" s="367" t="s">
        <v>4790</v>
      </c>
      <c r="C21" s="241">
        <v>0</v>
      </c>
      <c r="D21" s="333">
        <v>0</v>
      </c>
      <c r="E21" s="241">
        <v>0</v>
      </c>
      <c r="F21" s="333">
        <v>2</v>
      </c>
      <c r="G21" s="363">
        <f t="shared" si="0"/>
        <v>0</v>
      </c>
      <c r="H21" s="363">
        <f t="shared" si="0"/>
        <v>2</v>
      </c>
    </row>
    <row r="22" spans="1:8" ht="25.5">
      <c r="A22" s="333" t="s">
        <v>4791</v>
      </c>
      <c r="B22" s="367" t="s">
        <v>4792</v>
      </c>
      <c r="C22" s="241">
        <v>0</v>
      </c>
      <c r="D22" s="333">
        <v>0</v>
      </c>
      <c r="E22" s="241">
        <v>0</v>
      </c>
      <c r="F22" s="333">
        <v>1</v>
      </c>
      <c r="G22" s="363">
        <f t="shared" si="0"/>
        <v>0</v>
      </c>
      <c r="H22" s="363">
        <f t="shared" si="0"/>
        <v>1</v>
      </c>
    </row>
    <row r="23" spans="1:8" s="338" customFormat="1" ht="38.25">
      <c r="A23" s="333" t="s">
        <v>4793</v>
      </c>
      <c r="B23" s="367" t="s">
        <v>4794</v>
      </c>
      <c r="C23" s="338">
        <v>0</v>
      </c>
      <c r="D23" s="333">
        <v>0</v>
      </c>
      <c r="E23" s="338">
        <v>0</v>
      </c>
      <c r="F23" s="333">
        <v>2</v>
      </c>
      <c r="G23" s="363">
        <f t="shared" si="0"/>
        <v>0</v>
      </c>
      <c r="H23" s="363">
        <f t="shared" si="0"/>
        <v>2</v>
      </c>
    </row>
    <row r="24" spans="1:8" ht="25.5">
      <c r="A24" s="329" t="s">
        <v>2062</v>
      </c>
      <c r="B24" s="330" t="s">
        <v>4795</v>
      </c>
      <c r="C24" s="241">
        <v>0</v>
      </c>
      <c r="D24" s="329">
        <v>1</v>
      </c>
      <c r="E24" s="241">
        <v>4</v>
      </c>
      <c r="F24" s="329">
        <v>5</v>
      </c>
      <c r="G24" s="463">
        <f t="shared" si="0"/>
        <v>4</v>
      </c>
      <c r="H24" s="463">
        <f t="shared" si="0"/>
        <v>6</v>
      </c>
    </row>
    <row r="25" spans="1:8" ht="25.5">
      <c r="A25" s="333" t="s">
        <v>4796</v>
      </c>
      <c r="B25" s="367" t="s">
        <v>4797</v>
      </c>
      <c r="C25" s="241">
        <v>0</v>
      </c>
      <c r="D25" s="333">
        <v>0</v>
      </c>
      <c r="E25" s="241">
        <v>0</v>
      </c>
      <c r="F25" s="333">
        <v>1</v>
      </c>
      <c r="G25" s="363">
        <f t="shared" si="0"/>
        <v>0</v>
      </c>
      <c r="H25" s="363">
        <f t="shared" si="0"/>
        <v>1</v>
      </c>
    </row>
    <row r="26" spans="1:8" ht="51">
      <c r="A26" s="332" t="s">
        <v>3706</v>
      </c>
      <c r="B26" s="367" t="s">
        <v>2065</v>
      </c>
      <c r="C26" s="241">
        <v>0</v>
      </c>
      <c r="D26" s="369">
        <v>1</v>
      </c>
      <c r="E26" s="241">
        <v>1</v>
      </c>
      <c r="F26" s="369">
        <v>2</v>
      </c>
      <c r="G26" s="363">
        <f t="shared" si="0"/>
        <v>1</v>
      </c>
      <c r="H26" s="363">
        <f t="shared" si="0"/>
        <v>3</v>
      </c>
    </row>
    <row r="27" spans="1:8" ht="51">
      <c r="A27" s="333" t="s">
        <v>3527</v>
      </c>
      <c r="B27" s="367" t="s">
        <v>4798</v>
      </c>
      <c r="C27" s="241">
        <v>0</v>
      </c>
      <c r="D27" s="333">
        <v>0</v>
      </c>
      <c r="E27" s="241">
        <v>1</v>
      </c>
      <c r="F27" s="333">
        <v>1</v>
      </c>
      <c r="G27" s="363">
        <f t="shared" si="0"/>
        <v>1</v>
      </c>
      <c r="H27" s="363">
        <f t="shared" si="0"/>
        <v>1</v>
      </c>
    </row>
    <row r="28" spans="1:8">
      <c r="A28" s="333" t="s">
        <v>4799</v>
      </c>
      <c r="B28" s="367" t="s">
        <v>4800</v>
      </c>
      <c r="C28" s="241">
        <v>0</v>
      </c>
      <c r="D28" s="333">
        <v>0</v>
      </c>
      <c r="E28" s="241">
        <v>0</v>
      </c>
      <c r="F28" s="333">
        <v>1</v>
      </c>
      <c r="G28" s="363">
        <f t="shared" si="0"/>
        <v>0</v>
      </c>
      <c r="H28" s="363">
        <f t="shared" si="0"/>
        <v>1</v>
      </c>
    </row>
    <row r="29" spans="1:8">
      <c r="A29" s="333" t="s">
        <v>3930</v>
      </c>
      <c r="B29" s="367" t="s">
        <v>4801</v>
      </c>
      <c r="C29" s="241">
        <v>1</v>
      </c>
      <c r="D29" s="333">
        <v>1</v>
      </c>
      <c r="E29" s="241">
        <v>3</v>
      </c>
      <c r="F29" s="333">
        <v>5</v>
      </c>
      <c r="G29" s="363">
        <f t="shared" si="0"/>
        <v>4</v>
      </c>
      <c r="H29" s="363">
        <f t="shared" si="0"/>
        <v>6</v>
      </c>
    </row>
    <row r="30" spans="1:8" ht="25.5">
      <c r="A30" s="333" t="s">
        <v>4802</v>
      </c>
      <c r="B30" s="367" t="s">
        <v>4803</v>
      </c>
      <c r="C30" s="241">
        <v>0</v>
      </c>
      <c r="D30" s="333">
        <v>0</v>
      </c>
      <c r="E30" s="241">
        <v>0</v>
      </c>
      <c r="F30" s="333">
        <v>2</v>
      </c>
      <c r="G30" s="363">
        <f t="shared" si="0"/>
        <v>0</v>
      </c>
      <c r="H30" s="363">
        <f t="shared" si="0"/>
        <v>2</v>
      </c>
    </row>
    <row r="31" spans="1:8" ht="25.5">
      <c r="A31" s="333" t="s">
        <v>4804</v>
      </c>
      <c r="B31" s="367" t="s">
        <v>4805</v>
      </c>
      <c r="C31" s="241">
        <v>0</v>
      </c>
      <c r="D31" s="333">
        <v>0</v>
      </c>
      <c r="E31" s="241">
        <v>0</v>
      </c>
      <c r="F31" s="333">
        <v>1</v>
      </c>
      <c r="G31" s="363">
        <f t="shared" si="0"/>
        <v>0</v>
      </c>
      <c r="H31" s="363">
        <f t="shared" si="0"/>
        <v>1</v>
      </c>
    </row>
    <row r="32" spans="1:8" ht="25.5">
      <c r="A32" s="333" t="s">
        <v>4806</v>
      </c>
      <c r="B32" s="367" t="s">
        <v>4807</v>
      </c>
      <c r="C32" s="241">
        <v>0</v>
      </c>
      <c r="D32" s="333">
        <v>0</v>
      </c>
      <c r="E32" s="241">
        <v>2</v>
      </c>
      <c r="F32" s="333">
        <v>1</v>
      </c>
      <c r="G32" s="363">
        <f t="shared" si="0"/>
        <v>2</v>
      </c>
      <c r="H32" s="363">
        <f t="shared" si="0"/>
        <v>1</v>
      </c>
    </row>
    <row r="33" spans="1:8" ht="25.5">
      <c r="A33" s="333" t="s">
        <v>4808</v>
      </c>
      <c r="B33" s="367" t="s">
        <v>4809</v>
      </c>
      <c r="C33" s="241">
        <v>0</v>
      </c>
      <c r="D33" s="333">
        <v>0</v>
      </c>
      <c r="E33" s="241">
        <v>0</v>
      </c>
      <c r="F33" s="333">
        <v>1</v>
      </c>
      <c r="G33" s="363">
        <f t="shared" si="0"/>
        <v>0</v>
      </c>
      <c r="H33" s="363">
        <f t="shared" si="0"/>
        <v>1</v>
      </c>
    </row>
    <row r="34" spans="1:8" ht="25.5">
      <c r="A34" s="332" t="s">
        <v>4810</v>
      </c>
      <c r="B34" s="367" t="s">
        <v>4811</v>
      </c>
      <c r="C34" s="241">
        <v>0</v>
      </c>
      <c r="D34" s="369">
        <v>0</v>
      </c>
      <c r="E34" s="241">
        <v>0</v>
      </c>
      <c r="F34" s="369">
        <v>1</v>
      </c>
      <c r="G34" s="363">
        <f t="shared" si="0"/>
        <v>0</v>
      </c>
      <c r="H34" s="363">
        <f t="shared" si="0"/>
        <v>1</v>
      </c>
    </row>
    <row r="35" spans="1:8" ht="38.25">
      <c r="A35" s="332" t="s">
        <v>3528</v>
      </c>
      <c r="B35" s="367" t="s">
        <v>3529</v>
      </c>
      <c r="C35" s="241">
        <v>0</v>
      </c>
      <c r="D35" s="369">
        <v>0</v>
      </c>
      <c r="E35" s="241">
        <v>1</v>
      </c>
      <c r="F35" s="369">
        <v>1</v>
      </c>
      <c r="G35" s="363">
        <f t="shared" si="0"/>
        <v>1</v>
      </c>
      <c r="H35" s="363">
        <f t="shared" si="0"/>
        <v>1</v>
      </c>
    </row>
    <row r="36" spans="1:8" ht="38.25">
      <c r="A36" s="333" t="s">
        <v>4812</v>
      </c>
      <c r="B36" s="367" t="s">
        <v>4813</v>
      </c>
      <c r="C36" s="241">
        <v>0</v>
      </c>
      <c r="D36" s="333">
        <v>0</v>
      </c>
      <c r="E36" s="241">
        <v>0</v>
      </c>
      <c r="F36" s="333">
        <v>1</v>
      </c>
      <c r="G36" s="363">
        <f t="shared" si="0"/>
        <v>0</v>
      </c>
      <c r="H36" s="363">
        <f t="shared" si="0"/>
        <v>1</v>
      </c>
    </row>
    <row r="37" spans="1:8" ht="25.5">
      <c r="A37" s="333" t="s">
        <v>4814</v>
      </c>
      <c r="B37" s="367" t="s">
        <v>4815</v>
      </c>
      <c r="C37" s="241">
        <v>0</v>
      </c>
      <c r="D37" s="333">
        <v>0</v>
      </c>
      <c r="E37" s="241">
        <v>2</v>
      </c>
      <c r="F37" s="333">
        <v>1</v>
      </c>
      <c r="G37" s="363">
        <f t="shared" si="0"/>
        <v>2</v>
      </c>
      <c r="H37" s="363">
        <f t="shared" si="0"/>
        <v>1</v>
      </c>
    </row>
    <row r="38" spans="1:8" ht="25.5">
      <c r="A38" s="333" t="s">
        <v>3532</v>
      </c>
      <c r="B38" s="367" t="s">
        <v>4816</v>
      </c>
      <c r="C38" s="241">
        <v>0</v>
      </c>
      <c r="D38" s="333">
        <v>1</v>
      </c>
      <c r="E38" s="241">
        <v>0</v>
      </c>
      <c r="F38" s="333">
        <v>1</v>
      </c>
      <c r="G38" s="363">
        <f t="shared" si="0"/>
        <v>0</v>
      </c>
      <c r="H38" s="363">
        <f t="shared" si="0"/>
        <v>2</v>
      </c>
    </row>
    <row r="39" spans="1:8" ht="25.5">
      <c r="A39" s="333" t="s">
        <v>3534</v>
      </c>
      <c r="B39" s="367" t="s">
        <v>4817</v>
      </c>
      <c r="C39" s="241">
        <v>0</v>
      </c>
      <c r="D39" s="333">
        <v>0</v>
      </c>
      <c r="E39" s="241">
        <v>0</v>
      </c>
      <c r="F39" s="333">
        <v>1</v>
      </c>
      <c r="G39" s="363">
        <f t="shared" si="0"/>
        <v>0</v>
      </c>
      <c r="H39" s="363">
        <f t="shared" si="0"/>
        <v>1</v>
      </c>
    </row>
    <row r="40" spans="1:8" ht="38.25">
      <c r="A40" s="333" t="s">
        <v>3538</v>
      </c>
      <c r="B40" s="367" t="s">
        <v>4818</v>
      </c>
      <c r="C40" s="241">
        <v>0</v>
      </c>
      <c r="D40" s="333">
        <v>0</v>
      </c>
      <c r="E40" s="241">
        <v>0</v>
      </c>
      <c r="F40" s="333">
        <v>1</v>
      </c>
      <c r="G40" s="363">
        <f t="shared" si="0"/>
        <v>0</v>
      </c>
      <c r="H40" s="363">
        <f t="shared" si="0"/>
        <v>1</v>
      </c>
    </row>
    <row r="41" spans="1:8" ht="25.5">
      <c r="A41" s="332" t="s">
        <v>4819</v>
      </c>
      <c r="B41" s="367" t="s">
        <v>4820</v>
      </c>
      <c r="C41" s="241">
        <v>0</v>
      </c>
      <c r="D41" s="369">
        <v>0</v>
      </c>
      <c r="E41" s="241">
        <v>0</v>
      </c>
      <c r="F41" s="369">
        <v>1</v>
      </c>
      <c r="G41" s="363">
        <f t="shared" ref="G41:H69" si="1">C41+E41</f>
        <v>0</v>
      </c>
      <c r="H41" s="363">
        <f t="shared" si="1"/>
        <v>1</v>
      </c>
    </row>
    <row r="42" spans="1:8" ht="38.25">
      <c r="A42" s="333" t="s">
        <v>4821</v>
      </c>
      <c r="B42" s="367" t="s">
        <v>4822</v>
      </c>
      <c r="C42" s="241">
        <v>0</v>
      </c>
      <c r="D42" s="333">
        <v>0</v>
      </c>
      <c r="E42" s="241">
        <v>0</v>
      </c>
      <c r="F42" s="333">
        <v>1</v>
      </c>
      <c r="G42" s="363">
        <f t="shared" si="1"/>
        <v>0</v>
      </c>
      <c r="H42" s="363">
        <f t="shared" si="1"/>
        <v>1</v>
      </c>
    </row>
    <row r="43" spans="1:8" ht="25.5">
      <c r="A43" s="333" t="s">
        <v>3732</v>
      </c>
      <c r="B43" s="367" t="s">
        <v>4823</v>
      </c>
      <c r="C43" s="241">
        <v>0</v>
      </c>
      <c r="D43" s="333">
        <v>3</v>
      </c>
      <c r="E43" s="241">
        <v>0</v>
      </c>
      <c r="F43" s="333">
        <v>1</v>
      </c>
      <c r="G43" s="363">
        <f t="shared" si="1"/>
        <v>0</v>
      </c>
      <c r="H43" s="363">
        <f t="shared" si="1"/>
        <v>4</v>
      </c>
    </row>
    <row r="44" spans="1:8" ht="25.5">
      <c r="A44" s="333" t="s">
        <v>4824</v>
      </c>
      <c r="B44" s="367" t="s">
        <v>4825</v>
      </c>
      <c r="C44" s="241">
        <v>0</v>
      </c>
      <c r="D44" s="333">
        <v>0</v>
      </c>
      <c r="E44" s="241">
        <v>0</v>
      </c>
      <c r="F44" s="333">
        <v>1</v>
      </c>
      <c r="G44" s="363">
        <f t="shared" si="1"/>
        <v>0</v>
      </c>
      <c r="H44" s="363">
        <f t="shared" si="1"/>
        <v>1</v>
      </c>
    </row>
    <row r="45" spans="1:8" ht="38.25">
      <c r="A45" s="333" t="s">
        <v>4826</v>
      </c>
      <c r="B45" s="367" t="s">
        <v>4827</v>
      </c>
      <c r="C45" s="241">
        <v>0</v>
      </c>
      <c r="D45" s="333">
        <v>0</v>
      </c>
      <c r="E45" s="241">
        <v>4</v>
      </c>
      <c r="F45" s="333">
        <v>2</v>
      </c>
      <c r="G45" s="363">
        <f t="shared" si="1"/>
        <v>4</v>
      </c>
      <c r="H45" s="363">
        <f t="shared" si="1"/>
        <v>2</v>
      </c>
    </row>
    <row r="46" spans="1:8" ht="38.25">
      <c r="A46" s="333" t="s">
        <v>4828</v>
      </c>
      <c r="B46" s="367" t="s">
        <v>4829</v>
      </c>
      <c r="C46" s="241">
        <v>0</v>
      </c>
      <c r="D46" s="333">
        <v>0</v>
      </c>
      <c r="E46" s="241">
        <v>0</v>
      </c>
      <c r="F46" s="333">
        <v>1</v>
      </c>
      <c r="G46" s="363">
        <f t="shared" si="1"/>
        <v>0</v>
      </c>
      <c r="H46" s="363">
        <f t="shared" si="1"/>
        <v>1</v>
      </c>
    </row>
    <row r="47" spans="1:8" ht="38.25">
      <c r="A47" s="332" t="s">
        <v>4830</v>
      </c>
      <c r="B47" s="367" t="s">
        <v>4831</v>
      </c>
      <c r="C47" s="241">
        <v>0</v>
      </c>
      <c r="D47" s="369">
        <v>1</v>
      </c>
      <c r="E47" s="241">
        <v>0</v>
      </c>
      <c r="F47" s="369">
        <v>1</v>
      </c>
      <c r="G47" s="363">
        <f t="shared" si="1"/>
        <v>0</v>
      </c>
      <c r="H47" s="363">
        <f t="shared" si="1"/>
        <v>2</v>
      </c>
    </row>
    <row r="48" spans="1:8">
      <c r="A48" s="333" t="s">
        <v>4832</v>
      </c>
      <c r="B48" s="367" t="s">
        <v>4833</v>
      </c>
      <c r="C48" s="241">
        <v>0</v>
      </c>
      <c r="D48" s="333">
        <v>2</v>
      </c>
      <c r="E48" s="241">
        <v>0</v>
      </c>
      <c r="F48" s="333">
        <v>1</v>
      </c>
      <c r="G48" s="363">
        <f t="shared" si="1"/>
        <v>0</v>
      </c>
      <c r="H48" s="363">
        <f t="shared" si="1"/>
        <v>3</v>
      </c>
    </row>
    <row r="49" spans="1:8" ht="25.5">
      <c r="A49" s="333" t="s">
        <v>4834</v>
      </c>
      <c r="B49" s="367" t="s">
        <v>4835</v>
      </c>
      <c r="C49" s="241">
        <v>0</v>
      </c>
      <c r="D49" s="333">
        <v>2</v>
      </c>
      <c r="E49" s="241">
        <v>6</v>
      </c>
      <c r="F49" s="333">
        <v>6</v>
      </c>
      <c r="G49" s="363">
        <f t="shared" si="1"/>
        <v>6</v>
      </c>
      <c r="H49" s="363">
        <f t="shared" si="1"/>
        <v>8</v>
      </c>
    </row>
    <row r="50" spans="1:8" ht="25.5">
      <c r="A50" s="333" t="s">
        <v>4836</v>
      </c>
      <c r="B50" s="367" t="s">
        <v>4837</v>
      </c>
      <c r="C50" s="241">
        <v>0</v>
      </c>
      <c r="D50" s="333">
        <v>2</v>
      </c>
      <c r="E50" s="241">
        <v>2</v>
      </c>
      <c r="F50" s="333">
        <v>2</v>
      </c>
      <c r="G50" s="363">
        <f t="shared" si="1"/>
        <v>2</v>
      </c>
      <c r="H50" s="363">
        <f t="shared" si="1"/>
        <v>4</v>
      </c>
    </row>
    <row r="51" spans="1:8" ht="25.5">
      <c r="A51" s="333" t="s">
        <v>4838</v>
      </c>
      <c r="B51" s="367" t="s">
        <v>4839</v>
      </c>
      <c r="C51" s="241">
        <v>0</v>
      </c>
      <c r="D51" s="333">
        <v>0</v>
      </c>
      <c r="E51" s="241">
        <v>0</v>
      </c>
      <c r="F51" s="333">
        <v>2</v>
      </c>
      <c r="G51" s="363">
        <f t="shared" si="1"/>
        <v>0</v>
      </c>
      <c r="H51" s="363">
        <f t="shared" si="1"/>
        <v>2</v>
      </c>
    </row>
    <row r="52" spans="1:8" ht="25.5">
      <c r="A52" s="333" t="s">
        <v>3542</v>
      </c>
      <c r="B52" s="367" t="s">
        <v>4840</v>
      </c>
      <c r="C52" s="241">
        <v>0</v>
      </c>
      <c r="D52" s="333">
        <v>0</v>
      </c>
      <c r="E52" s="241">
        <v>0</v>
      </c>
      <c r="F52" s="333">
        <v>2</v>
      </c>
      <c r="G52" s="363">
        <f t="shared" si="1"/>
        <v>0</v>
      </c>
      <c r="H52" s="363">
        <f t="shared" si="1"/>
        <v>2</v>
      </c>
    </row>
    <row r="53" spans="1:8" ht="25.5">
      <c r="A53" s="333" t="s">
        <v>3544</v>
      </c>
      <c r="B53" s="367" t="s">
        <v>4841</v>
      </c>
      <c r="C53" s="241">
        <v>0</v>
      </c>
      <c r="D53" s="333">
        <v>0</v>
      </c>
      <c r="E53" s="241">
        <v>0</v>
      </c>
      <c r="F53" s="333">
        <v>2</v>
      </c>
      <c r="G53" s="363">
        <f t="shared" si="1"/>
        <v>0</v>
      </c>
      <c r="H53" s="363">
        <f t="shared" si="1"/>
        <v>2</v>
      </c>
    </row>
    <row r="54" spans="1:8" ht="25.5">
      <c r="A54" s="333" t="s">
        <v>3546</v>
      </c>
      <c r="B54" s="367" t="s">
        <v>4842</v>
      </c>
      <c r="C54" s="241">
        <v>0</v>
      </c>
      <c r="D54" s="333">
        <v>0</v>
      </c>
      <c r="E54" s="241">
        <v>0</v>
      </c>
      <c r="F54" s="333">
        <v>4</v>
      </c>
      <c r="G54" s="363">
        <f t="shared" si="1"/>
        <v>0</v>
      </c>
      <c r="H54" s="363">
        <f t="shared" si="1"/>
        <v>4</v>
      </c>
    </row>
    <row r="55" spans="1:8" ht="25.5">
      <c r="A55" s="333" t="s">
        <v>3548</v>
      </c>
      <c r="B55" s="367" t="s">
        <v>4843</v>
      </c>
      <c r="C55" s="241">
        <v>0</v>
      </c>
      <c r="D55" s="333">
        <v>3</v>
      </c>
      <c r="E55" s="241">
        <v>0</v>
      </c>
      <c r="F55" s="333">
        <v>0</v>
      </c>
      <c r="G55" s="363">
        <f t="shared" si="1"/>
        <v>0</v>
      </c>
      <c r="H55" s="363">
        <f t="shared" si="1"/>
        <v>3</v>
      </c>
    </row>
    <row r="56" spans="1:8" ht="25.5">
      <c r="A56" s="333" t="s">
        <v>3550</v>
      </c>
      <c r="B56" s="367" t="s">
        <v>4844</v>
      </c>
      <c r="C56" s="241">
        <v>0</v>
      </c>
      <c r="D56" s="333">
        <v>0</v>
      </c>
      <c r="E56" s="241">
        <v>1</v>
      </c>
      <c r="F56" s="333">
        <v>2</v>
      </c>
      <c r="G56" s="363">
        <f t="shared" si="1"/>
        <v>1</v>
      </c>
      <c r="H56" s="363">
        <f t="shared" si="1"/>
        <v>2</v>
      </c>
    </row>
    <row r="57" spans="1:8" ht="25.5">
      <c r="A57" s="417" t="s">
        <v>3552</v>
      </c>
      <c r="B57" s="424" t="s">
        <v>3553</v>
      </c>
      <c r="C57" s="241">
        <v>0</v>
      </c>
      <c r="D57" s="420"/>
      <c r="E57" s="241">
        <v>1</v>
      </c>
      <c r="F57" s="479">
        <v>2</v>
      </c>
      <c r="G57" s="363">
        <f t="shared" si="1"/>
        <v>1</v>
      </c>
      <c r="H57" s="363">
        <f t="shared" si="1"/>
        <v>2</v>
      </c>
    </row>
    <row r="58" spans="1:8">
      <c r="A58" s="332" t="s">
        <v>3556</v>
      </c>
      <c r="B58" s="333" t="s">
        <v>3557</v>
      </c>
      <c r="C58" s="241">
        <v>0</v>
      </c>
      <c r="D58" s="369">
        <v>0</v>
      </c>
      <c r="E58" s="241">
        <v>0</v>
      </c>
      <c r="F58" s="369">
        <v>2</v>
      </c>
      <c r="G58" s="363">
        <f t="shared" si="1"/>
        <v>0</v>
      </c>
      <c r="H58" s="363">
        <f t="shared" si="1"/>
        <v>2</v>
      </c>
    </row>
    <row r="59" spans="1:8" ht="25.5">
      <c r="A59" s="333" t="s">
        <v>3558</v>
      </c>
      <c r="B59" s="367" t="s">
        <v>4845</v>
      </c>
      <c r="C59" s="241">
        <v>0</v>
      </c>
      <c r="D59" s="333">
        <v>0</v>
      </c>
      <c r="E59" s="241">
        <v>1</v>
      </c>
      <c r="F59" s="333">
        <v>1</v>
      </c>
      <c r="G59" s="363">
        <f t="shared" si="1"/>
        <v>1</v>
      </c>
      <c r="H59" s="363">
        <f t="shared" si="1"/>
        <v>1</v>
      </c>
    </row>
    <row r="60" spans="1:8" ht="25.5">
      <c r="A60" s="333" t="s">
        <v>3560</v>
      </c>
      <c r="B60" s="367" t="s">
        <v>4846</v>
      </c>
      <c r="C60" s="241">
        <v>0</v>
      </c>
      <c r="D60" s="333">
        <v>0</v>
      </c>
      <c r="E60" s="241">
        <v>0</v>
      </c>
      <c r="F60" s="333">
        <v>2</v>
      </c>
      <c r="G60" s="363">
        <f t="shared" si="1"/>
        <v>0</v>
      </c>
      <c r="H60" s="363">
        <f t="shared" si="1"/>
        <v>2</v>
      </c>
    </row>
    <row r="61" spans="1:8" ht="25.5">
      <c r="A61" s="333" t="s">
        <v>3562</v>
      </c>
      <c r="B61" s="367" t="s">
        <v>4847</v>
      </c>
      <c r="C61" s="241">
        <v>0</v>
      </c>
      <c r="D61" s="333">
        <v>0</v>
      </c>
      <c r="E61" s="241">
        <v>4</v>
      </c>
      <c r="F61" s="333">
        <v>4</v>
      </c>
      <c r="G61" s="363">
        <f t="shared" si="1"/>
        <v>4</v>
      </c>
      <c r="H61" s="363">
        <f t="shared" si="1"/>
        <v>4</v>
      </c>
    </row>
    <row r="62" spans="1:8" ht="25.5">
      <c r="A62" s="333" t="s">
        <v>3564</v>
      </c>
      <c r="B62" s="367" t="s">
        <v>4848</v>
      </c>
      <c r="C62" s="241">
        <v>0</v>
      </c>
      <c r="D62" s="333">
        <v>0</v>
      </c>
      <c r="E62" s="241">
        <v>1</v>
      </c>
      <c r="F62" s="333">
        <v>1</v>
      </c>
      <c r="G62" s="363">
        <f t="shared" si="1"/>
        <v>1</v>
      </c>
      <c r="H62" s="363">
        <f t="shared" si="1"/>
        <v>1</v>
      </c>
    </row>
    <row r="63" spans="1:8" ht="38.25">
      <c r="A63" s="333" t="s">
        <v>4849</v>
      </c>
      <c r="B63" s="367" t="s">
        <v>4850</v>
      </c>
      <c r="C63" s="241">
        <v>0</v>
      </c>
      <c r="D63" s="333">
        <v>0</v>
      </c>
      <c r="E63" s="241">
        <v>0</v>
      </c>
      <c r="F63" s="333">
        <v>1</v>
      </c>
      <c r="G63" s="363">
        <f t="shared" si="1"/>
        <v>0</v>
      </c>
      <c r="H63" s="363">
        <f t="shared" si="1"/>
        <v>1</v>
      </c>
    </row>
    <row r="64" spans="1:8" ht="25.5">
      <c r="A64" s="333" t="s">
        <v>4851</v>
      </c>
      <c r="B64" s="367" t="s">
        <v>4852</v>
      </c>
      <c r="C64" s="241">
        <v>0</v>
      </c>
      <c r="D64" s="333">
        <v>0</v>
      </c>
      <c r="E64" s="241">
        <v>0</v>
      </c>
      <c r="F64" s="333">
        <v>2</v>
      </c>
      <c r="G64" s="363">
        <f t="shared" si="1"/>
        <v>0</v>
      </c>
      <c r="H64" s="363">
        <f t="shared" si="1"/>
        <v>2</v>
      </c>
    </row>
    <row r="65" spans="1:8" ht="25.5">
      <c r="A65" s="333" t="s">
        <v>3566</v>
      </c>
      <c r="B65" s="367" t="s">
        <v>4853</v>
      </c>
      <c r="C65" s="241">
        <v>0</v>
      </c>
      <c r="D65" s="333">
        <v>0</v>
      </c>
      <c r="E65" s="241">
        <v>0</v>
      </c>
      <c r="F65" s="333">
        <v>1</v>
      </c>
      <c r="G65" s="363">
        <f t="shared" si="1"/>
        <v>0</v>
      </c>
      <c r="H65" s="363">
        <f t="shared" si="1"/>
        <v>1</v>
      </c>
    </row>
    <row r="66" spans="1:8" ht="38.25">
      <c r="A66" s="333" t="s">
        <v>3568</v>
      </c>
      <c r="B66" s="367" t="s">
        <v>4854</v>
      </c>
      <c r="C66" s="241">
        <v>0</v>
      </c>
      <c r="D66" s="333">
        <v>0</v>
      </c>
      <c r="E66" s="241">
        <v>2</v>
      </c>
      <c r="F66" s="333">
        <v>2</v>
      </c>
      <c r="G66" s="363">
        <f t="shared" si="1"/>
        <v>2</v>
      </c>
      <c r="H66" s="363">
        <f t="shared" si="1"/>
        <v>2</v>
      </c>
    </row>
    <row r="67" spans="1:8" ht="38.25">
      <c r="A67" s="333" t="s">
        <v>4855</v>
      </c>
      <c r="B67" s="367" t="s">
        <v>4856</v>
      </c>
      <c r="C67" s="241">
        <v>0</v>
      </c>
      <c r="D67" s="333">
        <v>0</v>
      </c>
      <c r="E67" s="241">
        <v>0</v>
      </c>
      <c r="F67" s="333">
        <v>2</v>
      </c>
      <c r="G67" s="363">
        <f t="shared" si="1"/>
        <v>0</v>
      </c>
      <c r="H67" s="363">
        <f t="shared" si="1"/>
        <v>2</v>
      </c>
    </row>
    <row r="68" spans="1:8" ht="25.5">
      <c r="A68" s="333" t="s">
        <v>3572</v>
      </c>
      <c r="B68" s="367" t="s">
        <v>4858</v>
      </c>
      <c r="C68" s="241">
        <v>0</v>
      </c>
      <c r="D68" s="333">
        <v>0</v>
      </c>
      <c r="E68" s="241">
        <v>3</v>
      </c>
      <c r="F68" s="333">
        <v>3</v>
      </c>
      <c r="G68" s="363">
        <f t="shared" si="1"/>
        <v>3</v>
      </c>
      <c r="H68" s="363">
        <f t="shared" si="1"/>
        <v>3</v>
      </c>
    </row>
    <row r="69" spans="1:8" ht="38.25">
      <c r="A69" s="333" t="s">
        <v>3576</v>
      </c>
      <c r="B69" s="367" t="s">
        <v>4859</v>
      </c>
      <c r="C69" s="241">
        <v>0</v>
      </c>
      <c r="D69" s="333">
        <v>0</v>
      </c>
      <c r="E69" s="241">
        <v>0</v>
      </c>
      <c r="F69" s="333">
        <v>1</v>
      </c>
      <c r="G69" s="363">
        <f t="shared" si="1"/>
        <v>0</v>
      </c>
      <c r="H69" s="363">
        <f t="shared" si="1"/>
        <v>1</v>
      </c>
    </row>
    <row r="70" spans="1:8" ht="38.25">
      <c r="A70" s="333" t="s">
        <v>3578</v>
      </c>
      <c r="B70" s="367" t="s">
        <v>4860</v>
      </c>
      <c r="C70" s="241">
        <v>0</v>
      </c>
      <c r="D70" s="333">
        <v>0</v>
      </c>
      <c r="E70" s="241">
        <v>0</v>
      </c>
      <c r="F70" s="333">
        <v>1</v>
      </c>
      <c r="G70" s="363">
        <f t="shared" ref="G70:H96" si="2">C70+E70</f>
        <v>0</v>
      </c>
      <c r="H70" s="363">
        <f t="shared" si="2"/>
        <v>1</v>
      </c>
    </row>
    <row r="71" spans="1:8" ht="38.25">
      <c r="A71" s="333" t="s">
        <v>3580</v>
      </c>
      <c r="B71" s="367" t="s">
        <v>4861</v>
      </c>
      <c r="C71" s="241">
        <v>0</v>
      </c>
      <c r="D71" s="333">
        <v>0</v>
      </c>
      <c r="E71" s="241">
        <v>0</v>
      </c>
      <c r="F71" s="333">
        <v>1</v>
      </c>
      <c r="G71" s="363">
        <f t="shared" si="2"/>
        <v>0</v>
      </c>
      <c r="H71" s="363">
        <f t="shared" si="2"/>
        <v>1</v>
      </c>
    </row>
    <row r="72" spans="1:8" ht="38.25">
      <c r="A72" s="333" t="s">
        <v>4862</v>
      </c>
      <c r="B72" s="367" t="s">
        <v>4863</v>
      </c>
      <c r="C72" s="241">
        <v>0</v>
      </c>
      <c r="D72" s="333">
        <v>0</v>
      </c>
      <c r="E72" s="241">
        <v>6</v>
      </c>
      <c r="F72" s="333">
        <v>6</v>
      </c>
      <c r="G72" s="363">
        <f t="shared" si="2"/>
        <v>6</v>
      </c>
      <c r="H72" s="363">
        <f t="shared" si="2"/>
        <v>6</v>
      </c>
    </row>
    <row r="73" spans="1:8" ht="38.25">
      <c r="A73" s="333" t="s">
        <v>4864</v>
      </c>
      <c r="B73" s="367" t="s">
        <v>4865</v>
      </c>
      <c r="C73" s="241">
        <v>0</v>
      </c>
      <c r="D73" s="333">
        <v>0</v>
      </c>
      <c r="E73" s="241">
        <v>0</v>
      </c>
      <c r="F73" s="333">
        <v>2</v>
      </c>
      <c r="G73" s="363">
        <f t="shared" si="2"/>
        <v>0</v>
      </c>
      <c r="H73" s="363">
        <f t="shared" si="2"/>
        <v>2</v>
      </c>
    </row>
    <row r="74" spans="1:8" ht="38.25">
      <c r="A74" s="332" t="s">
        <v>4866</v>
      </c>
      <c r="B74" s="367" t="s">
        <v>4867</v>
      </c>
      <c r="C74" s="241">
        <v>0</v>
      </c>
      <c r="D74" s="369">
        <v>0</v>
      </c>
      <c r="E74" s="241">
        <v>0</v>
      </c>
      <c r="F74" s="369">
        <v>2</v>
      </c>
      <c r="G74" s="363">
        <f t="shared" si="2"/>
        <v>0</v>
      </c>
      <c r="H74" s="363">
        <f t="shared" si="2"/>
        <v>2</v>
      </c>
    </row>
    <row r="75" spans="1:8" ht="25.5">
      <c r="A75" s="333" t="s">
        <v>4868</v>
      </c>
      <c r="B75" s="367" t="s">
        <v>4869</v>
      </c>
      <c r="C75" s="241">
        <v>0</v>
      </c>
      <c r="D75" s="333">
        <v>0</v>
      </c>
      <c r="E75" s="241">
        <v>3</v>
      </c>
      <c r="F75" s="333">
        <v>3</v>
      </c>
      <c r="G75" s="363">
        <f t="shared" si="2"/>
        <v>3</v>
      </c>
      <c r="H75" s="363">
        <f t="shared" si="2"/>
        <v>3</v>
      </c>
    </row>
    <row r="76" spans="1:8" ht="25.5">
      <c r="A76" s="333" t="s">
        <v>3584</v>
      </c>
      <c r="B76" s="367" t="s">
        <v>4870</v>
      </c>
      <c r="C76" s="241">
        <v>0</v>
      </c>
      <c r="D76" s="333">
        <v>0</v>
      </c>
      <c r="E76" s="241">
        <v>0</v>
      </c>
      <c r="F76" s="333">
        <v>2</v>
      </c>
      <c r="G76" s="363">
        <f t="shared" si="2"/>
        <v>0</v>
      </c>
      <c r="H76" s="363">
        <f t="shared" si="2"/>
        <v>2</v>
      </c>
    </row>
    <row r="77" spans="1:8" ht="25.5">
      <c r="A77" s="333" t="s">
        <v>3588</v>
      </c>
      <c r="B77" s="367" t="s">
        <v>4871</v>
      </c>
      <c r="C77" s="241">
        <v>0</v>
      </c>
      <c r="D77" s="333">
        <v>0</v>
      </c>
      <c r="E77" s="241">
        <v>4</v>
      </c>
      <c r="F77" s="333">
        <v>3</v>
      </c>
      <c r="G77" s="363">
        <f t="shared" si="2"/>
        <v>4</v>
      </c>
      <c r="H77" s="363">
        <f t="shared" si="2"/>
        <v>3</v>
      </c>
    </row>
    <row r="78" spans="1:8" ht="25.5">
      <c r="A78" s="333" t="s">
        <v>3590</v>
      </c>
      <c r="B78" s="367" t="s">
        <v>4872</v>
      </c>
      <c r="C78" s="241">
        <v>0</v>
      </c>
      <c r="D78" s="333">
        <v>0</v>
      </c>
      <c r="E78" s="241">
        <v>1</v>
      </c>
      <c r="F78" s="333">
        <v>3</v>
      </c>
      <c r="G78" s="363">
        <f t="shared" si="2"/>
        <v>1</v>
      </c>
      <c r="H78" s="363">
        <f t="shared" si="2"/>
        <v>3</v>
      </c>
    </row>
    <row r="79" spans="1:8" ht="25.5">
      <c r="A79" s="333" t="s">
        <v>3592</v>
      </c>
      <c r="B79" s="367" t="s">
        <v>4873</v>
      </c>
      <c r="C79" s="241">
        <v>0</v>
      </c>
      <c r="D79" s="333">
        <v>0</v>
      </c>
      <c r="E79" s="241">
        <v>0</v>
      </c>
      <c r="F79" s="333">
        <v>1</v>
      </c>
      <c r="G79" s="363">
        <f t="shared" si="2"/>
        <v>0</v>
      </c>
      <c r="H79" s="363">
        <f t="shared" si="2"/>
        <v>1</v>
      </c>
    </row>
    <row r="80" spans="1:8" ht="25.5">
      <c r="A80" s="333" t="s">
        <v>3594</v>
      </c>
      <c r="B80" s="367" t="s">
        <v>4874</v>
      </c>
      <c r="C80" s="241">
        <v>0</v>
      </c>
      <c r="D80" s="333">
        <v>0</v>
      </c>
      <c r="E80" s="241">
        <v>3</v>
      </c>
      <c r="F80" s="333">
        <v>5</v>
      </c>
      <c r="G80" s="363">
        <f t="shared" si="2"/>
        <v>3</v>
      </c>
      <c r="H80" s="363">
        <f t="shared" si="2"/>
        <v>5</v>
      </c>
    </row>
    <row r="81" spans="1:8" ht="25.5">
      <c r="A81" s="332" t="s">
        <v>4875</v>
      </c>
      <c r="B81" s="367" t="s">
        <v>4876</v>
      </c>
      <c r="C81" s="241">
        <v>0</v>
      </c>
      <c r="D81" s="369">
        <v>0</v>
      </c>
      <c r="E81" s="241">
        <v>0</v>
      </c>
      <c r="F81" s="369">
        <v>2</v>
      </c>
      <c r="G81" s="363">
        <f t="shared" si="2"/>
        <v>0</v>
      </c>
      <c r="H81" s="363">
        <f t="shared" si="2"/>
        <v>2</v>
      </c>
    </row>
    <row r="82" spans="1:8" ht="25.5">
      <c r="A82" s="332" t="s">
        <v>4877</v>
      </c>
      <c r="B82" s="367" t="s">
        <v>4878</v>
      </c>
      <c r="C82" s="241">
        <v>0</v>
      </c>
      <c r="D82" s="369">
        <v>0</v>
      </c>
      <c r="E82" s="241">
        <v>0</v>
      </c>
      <c r="F82" s="369">
        <v>2</v>
      </c>
      <c r="G82" s="363">
        <f t="shared" si="2"/>
        <v>0</v>
      </c>
      <c r="H82" s="363">
        <f t="shared" si="2"/>
        <v>2</v>
      </c>
    </row>
    <row r="83" spans="1:8" ht="25.5">
      <c r="A83" s="332" t="s">
        <v>4879</v>
      </c>
      <c r="B83" s="367" t="s">
        <v>4880</v>
      </c>
      <c r="C83" s="241">
        <v>0</v>
      </c>
      <c r="D83" s="369">
        <v>0</v>
      </c>
      <c r="E83" s="241">
        <v>0</v>
      </c>
      <c r="F83" s="369">
        <v>2</v>
      </c>
      <c r="G83" s="363">
        <f t="shared" si="2"/>
        <v>0</v>
      </c>
      <c r="H83" s="363">
        <f t="shared" si="2"/>
        <v>2</v>
      </c>
    </row>
    <row r="84" spans="1:8" ht="25.5">
      <c r="A84" s="333" t="s">
        <v>4881</v>
      </c>
      <c r="B84" s="367" t="s">
        <v>4882</v>
      </c>
      <c r="C84" s="241">
        <v>0</v>
      </c>
      <c r="D84" s="333">
        <v>2</v>
      </c>
      <c r="E84" s="241">
        <v>0</v>
      </c>
      <c r="F84" s="333">
        <v>4</v>
      </c>
      <c r="G84" s="363">
        <f t="shared" si="2"/>
        <v>0</v>
      </c>
      <c r="H84" s="363">
        <f t="shared" si="2"/>
        <v>6</v>
      </c>
    </row>
    <row r="85" spans="1:8" s="338" customFormat="1" ht="25.5">
      <c r="A85" s="333" t="s">
        <v>4883</v>
      </c>
      <c r="B85" s="367" t="s">
        <v>4884</v>
      </c>
      <c r="C85" s="338">
        <v>0</v>
      </c>
      <c r="D85" s="333">
        <v>0</v>
      </c>
      <c r="E85" s="338">
        <v>63</v>
      </c>
      <c r="F85" s="333">
        <v>65</v>
      </c>
      <c r="G85" s="363">
        <f t="shared" si="2"/>
        <v>63</v>
      </c>
      <c r="H85" s="363">
        <f t="shared" si="2"/>
        <v>65</v>
      </c>
    </row>
    <row r="86" spans="1:8" ht="25.5">
      <c r="A86" s="332" t="s">
        <v>3598</v>
      </c>
      <c r="B86" s="367" t="s">
        <v>3599</v>
      </c>
      <c r="C86" s="241">
        <v>0</v>
      </c>
      <c r="D86" s="369">
        <v>0</v>
      </c>
      <c r="E86" s="241">
        <v>73</v>
      </c>
      <c r="F86" s="369">
        <v>75</v>
      </c>
      <c r="G86" s="363">
        <f t="shared" si="2"/>
        <v>73</v>
      </c>
      <c r="H86" s="363">
        <f t="shared" si="2"/>
        <v>75</v>
      </c>
    </row>
    <row r="87" spans="1:8" ht="25.5">
      <c r="A87" s="332" t="s">
        <v>4885</v>
      </c>
      <c r="B87" s="367" t="s">
        <v>4886</v>
      </c>
      <c r="C87" s="241">
        <v>0</v>
      </c>
      <c r="D87" s="369">
        <v>0</v>
      </c>
      <c r="E87" s="241">
        <v>2</v>
      </c>
      <c r="F87" s="369">
        <v>6</v>
      </c>
      <c r="G87" s="363">
        <f t="shared" si="2"/>
        <v>2</v>
      </c>
      <c r="H87" s="363">
        <f t="shared" si="2"/>
        <v>6</v>
      </c>
    </row>
    <row r="88" spans="1:8" ht="38.25">
      <c r="A88" s="329" t="s">
        <v>4889</v>
      </c>
      <c r="B88" s="330" t="s">
        <v>4890</v>
      </c>
      <c r="C88" s="241">
        <v>0</v>
      </c>
      <c r="D88" s="329">
        <v>0</v>
      </c>
      <c r="E88" s="241">
        <v>0</v>
      </c>
      <c r="F88" s="329">
        <v>1</v>
      </c>
      <c r="G88" s="463">
        <f t="shared" si="2"/>
        <v>0</v>
      </c>
      <c r="H88" s="463">
        <f t="shared" si="2"/>
        <v>1</v>
      </c>
    </row>
    <row r="89" spans="1:8" ht="38.25">
      <c r="A89" s="333" t="s">
        <v>2118</v>
      </c>
      <c r="B89" s="367" t="s">
        <v>4891</v>
      </c>
      <c r="C89" s="241">
        <v>4</v>
      </c>
      <c r="D89" s="333">
        <v>4</v>
      </c>
      <c r="E89" s="241">
        <v>3</v>
      </c>
      <c r="F89" s="333">
        <v>5</v>
      </c>
      <c r="G89" s="363">
        <f t="shared" si="2"/>
        <v>7</v>
      </c>
      <c r="H89" s="363">
        <f t="shared" si="2"/>
        <v>9</v>
      </c>
    </row>
    <row r="90" spans="1:8" s="338" customFormat="1" ht="25.5">
      <c r="A90" s="333" t="s">
        <v>4894</v>
      </c>
      <c r="B90" s="367" t="s">
        <v>4895</v>
      </c>
      <c r="C90" s="338">
        <v>0</v>
      </c>
      <c r="D90" s="333">
        <v>0</v>
      </c>
      <c r="E90" s="338">
        <v>9</v>
      </c>
      <c r="F90" s="333">
        <v>10</v>
      </c>
      <c r="G90" s="363">
        <f t="shared" si="2"/>
        <v>9</v>
      </c>
      <c r="H90" s="363">
        <f t="shared" si="2"/>
        <v>10</v>
      </c>
    </row>
    <row r="91" spans="1:8" s="338" customFormat="1" ht="25.5">
      <c r="A91" s="333" t="s">
        <v>4896</v>
      </c>
      <c r="B91" s="367" t="s">
        <v>4897</v>
      </c>
      <c r="C91" s="338">
        <v>0</v>
      </c>
      <c r="D91" s="333">
        <v>0</v>
      </c>
      <c r="E91" s="338">
        <v>11</v>
      </c>
      <c r="F91" s="333">
        <v>12</v>
      </c>
      <c r="G91" s="363">
        <f t="shared" si="2"/>
        <v>11</v>
      </c>
      <c r="H91" s="363">
        <f t="shared" si="2"/>
        <v>12</v>
      </c>
    </row>
    <row r="92" spans="1:8" ht="25.5">
      <c r="A92" s="333" t="s">
        <v>4898</v>
      </c>
      <c r="B92" s="367" t="s">
        <v>4899</v>
      </c>
      <c r="C92" s="241">
        <v>0</v>
      </c>
      <c r="D92" s="333">
        <v>0</v>
      </c>
      <c r="E92" s="241">
        <v>0</v>
      </c>
      <c r="F92" s="333">
        <v>1</v>
      </c>
      <c r="G92" s="363">
        <f t="shared" si="2"/>
        <v>0</v>
      </c>
      <c r="H92" s="363">
        <f t="shared" si="2"/>
        <v>1</v>
      </c>
    </row>
    <row r="93" spans="1:8" ht="12.75" customHeight="1">
      <c r="A93" s="329" t="s">
        <v>4900</v>
      </c>
      <c r="B93" s="330" t="s">
        <v>4901</v>
      </c>
      <c r="C93" s="241">
        <v>0</v>
      </c>
      <c r="D93" s="329">
        <v>0</v>
      </c>
      <c r="E93" s="241">
        <v>1</v>
      </c>
      <c r="F93" s="329">
        <v>2</v>
      </c>
      <c r="G93" s="463">
        <f t="shared" si="2"/>
        <v>1</v>
      </c>
      <c r="H93" s="463">
        <f t="shared" si="2"/>
        <v>2</v>
      </c>
    </row>
    <row r="94" spans="1:8">
      <c r="A94" s="329" t="s">
        <v>4903</v>
      </c>
      <c r="B94" s="330" t="s">
        <v>4904</v>
      </c>
      <c r="C94" s="241">
        <v>0</v>
      </c>
      <c r="D94" s="329">
        <v>0</v>
      </c>
      <c r="E94" s="241">
        <v>0</v>
      </c>
      <c r="F94" s="329">
        <v>2</v>
      </c>
      <c r="G94" s="463">
        <f t="shared" si="2"/>
        <v>0</v>
      </c>
      <c r="H94" s="463">
        <f t="shared" si="2"/>
        <v>2</v>
      </c>
    </row>
    <row r="95" spans="1:8">
      <c r="A95" s="333" t="s">
        <v>2130</v>
      </c>
      <c r="B95" s="367" t="s">
        <v>2131</v>
      </c>
      <c r="C95" s="241">
        <v>40</v>
      </c>
      <c r="D95" s="333">
        <v>50</v>
      </c>
      <c r="E95" s="241">
        <v>16</v>
      </c>
      <c r="F95" s="333">
        <v>20</v>
      </c>
      <c r="G95" s="363">
        <f t="shared" si="2"/>
        <v>56</v>
      </c>
      <c r="H95" s="363">
        <f t="shared" si="2"/>
        <v>70</v>
      </c>
    </row>
    <row r="96" spans="1:8" ht="25.5">
      <c r="A96" s="333" t="s">
        <v>2132</v>
      </c>
      <c r="B96" s="451" t="s">
        <v>3820</v>
      </c>
      <c r="C96" s="241">
        <v>8</v>
      </c>
      <c r="D96" s="333">
        <v>10</v>
      </c>
      <c r="E96" s="241">
        <v>32</v>
      </c>
      <c r="F96" s="333">
        <v>35</v>
      </c>
      <c r="G96" s="363">
        <f t="shared" si="2"/>
        <v>40</v>
      </c>
      <c r="H96" s="363">
        <f t="shared" si="2"/>
        <v>45</v>
      </c>
    </row>
    <row r="97" spans="1:8" s="338" customFormat="1" ht="38.25">
      <c r="A97" s="332" t="s">
        <v>4907</v>
      </c>
      <c r="B97" s="367" t="s">
        <v>4908</v>
      </c>
      <c r="C97" s="338">
        <v>0</v>
      </c>
      <c r="D97" s="369">
        <v>0</v>
      </c>
      <c r="E97" s="338">
        <v>0</v>
      </c>
      <c r="F97" s="369">
        <v>2</v>
      </c>
      <c r="G97" s="363">
        <f t="shared" ref="G97:H127" si="3">C97+E97</f>
        <v>0</v>
      </c>
      <c r="H97" s="363">
        <f t="shared" si="3"/>
        <v>2</v>
      </c>
    </row>
    <row r="98" spans="1:8" ht="25.5">
      <c r="A98" s="333" t="s">
        <v>4909</v>
      </c>
      <c r="B98" s="367" t="s">
        <v>4910</v>
      </c>
      <c r="C98" s="241">
        <v>0</v>
      </c>
      <c r="D98" s="333">
        <v>0</v>
      </c>
      <c r="E98" s="241">
        <v>0</v>
      </c>
      <c r="F98" s="333">
        <v>1</v>
      </c>
      <c r="G98" s="363">
        <f t="shared" si="3"/>
        <v>0</v>
      </c>
      <c r="H98" s="363">
        <f t="shared" si="3"/>
        <v>1</v>
      </c>
    </row>
    <row r="99" spans="1:8">
      <c r="A99" s="332" t="s">
        <v>4911</v>
      </c>
      <c r="B99" s="333" t="s">
        <v>4912</v>
      </c>
      <c r="C99" s="241">
        <v>0</v>
      </c>
      <c r="D99" s="369">
        <v>0</v>
      </c>
      <c r="E99" s="241">
        <v>0</v>
      </c>
      <c r="F99" s="369">
        <v>2</v>
      </c>
      <c r="G99" s="363">
        <f t="shared" si="3"/>
        <v>0</v>
      </c>
      <c r="H99" s="363">
        <f t="shared" si="3"/>
        <v>2</v>
      </c>
    </row>
    <row r="100" spans="1:8" ht="38.25">
      <c r="A100" s="564" t="s">
        <v>5155</v>
      </c>
      <c r="B100" s="856" t="s">
        <v>5156</v>
      </c>
      <c r="C100" s="241">
        <v>0</v>
      </c>
      <c r="D100" s="862"/>
      <c r="E100" s="241">
        <v>1</v>
      </c>
      <c r="F100" s="862">
        <v>2</v>
      </c>
      <c r="G100" s="363">
        <f t="shared" si="3"/>
        <v>1</v>
      </c>
      <c r="H100" s="363">
        <f t="shared" si="3"/>
        <v>2</v>
      </c>
    </row>
    <row r="101" spans="1:8" ht="25.5">
      <c r="A101" s="329" t="s">
        <v>2234</v>
      </c>
      <c r="B101" s="330" t="s">
        <v>4913</v>
      </c>
      <c r="C101" s="241">
        <v>0</v>
      </c>
      <c r="D101" s="329">
        <v>2</v>
      </c>
      <c r="E101" s="241">
        <v>0</v>
      </c>
      <c r="F101" s="329">
        <v>1</v>
      </c>
      <c r="G101" s="463">
        <f t="shared" si="3"/>
        <v>0</v>
      </c>
      <c r="H101" s="463">
        <f t="shared" si="3"/>
        <v>3</v>
      </c>
    </row>
    <row r="102" spans="1:8" ht="25.5">
      <c r="A102" s="329" t="s">
        <v>4914</v>
      </c>
      <c r="B102" s="330" t="s">
        <v>4915</v>
      </c>
      <c r="C102" s="241">
        <v>0</v>
      </c>
      <c r="D102" s="329">
        <v>2</v>
      </c>
      <c r="E102" s="241">
        <v>0</v>
      </c>
      <c r="F102" s="329">
        <v>1</v>
      </c>
      <c r="G102" s="463">
        <f t="shared" si="3"/>
        <v>0</v>
      </c>
      <c r="H102" s="463">
        <f t="shared" si="3"/>
        <v>3</v>
      </c>
    </row>
    <row r="103" spans="1:8" ht="25.5">
      <c r="A103" s="333" t="s">
        <v>4916</v>
      </c>
      <c r="B103" s="367" t="s">
        <v>4917</v>
      </c>
      <c r="C103" s="241">
        <v>0</v>
      </c>
      <c r="D103" s="333">
        <v>0</v>
      </c>
      <c r="E103" s="241">
        <v>0</v>
      </c>
      <c r="F103" s="333">
        <v>1</v>
      </c>
      <c r="G103" s="363">
        <f t="shared" si="3"/>
        <v>0</v>
      </c>
      <c r="H103" s="363">
        <f t="shared" si="3"/>
        <v>1</v>
      </c>
    </row>
    <row r="104" spans="1:8" ht="25.5">
      <c r="A104" s="333" t="s">
        <v>4918</v>
      </c>
      <c r="B104" s="367" t="s">
        <v>4919</v>
      </c>
      <c r="C104" s="241">
        <v>0</v>
      </c>
      <c r="D104" s="333">
        <v>0</v>
      </c>
      <c r="E104" s="241">
        <v>0</v>
      </c>
      <c r="F104" s="333">
        <v>1</v>
      </c>
      <c r="G104" s="363">
        <f t="shared" si="3"/>
        <v>0</v>
      </c>
      <c r="H104" s="363">
        <f t="shared" si="3"/>
        <v>1</v>
      </c>
    </row>
    <row r="105" spans="1:8">
      <c r="A105" s="333" t="s">
        <v>4920</v>
      </c>
      <c r="B105" s="367" t="s">
        <v>4921</v>
      </c>
      <c r="C105" s="241">
        <v>0</v>
      </c>
      <c r="D105" s="333">
        <v>0</v>
      </c>
      <c r="E105" s="241">
        <v>0</v>
      </c>
      <c r="F105" s="333">
        <v>2</v>
      </c>
      <c r="G105" s="363">
        <f t="shared" si="3"/>
        <v>0</v>
      </c>
      <c r="H105" s="363">
        <f t="shared" si="3"/>
        <v>2</v>
      </c>
    </row>
    <row r="106" spans="1:8" ht="25.5">
      <c r="A106" s="333" t="s">
        <v>4922</v>
      </c>
      <c r="B106" s="367" t="s">
        <v>4923</v>
      </c>
      <c r="C106" s="241">
        <v>0</v>
      </c>
      <c r="D106" s="333">
        <v>0</v>
      </c>
      <c r="E106" s="241">
        <v>0</v>
      </c>
      <c r="F106" s="333">
        <v>2</v>
      </c>
      <c r="G106" s="363">
        <f t="shared" si="3"/>
        <v>0</v>
      </c>
      <c r="H106" s="363">
        <f t="shared" si="3"/>
        <v>2</v>
      </c>
    </row>
    <row r="107" spans="1:8">
      <c r="A107" s="333" t="s">
        <v>4924</v>
      </c>
      <c r="B107" s="367" t="s">
        <v>4925</v>
      </c>
      <c r="C107" s="241">
        <v>0</v>
      </c>
      <c r="D107" s="333">
        <v>0</v>
      </c>
      <c r="E107" s="241">
        <v>0</v>
      </c>
      <c r="F107" s="333">
        <v>1</v>
      </c>
      <c r="G107" s="363">
        <f t="shared" si="3"/>
        <v>0</v>
      </c>
      <c r="H107" s="363">
        <f t="shared" si="3"/>
        <v>1</v>
      </c>
    </row>
    <row r="108" spans="1:8">
      <c r="A108" s="332" t="s">
        <v>4926</v>
      </c>
      <c r="B108" s="333" t="s">
        <v>4927</v>
      </c>
      <c r="C108" s="241">
        <v>0</v>
      </c>
      <c r="D108" s="369">
        <v>0</v>
      </c>
      <c r="E108" s="241">
        <v>0</v>
      </c>
      <c r="F108" s="369">
        <v>2</v>
      </c>
      <c r="G108" s="363">
        <f t="shared" si="3"/>
        <v>0</v>
      </c>
      <c r="H108" s="363">
        <f t="shared" si="3"/>
        <v>2</v>
      </c>
    </row>
    <row r="109" spans="1:8" ht="25.5">
      <c r="A109" s="332" t="s">
        <v>4928</v>
      </c>
      <c r="B109" s="367" t="s">
        <v>4929</v>
      </c>
      <c r="C109" s="241">
        <v>0</v>
      </c>
      <c r="D109" s="369">
        <v>0</v>
      </c>
      <c r="E109" s="241">
        <v>0</v>
      </c>
      <c r="F109" s="369">
        <v>2</v>
      </c>
      <c r="G109" s="363">
        <f t="shared" si="3"/>
        <v>0</v>
      </c>
      <c r="H109" s="363">
        <f t="shared" si="3"/>
        <v>2</v>
      </c>
    </row>
    <row r="110" spans="1:8" ht="25.5">
      <c r="A110" s="333" t="s">
        <v>4930</v>
      </c>
      <c r="B110" s="367" t="s">
        <v>4931</v>
      </c>
      <c r="C110" s="241">
        <v>0</v>
      </c>
      <c r="D110" s="333">
        <v>0</v>
      </c>
      <c r="E110" s="241">
        <v>0</v>
      </c>
      <c r="F110" s="333">
        <v>1</v>
      </c>
      <c r="G110" s="363">
        <f t="shared" si="3"/>
        <v>0</v>
      </c>
      <c r="H110" s="363">
        <f t="shared" si="3"/>
        <v>1</v>
      </c>
    </row>
    <row r="111" spans="1:8" ht="25.5">
      <c r="A111" s="333" t="s">
        <v>4932</v>
      </c>
      <c r="B111" s="367" t="s">
        <v>4933</v>
      </c>
      <c r="C111" s="241">
        <v>0</v>
      </c>
      <c r="D111" s="333">
        <v>0</v>
      </c>
      <c r="E111" s="241">
        <v>0</v>
      </c>
      <c r="F111" s="333">
        <v>2</v>
      </c>
      <c r="G111" s="363">
        <f t="shared" si="3"/>
        <v>0</v>
      </c>
      <c r="H111" s="363">
        <f t="shared" si="3"/>
        <v>2</v>
      </c>
    </row>
    <row r="112" spans="1:8" ht="25.5">
      <c r="A112" s="333" t="s">
        <v>4934</v>
      </c>
      <c r="B112" s="367" t="s">
        <v>4935</v>
      </c>
      <c r="C112" s="241">
        <v>0</v>
      </c>
      <c r="D112" s="333">
        <v>0</v>
      </c>
      <c r="E112" s="241">
        <v>0</v>
      </c>
      <c r="F112" s="333">
        <v>1</v>
      </c>
      <c r="G112" s="363">
        <f t="shared" si="3"/>
        <v>0</v>
      </c>
      <c r="H112" s="363">
        <f t="shared" si="3"/>
        <v>1</v>
      </c>
    </row>
    <row r="113" spans="1:10">
      <c r="A113" s="333" t="s">
        <v>4936</v>
      </c>
      <c r="B113" s="367" t="s">
        <v>4937</v>
      </c>
      <c r="C113" s="241">
        <v>0</v>
      </c>
      <c r="D113" s="333">
        <v>0</v>
      </c>
      <c r="E113" s="241">
        <v>0</v>
      </c>
      <c r="F113" s="333">
        <v>2</v>
      </c>
      <c r="G113" s="363">
        <f t="shared" si="3"/>
        <v>0</v>
      </c>
      <c r="H113" s="363">
        <f t="shared" si="3"/>
        <v>2</v>
      </c>
    </row>
    <row r="114" spans="1:10" ht="38.25">
      <c r="A114" s="333" t="s">
        <v>4938</v>
      </c>
      <c r="B114" s="367" t="s">
        <v>4939</v>
      </c>
      <c r="C114" s="241">
        <v>0</v>
      </c>
      <c r="D114" s="333">
        <v>0</v>
      </c>
      <c r="E114" s="241">
        <v>181</v>
      </c>
      <c r="F114" s="333">
        <v>185</v>
      </c>
      <c r="G114" s="363">
        <f t="shared" si="3"/>
        <v>181</v>
      </c>
      <c r="H114" s="363">
        <f t="shared" si="3"/>
        <v>185</v>
      </c>
    </row>
    <row r="115" spans="1:10">
      <c r="A115" s="332" t="s">
        <v>4940</v>
      </c>
      <c r="B115" s="333" t="s">
        <v>4941</v>
      </c>
      <c r="C115" s="241">
        <v>0</v>
      </c>
      <c r="D115" s="369">
        <v>0</v>
      </c>
      <c r="E115" s="241">
        <v>1</v>
      </c>
      <c r="F115" s="369">
        <v>2</v>
      </c>
      <c r="G115" s="363">
        <f t="shared" si="3"/>
        <v>1</v>
      </c>
      <c r="H115" s="363">
        <f t="shared" si="3"/>
        <v>2</v>
      </c>
    </row>
    <row r="116" spans="1:10">
      <c r="A116" s="333" t="s">
        <v>4942</v>
      </c>
      <c r="B116" s="367" t="s">
        <v>4943</v>
      </c>
      <c r="C116" s="241">
        <v>0</v>
      </c>
      <c r="D116" s="333">
        <v>0</v>
      </c>
      <c r="E116" s="241">
        <v>1</v>
      </c>
      <c r="F116" s="333">
        <v>2</v>
      </c>
      <c r="G116" s="363">
        <f t="shared" si="3"/>
        <v>1</v>
      </c>
      <c r="H116" s="363">
        <f t="shared" si="3"/>
        <v>2</v>
      </c>
    </row>
    <row r="117" spans="1:10" ht="25.5">
      <c r="A117" s="333" t="s">
        <v>4944</v>
      </c>
      <c r="B117" s="367" t="s">
        <v>4945</v>
      </c>
      <c r="C117" s="241">
        <v>0</v>
      </c>
      <c r="D117" s="333">
        <v>0</v>
      </c>
      <c r="E117" s="241">
        <v>0</v>
      </c>
      <c r="F117" s="333">
        <v>1</v>
      </c>
      <c r="G117" s="363">
        <f t="shared" si="3"/>
        <v>0</v>
      </c>
      <c r="H117" s="363">
        <f t="shared" si="3"/>
        <v>1</v>
      </c>
    </row>
    <row r="118" spans="1:10" ht="25.5">
      <c r="A118" s="333" t="s">
        <v>4946</v>
      </c>
      <c r="B118" s="367" t="s">
        <v>4947</v>
      </c>
      <c r="C118" s="241">
        <v>0</v>
      </c>
      <c r="D118" s="333">
        <v>0</v>
      </c>
      <c r="E118" s="241">
        <v>2</v>
      </c>
      <c r="F118" s="333">
        <v>1</v>
      </c>
      <c r="G118" s="363">
        <f t="shared" si="3"/>
        <v>2</v>
      </c>
      <c r="H118" s="363">
        <f t="shared" si="3"/>
        <v>1</v>
      </c>
    </row>
    <row r="119" spans="1:10" ht="25.5">
      <c r="A119" s="333" t="s">
        <v>4948</v>
      </c>
      <c r="B119" s="367" t="s">
        <v>4949</v>
      </c>
      <c r="C119" s="241">
        <v>0</v>
      </c>
      <c r="D119" s="333">
        <v>0</v>
      </c>
      <c r="E119" s="241">
        <v>0</v>
      </c>
      <c r="F119" s="333">
        <v>1</v>
      </c>
      <c r="G119" s="363">
        <f t="shared" si="3"/>
        <v>0</v>
      </c>
      <c r="H119" s="363">
        <f t="shared" si="3"/>
        <v>1</v>
      </c>
    </row>
    <row r="120" spans="1:10">
      <c r="A120" s="333" t="s">
        <v>4950</v>
      </c>
      <c r="B120" s="367" t="s">
        <v>4951</v>
      </c>
      <c r="C120" s="241">
        <v>0</v>
      </c>
      <c r="D120" s="333">
        <v>0</v>
      </c>
      <c r="E120" s="241">
        <v>0</v>
      </c>
      <c r="F120" s="333">
        <v>1</v>
      </c>
      <c r="G120" s="363">
        <f t="shared" si="3"/>
        <v>0</v>
      </c>
      <c r="H120" s="363">
        <f t="shared" si="3"/>
        <v>1</v>
      </c>
    </row>
    <row r="121" spans="1:10" ht="25.5">
      <c r="A121" s="333" t="s">
        <v>4952</v>
      </c>
      <c r="B121" s="367" t="s">
        <v>4953</v>
      </c>
      <c r="C121" s="241">
        <v>0</v>
      </c>
      <c r="D121" s="333">
        <v>0</v>
      </c>
      <c r="E121" s="241">
        <v>0</v>
      </c>
      <c r="F121" s="333">
        <v>1</v>
      </c>
      <c r="G121" s="363">
        <f t="shared" si="3"/>
        <v>0</v>
      </c>
      <c r="H121" s="363">
        <f t="shared" si="3"/>
        <v>1</v>
      </c>
    </row>
    <row r="122" spans="1:10" ht="25.5">
      <c r="A122" s="333" t="s">
        <v>4954</v>
      </c>
      <c r="B122" s="367" t="s">
        <v>4955</v>
      </c>
      <c r="C122" s="508">
        <v>0</v>
      </c>
      <c r="D122" s="333">
        <v>0</v>
      </c>
      <c r="E122" s="508">
        <v>0</v>
      </c>
      <c r="F122" s="333">
        <v>3</v>
      </c>
      <c r="G122" s="363">
        <f t="shared" si="3"/>
        <v>0</v>
      </c>
      <c r="H122" s="363">
        <f t="shared" si="3"/>
        <v>3</v>
      </c>
      <c r="I122" s="506"/>
      <c r="J122" s="506"/>
    </row>
    <row r="123" spans="1:10">
      <c r="A123" s="333" t="s">
        <v>4956</v>
      </c>
      <c r="B123" s="367" t="s">
        <v>4957</v>
      </c>
      <c r="C123" s="508">
        <v>0</v>
      </c>
      <c r="D123" s="333">
        <v>0</v>
      </c>
      <c r="E123" s="508">
        <v>0</v>
      </c>
      <c r="F123" s="333">
        <v>1</v>
      </c>
      <c r="G123" s="363">
        <f t="shared" si="3"/>
        <v>0</v>
      </c>
      <c r="H123" s="363">
        <f t="shared" si="3"/>
        <v>1</v>
      </c>
      <c r="I123" s="506"/>
      <c r="J123" s="506"/>
    </row>
    <row r="124" spans="1:10" ht="25.5">
      <c r="A124" s="563" t="s">
        <v>4958</v>
      </c>
      <c r="B124" s="367" t="s">
        <v>4959</v>
      </c>
      <c r="C124" s="241">
        <v>0</v>
      </c>
      <c r="D124" s="333">
        <v>0</v>
      </c>
      <c r="E124" s="241">
        <v>0</v>
      </c>
      <c r="F124" s="333">
        <v>1</v>
      </c>
      <c r="G124" s="363">
        <f t="shared" si="3"/>
        <v>0</v>
      </c>
      <c r="H124" s="363">
        <f t="shared" si="3"/>
        <v>1</v>
      </c>
    </row>
    <row r="125" spans="1:10">
      <c r="A125" s="563" t="s">
        <v>4960</v>
      </c>
      <c r="B125" s="367" t="s">
        <v>4961</v>
      </c>
      <c r="C125" s="241">
        <v>0</v>
      </c>
      <c r="D125" s="333">
        <v>0</v>
      </c>
      <c r="E125" s="241">
        <v>0</v>
      </c>
      <c r="F125" s="333">
        <v>2</v>
      </c>
      <c r="G125" s="363">
        <f t="shared" si="3"/>
        <v>0</v>
      </c>
      <c r="H125" s="363">
        <f t="shared" si="3"/>
        <v>2</v>
      </c>
    </row>
    <row r="126" spans="1:10" ht="25.5">
      <c r="A126" s="333" t="s">
        <v>4962</v>
      </c>
      <c r="B126" s="367" t="s">
        <v>4963</v>
      </c>
      <c r="C126" s="241">
        <v>0</v>
      </c>
      <c r="D126" s="333">
        <v>0</v>
      </c>
      <c r="E126" s="241">
        <v>1</v>
      </c>
      <c r="F126" s="333">
        <v>1</v>
      </c>
      <c r="G126" s="363">
        <f t="shared" si="3"/>
        <v>1</v>
      </c>
      <c r="H126" s="363">
        <f t="shared" si="3"/>
        <v>1</v>
      </c>
    </row>
    <row r="127" spans="1:10" ht="25.5">
      <c r="A127" s="333" t="s">
        <v>4964</v>
      </c>
      <c r="B127" s="367" t="s">
        <v>4965</v>
      </c>
      <c r="C127" s="241">
        <v>0</v>
      </c>
      <c r="D127" s="333">
        <v>0</v>
      </c>
      <c r="E127" s="241">
        <v>6</v>
      </c>
      <c r="F127" s="333">
        <v>5</v>
      </c>
      <c r="G127" s="363">
        <f t="shared" si="3"/>
        <v>6</v>
      </c>
      <c r="H127" s="363">
        <f t="shared" si="3"/>
        <v>5</v>
      </c>
    </row>
    <row r="128" spans="1:10" ht="38.25">
      <c r="A128" s="333" t="s">
        <v>2148</v>
      </c>
      <c r="B128" s="367" t="s">
        <v>4966</v>
      </c>
      <c r="C128" s="241">
        <v>6</v>
      </c>
      <c r="D128" s="333">
        <v>8</v>
      </c>
      <c r="E128" s="241">
        <v>10</v>
      </c>
      <c r="F128" s="333">
        <v>11</v>
      </c>
      <c r="G128" s="363">
        <f t="shared" ref="G128:H149" si="4">C128+E128</f>
        <v>16</v>
      </c>
      <c r="H128" s="363">
        <f t="shared" si="4"/>
        <v>19</v>
      </c>
    </row>
    <row r="129" spans="1:8">
      <c r="A129" s="332" t="s">
        <v>4967</v>
      </c>
      <c r="B129" s="333" t="s">
        <v>4968</v>
      </c>
      <c r="C129" s="241">
        <v>0</v>
      </c>
      <c r="D129" s="369">
        <v>0</v>
      </c>
      <c r="E129" s="241">
        <v>0</v>
      </c>
      <c r="F129" s="369">
        <v>2</v>
      </c>
      <c r="G129" s="363">
        <f t="shared" si="4"/>
        <v>0</v>
      </c>
      <c r="H129" s="363">
        <f t="shared" si="4"/>
        <v>2</v>
      </c>
    </row>
    <row r="130" spans="1:8" ht="25.5">
      <c r="A130" s="333" t="s">
        <v>4969</v>
      </c>
      <c r="B130" s="367" t="s">
        <v>4970</v>
      </c>
      <c r="C130" s="241">
        <v>0</v>
      </c>
      <c r="D130" s="333">
        <v>1</v>
      </c>
      <c r="E130" s="241">
        <v>0</v>
      </c>
      <c r="F130" s="333">
        <v>1</v>
      </c>
      <c r="G130" s="363">
        <f t="shared" si="4"/>
        <v>0</v>
      </c>
      <c r="H130" s="363">
        <f t="shared" si="4"/>
        <v>2</v>
      </c>
    </row>
    <row r="131" spans="1:8" ht="51">
      <c r="A131" s="333" t="s">
        <v>4971</v>
      </c>
      <c r="B131" s="367" t="s">
        <v>4972</v>
      </c>
      <c r="C131" s="241">
        <v>0</v>
      </c>
      <c r="D131" s="333">
        <v>0</v>
      </c>
      <c r="E131" s="241">
        <v>0</v>
      </c>
      <c r="F131" s="333">
        <v>1</v>
      </c>
      <c r="G131" s="363">
        <f t="shared" si="4"/>
        <v>0</v>
      </c>
      <c r="H131" s="363">
        <f t="shared" si="4"/>
        <v>1</v>
      </c>
    </row>
    <row r="132" spans="1:8" ht="51">
      <c r="A132" s="333" t="s">
        <v>4973</v>
      </c>
      <c r="B132" s="367" t="s">
        <v>4974</v>
      </c>
      <c r="C132" s="241">
        <v>0</v>
      </c>
      <c r="D132" s="333">
        <v>0</v>
      </c>
      <c r="E132" s="241">
        <v>3</v>
      </c>
      <c r="F132" s="333">
        <v>4</v>
      </c>
      <c r="G132" s="363">
        <f t="shared" si="4"/>
        <v>3</v>
      </c>
      <c r="H132" s="363">
        <f t="shared" si="4"/>
        <v>4</v>
      </c>
    </row>
    <row r="133" spans="1:8">
      <c r="A133" s="333" t="s">
        <v>3618</v>
      </c>
      <c r="B133" s="367" t="s">
        <v>4975</v>
      </c>
      <c r="C133" s="241">
        <v>0</v>
      </c>
      <c r="D133" s="333">
        <v>0</v>
      </c>
      <c r="E133" s="241">
        <v>0</v>
      </c>
      <c r="F133" s="333">
        <v>1</v>
      </c>
      <c r="G133" s="363">
        <f t="shared" si="4"/>
        <v>0</v>
      </c>
      <c r="H133" s="363">
        <f t="shared" si="4"/>
        <v>1</v>
      </c>
    </row>
    <row r="134" spans="1:8">
      <c r="A134" s="332" t="s">
        <v>4976</v>
      </c>
      <c r="B134" s="333" t="s">
        <v>4977</v>
      </c>
      <c r="C134" s="241">
        <v>0</v>
      </c>
      <c r="D134" s="369">
        <v>2</v>
      </c>
      <c r="E134" s="241">
        <v>0</v>
      </c>
      <c r="F134" s="369">
        <v>1</v>
      </c>
      <c r="G134" s="363">
        <f t="shared" si="4"/>
        <v>0</v>
      </c>
      <c r="H134" s="363">
        <f t="shared" si="4"/>
        <v>3</v>
      </c>
    </row>
    <row r="135" spans="1:8">
      <c r="A135" s="332" t="s">
        <v>4978</v>
      </c>
      <c r="B135" s="333" t="s">
        <v>4979</v>
      </c>
      <c r="C135" s="241">
        <v>0</v>
      </c>
      <c r="D135" s="369">
        <v>0</v>
      </c>
      <c r="E135" s="241">
        <v>0</v>
      </c>
      <c r="F135" s="369">
        <v>2</v>
      </c>
      <c r="G135" s="363">
        <f t="shared" si="4"/>
        <v>0</v>
      </c>
      <c r="H135" s="363">
        <f t="shared" si="4"/>
        <v>2</v>
      </c>
    </row>
    <row r="136" spans="1:8">
      <c r="A136" s="332" t="s">
        <v>4980</v>
      </c>
      <c r="B136" s="333" t="s">
        <v>4981</v>
      </c>
      <c r="C136" s="241">
        <v>0</v>
      </c>
      <c r="D136" s="369">
        <v>0</v>
      </c>
      <c r="E136" s="241">
        <v>0</v>
      </c>
      <c r="F136" s="369">
        <v>2</v>
      </c>
      <c r="G136" s="363">
        <f t="shared" si="4"/>
        <v>0</v>
      </c>
      <c r="H136" s="363">
        <f t="shared" si="4"/>
        <v>2</v>
      </c>
    </row>
    <row r="137" spans="1:8" ht="25.5">
      <c r="A137" s="333" t="s">
        <v>2469</v>
      </c>
      <c r="B137" s="367" t="s">
        <v>4982</v>
      </c>
      <c r="C137" s="241">
        <v>0</v>
      </c>
      <c r="D137" s="333">
        <v>2</v>
      </c>
      <c r="E137" s="241">
        <v>0</v>
      </c>
      <c r="F137" s="333">
        <v>2</v>
      </c>
      <c r="G137" s="363">
        <f t="shared" si="4"/>
        <v>0</v>
      </c>
      <c r="H137" s="363">
        <f t="shared" si="4"/>
        <v>4</v>
      </c>
    </row>
    <row r="138" spans="1:8" ht="25.5">
      <c r="A138" s="332" t="s">
        <v>4983</v>
      </c>
      <c r="B138" s="367" t="s">
        <v>4984</v>
      </c>
      <c r="C138" s="241">
        <v>0</v>
      </c>
      <c r="D138" s="369">
        <v>0</v>
      </c>
      <c r="E138" s="241">
        <v>0</v>
      </c>
      <c r="F138" s="369">
        <v>2</v>
      </c>
      <c r="G138" s="363">
        <f t="shared" si="4"/>
        <v>0</v>
      </c>
      <c r="H138" s="363">
        <f t="shared" si="4"/>
        <v>2</v>
      </c>
    </row>
    <row r="139" spans="1:8" ht="25.5">
      <c r="A139" s="333" t="s">
        <v>4985</v>
      </c>
      <c r="B139" s="367" t="s">
        <v>4986</v>
      </c>
      <c r="C139" s="241">
        <v>0</v>
      </c>
      <c r="D139" s="333">
        <v>0</v>
      </c>
      <c r="E139" s="241">
        <v>1</v>
      </c>
      <c r="F139" s="333">
        <v>1</v>
      </c>
      <c r="G139" s="363">
        <f t="shared" si="4"/>
        <v>1</v>
      </c>
      <c r="H139" s="363">
        <f t="shared" si="4"/>
        <v>1</v>
      </c>
    </row>
    <row r="140" spans="1:8" ht="25.5">
      <c r="A140" s="333" t="s">
        <v>4987</v>
      </c>
      <c r="B140" s="367" t="s">
        <v>4988</v>
      </c>
      <c r="C140" s="241">
        <v>0</v>
      </c>
      <c r="D140" s="333">
        <v>0</v>
      </c>
      <c r="E140" s="241">
        <v>0</v>
      </c>
      <c r="F140" s="333">
        <v>3</v>
      </c>
      <c r="G140" s="363">
        <f t="shared" si="4"/>
        <v>0</v>
      </c>
      <c r="H140" s="363">
        <f t="shared" si="4"/>
        <v>3</v>
      </c>
    </row>
    <row r="141" spans="1:8" ht="25.5">
      <c r="A141" s="333" t="s">
        <v>4989</v>
      </c>
      <c r="B141" s="367" t="s">
        <v>4990</v>
      </c>
      <c r="C141" s="241">
        <v>2</v>
      </c>
      <c r="D141" s="333">
        <v>2</v>
      </c>
      <c r="E141" s="241">
        <v>0</v>
      </c>
      <c r="F141" s="333">
        <v>3</v>
      </c>
      <c r="G141" s="363">
        <f t="shared" si="4"/>
        <v>2</v>
      </c>
      <c r="H141" s="363">
        <f t="shared" si="4"/>
        <v>5</v>
      </c>
    </row>
    <row r="142" spans="1:8" ht="25.5">
      <c r="A142" s="333" t="s">
        <v>2164</v>
      </c>
      <c r="B142" s="367" t="s">
        <v>4991</v>
      </c>
      <c r="C142" s="241">
        <v>0</v>
      </c>
      <c r="D142" s="333">
        <v>2</v>
      </c>
      <c r="E142" s="241">
        <v>19</v>
      </c>
      <c r="F142" s="333">
        <v>20</v>
      </c>
      <c r="G142" s="363">
        <f t="shared" si="4"/>
        <v>19</v>
      </c>
      <c r="H142" s="363">
        <f t="shared" si="4"/>
        <v>22</v>
      </c>
    </row>
    <row r="143" spans="1:8" ht="25.5">
      <c r="A143" s="333" t="s">
        <v>2166</v>
      </c>
      <c r="B143" s="367" t="s">
        <v>4992</v>
      </c>
      <c r="C143" s="241">
        <v>0</v>
      </c>
      <c r="D143" s="333">
        <v>2</v>
      </c>
      <c r="E143" s="241">
        <v>1</v>
      </c>
      <c r="F143" s="333">
        <v>2</v>
      </c>
      <c r="G143" s="363">
        <f t="shared" si="4"/>
        <v>1</v>
      </c>
      <c r="H143" s="363">
        <f t="shared" si="4"/>
        <v>4</v>
      </c>
    </row>
    <row r="144" spans="1:8" ht="25.5">
      <c r="A144" s="333" t="s">
        <v>4993</v>
      </c>
      <c r="B144" s="367" t="s">
        <v>4994</v>
      </c>
      <c r="C144" s="241">
        <v>0</v>
      </c>
      <c r="D144" s="333">
        <v>0</v>
      </c>
      <c r="E144" s="241">
        <v>0</v>
      </c>
      <c r="F144" s="333">
        <v>2</v>
      </c>
      <c r="G144" s="363">
        <f t="shared" si="4"/>
        <v>0</v>
      </c>
      <c r="H144" s="363">
        <f t="shared" si="4"/>
        <v>2</v>
      </c>
    </row>
    <row r="145" spans="1:8" ht="38.25">
      <c r="A145" s="333" t="s">
        <v>4995</v>
      </c>
      <c r="B145" s="367" t="s">
        <v>4996</v>
      </c>
      <c r="C145" s="241">
        <v>0</v>
      </c>
      <c r="D145" s="333">
        <v>2</v>
      </c>
      <c r="E145" s="241">
        <v>6</v>
      </c>
      <c r="F145" s="333">
        <v>6</v>
      </c>
      <c r="G145" s="363">
        <f t="shared" si="4"/>
        <v>6</v>
      </c>
      <c r="H145" s="363">
        <f t="shared" si="4"/>
        <v>8</v>
      </c>
    </row>
    <row r="146" spans="1:8">
      <c r="A146" s="333" t="s">
        <v>4997</v>
      </c>
      <c r="B146" s="367" t="s">
        <v>4998</v>
      </c>
      <c r="C146" s="241">
        <v>0</v>
      </c>
      <c r="D146" s="333">
        <v>0</v>
      </c>
      <c r="E146" s="241">
        <v>0</v>
      </c>
      <c r="F146" s="333">
        <v>2</v>
      </c>
      <c r="G146" s="363">
        <f t="shared" si="4"/>
        <v>0</v>
      </c>
      <c r="H146" s="363">
        <f t="shared" si="4"/>
        <v>2</v>
      </c>
    </row>
    <row r="147" spans="1:8">
      <c r="A147" s="333" t="s">
        <v>4999</v>
      </c>
      <c r="B147" s="367" t="s">
        <v>5000</v>
      </c>
      <c r="C147" s="241">
        <v>0</v>
      </c>
      <c r="D147" s="333">
        <v>0</v>
      </c>
      <c r="E147" s="241">
        <v>0</v>
      </c>
      <c r="F147" s="333">
        <v>2</v>
      </c>
      <c r="G147" s="363">
        <f t="shared" si="4"/>
        <v>0</v>
      </c>
      <c r="H147" s="363">
        <f t="shared" si="4"/>
        <v>2</v>
      </c>
    </row>
    <row r="148" spans="1:8" ht="25.5">
      <c r="A148" s="333" t="s">
        <v>5001</v>
      </c>
      <c r="B148" s="367" t="s">
        <v>5002</v>
      </c>
      <c r="C148" s="241">
        <v>0</v>
      </c>
      <c r="D148" s="333">
        <v>0</v>
      </c>
      <c r="E148" s="241">
        <v>0</v>
      </c>
      <c r="F148" s="333">
        <v>2</v>
      </c>
      <c r="G148" s="363">
        <f t="shared" si="4"/>
        <v>0</v>
      </c>
      <c r="H148" s="363">
        <f t="shared" si="4"/>
        <v>2</v>
      </c>
    </row>
    <row r="149" spans="1:8" ht="25.5">
      <c r="A149" s="333" t="s">
        <v>5003</v>
      </c>
      <c r="B149" s="367" t="s">
        <v>5004</v>
      </c>
      <c r="C149" s="241">
        <v>0</v>
      </c>
      <c r="D149" s="333">
        <v>0</v>
      </c>
      <c r="E149" s="241">
        <v>1</v>
      </c>
      <c r="F149" s="333">
        <v>1</v>
      </c>
      <c r="G149" s="363">
        <f t="shared" si="4"/>
        <v>1</v>
      </c>
      <c r="H149" s="363">
        <f t="shared" si="4"/>
        <v>1</v>
      </c>
    </row>
    <row r="150" spans="1:8">
      <c r="A150" s="882"/>
      <c r="B150" s="883" t="s">
        <v>2011</v>
      </c>
      <c r="C150" s="882">
        <f t="shared" ref="C150:H150" si="5">SUM(C10:C149)</f>
        <v>61</v>
      </c>
      <c r="D150" s="882">
        <f t="shared" si="5"/>
        <v>110</v>
      </c>
      <c r="E150" s="882">
        <f t="shared" si="5"/>
        <v>501</v>
      </c>
      <c r="F150" s="882">
        <f t="shared" si="5"/>
        <v>686</v>
      </c>
      <c r="G150" s="882">
        <f t="shared" si="5"/>
        <v>562</v>
      </c>
      <c r="H150" s="882">
        <f t="shared" si="5"/>
        <v>796</v>
      </c>
    </row>
    <row r="151" spans="1:8">
      <c r="A151" s="856"/>
      <c r="B151" s="856"/>
      <c r="C151" s="241"/>
      <c r="D151" s="862"/>
      <c r="F151" s="862"/>
      <c r="G151" s="363"/>
      <c r="H151" s="363"/>
    </row>
    <row r="152" spans="1:8">
      <c r="A152" s="856"/>
      <c r="B152" s="335" t="s">
        <v>3243</v>
      </c>
      <c r="C152" s="241"/>
      <c r="D152" s="862"/>
      <c r="F152" s="862"/>
      <c r="G152" s="363"/>
      <c r="H152" s="363"/>
    </row>
    <row r="153" spans="1:8" ht="25.5">
      <c r="A153" s="333" t="s">
        <v>5005</v>
      </c>
      <c r="B153" s="367" t="s">
        <v>5006</v>
      </c>
      <c r="C153" s="241">
        <v>0</v>
      </c>
      <c r="D153" s="333">
        <v>0</v>
      </c>
      <c r="E153" s="241">
        <v>16</v>
      </c>
      <c r="F153" s="333">
        <v>20</v>
      </c>
      <c r="G153" s="363">
        <f t="shared" ref="G153:H168" si="6">C153+E153</f>
        <v>16</v>
      </c>
      <c r="H153" s="363">
        <f t="shared" si="6"/>
        <v>20</v>
      </c>
    </row>
    <row r="154" spans="1:8">
      <c r="A154" s="332" t="s">
        <v>1813</v>
      </c>
      <c r="B154" s="333" t="s">
        <v>1814</v>
      </c>
      <c r="C154" s="241">
        <v>0</v>
      </c>
      <c r="D154" s="369">
        <v>0</v>
      </c>
      <c r="E154" s="241">
        <v>21</v>
      </c>
      <c r="F154" s="369">
        <v>30</v>
      </c>
      <c r="G154" s="363">
        <f t="shared" si="6"/>
        <v>21</v>
      </c>
      <c r="H154" s="363">
        <f t="shared" si="6"/>
        <v>30</v>
      </c>
    </row>
    <row r="155" spans="1:8">
      <c r="A155" s="333" t="s">
        <v>1815</v>
      </c>
      <c r="B155" s="367" t="s">
        <v>2425</v>
      </c>
      <c r="C155" s="241">
        <v>0</v>
      </c>
      <c r="D155" s="333">
        <v>2</v>
      </c>
      <c r="E155" s="241">
        <v>1145</v>
      </c>
      <c r="F155" s="333">
        <v>2000</v>
      </c>
      <c r="G155" s="363">
        <f t="shared" si="6"/>
        <v>1145</v>
      </c>
      <c r="H155" s="363">
        <f t="shared" si="6"/>
        <v>2002</v>
      </c>
    </row>
    <row r="156" spans="1:8">
      <c r="A156" s="333" t="s">
        <v>1817</v>
      </c>
      <c r="B156" s="367" t="s">
        <v>2426</v>
      </c>
      <c r="C156" s="241">
        <v>0</v>
      </c>
      <c r="D156" s="333">
        <v>0</v>
      </c>
      <c r="E156" s="241">
        <v>514</v>
      </c>
      <c r="F156" s="333">
        <v>500</v>
      </c>
      <c r="G156" s="363">
        <f t="shared" si="6"/>
        <v>514</v>
      </c>
      <c r="H156" s="363">
        <f t="shared" si="6"/>
        <v>500</v>
      </c>
    </row>
    <row r="157" spans="1:8">
      <c r="A157" s="333" t="s">
        <v>1819</v>
      </c>
      <c r="B157" s="367" t="s">
        <v>2429</v>
      </c>
      <c r="C157" s="241">
        <v>0</v>
      </c>
      <c r="D157" s="333">
        <v>1</v>
      </c>
      <c r="E157" s="241">
        <v>99</v>
      </c>
      <c r="F157" s="333">
        <v>120</v>
      </c>
      <c r="G157" s="363">
        <f t="shared" si="6"/>
        <v>99</v>
      </c>
      <c r="H157" s="363">
        <f t="shared" si="6"/>
        <v>121</v>
      </c>
    </row>
    <row r="158" spans="1:8">
      <c r="A158" s="333" t="s">
        <v>2320</v>
      </c>
      <c r="B158" s="367" t="s">
        <v>2437</v>
      </c>
      <c r="C158" s="241">
        <v>0</v>
      </c>
      <c r="D158" s="333">
        <v>0</v>
      </c>
      <c r="E158" s="241">
        <v>17</v>
      </c>
      <c r="F158" s="333">
        <v>20</v>
      </c>
      <c r="G158" s="363">
        <f t="shared" si="6"/>
        <v>17</v>
      </c>
      <c r="H158" s="363">
        <f t="shared" si="6"/>
        <v>20</v>
      </c>
    </row>
    <row r="159" spans="1:8">
      <c r="A159" s="333" t="s">
        <v>1823</v>
      </c>
      <c r="B159" s="367" t="s">
        <v>2438</v>
      </c>
      <c r="C159" s="241">
        <v>0</v>
      </c>
      <c r="D159" s="333">
        <v>0</v>
      </c>
      <c r="E159" s="241">
        <v>262</v>
      </c>
      <c r="F159" s="333">
        <v>280</v>
      </c>
      <c r="G159" s="363">
        <f t="shared" si="6"/>
        <v>262</v>
      </c>
      <c r="H159" s="363">
        <f t="shared" si="6"/>
        <v>280</v>
      </c>
    </row>
    <row r="160" spans="1:8">
      <c r="A160" s="332" t="s">
        <v>1827</v>
      </c>
      <c r="B160" s="333" t="s">
        <v>1828</v>
      </c>
      <c r="C160" s="241">
        <v>0</v>
      </c>
      <c r="D160" s="369">
        <v>0</v>
      </c>
      <c r="E160" s="241">
        <v>12</v>
      </c>
      <c r="F160" s="369">
        <v>15</v>
      </c>
      <c r="G160" s="363">
        <f t="shared" si="6"/>
        <v>12</v>
      </c>
      <c r="H160" s="363">
        <f t="shared" si="6"/>
        <v>15</v>
      </c>
    </row>
    <row r="161" spans="1:8">
      <c r="A161" s="333" t="s">
        <v>1829</v>
      </c>
      <c r="B161" s="367" t="s">
        <v>2442</v>
      </c>
      <c r="C161" s="241">
        <v>0</v>
      </c>
      <c r="D161" s="333">
        <v>5</v>
      </c>
      <c r="E161" s="241">
        <v>2501</v>
      </c>
      <c r="F161" s="333">
        <v>2500</v>
      </c>
      <c r="G161" s="363">
        <f t="shared" si="6"/>
        <v>2501</v>
      </c>
      <c r="H161" s="363">
        <f t="shared" si="6"/>
        <v>2505</v>
      </c>
    </row>
    <row r="162" spans="1:8">
      <c r="A162" s="332" t="s">
        <v>1831</v>
      </c>
      <c r="B162" s="333" t="s">
        <v>1832</v>
      </c>
      <c r="C162" s="241">
        <v>0</v>
      </c>
      <c r="D162" s="369">
        <v>0</v>
      </c>
      <c r="E162" s="241">
        <v>137</v>
      </c>
      <c r="F162" s="369">
        <v>150</v>
      </c>
      <c r="G162" s="363">
        <f t="shared" si="6"/>
        <v>137</v>
      </c>
      <c r="H162" s="363">
        <f t="shared" si="6"/>
        <v>150</v>
      </c>
    </row>
    <row r="163" spans="1:8" ht="25.5">
      <c r="A163" s="333" t="s">
        <v>1833</v>
      </c>
      <c r="B163" s="367" t="s">
        <v>2444</v>
      </c>
      <c r="C163" s="241">
        <v>0</v>
      </c>
      <c r="D163" s="333">
        <v>0</v>
      </c>
      <c r="E163" s="241">
        <v>56</v>
      </c>
      <c r="F163" s="333">
        <v>60</v>
      </c>
      <c r="G163" s="363">
        <f t="shared" si="6"/>
        <v>56</v>
      </c>
      <c r="H163" s="363">
        <f t="shared" si="6"/>
        <v>60</v>
      </c>
    </row>
    <row r="164" spans="1:8" ht="38.25">
      <c r="A164" s="333" t="s">
        <v>1835</v>
      </c>
      <c r="B164" s="367" t="s">
        <v>2445</v>
      </c>
      <c r="C164" s="241">
        <v>0</v>
      </c>
      <c r="D164" s="333">
        <v>0</v>
      </c>
      <c r="E164" s="241">
        <v>10</v>
      </c>
      <c r="F164" s="333">
        <v>10</v>
      </c>
      <c r="G164" s="363">
        <f t="shared" si="6"/>
        <v>10</v>
      </c>
      <c r="H164" s="363">
        <f t="shared" si="6"/>
        <v>10</v>
      </c>
    </row>
    <row r="165" spans="1:8" ht="25.5">
      <c r="A165" s="333" t="s">
        <v>1837</v>
      </c>
      <c r="B165" s="367" t="s">
        <v>2446</v>
      </c>
      <c r="C165" s="241">
        <v>0</v>
      </c>
      <c r="D165" s="333">
        <v>0</v>
      </c>
      <c r="E165" s="241">
        <v>16</v>
      </c>
      <c r="F165" s="333">
        <v>15</v>
      </c>
      <c r="G165" s="363">
        <f t="shared" si="6"/>
        <v>16</v>
      </c>
      <c r="H165" s="363">
        <f t="shared" si="6"/>
        <v>15</v>
      </c>
    </row>
    <row r="166" spans="1:8">
      <c r="A166" s="336" t="s">
        <v>1839</v>
      </c>
      <c r="B166" s="336" t="s">
        <v>5007</v>
      </c>
      <c r="C166" s="241">
        <v>1</v>
      </c>
      <c r="D166" s="337">
        <v>2</v>
      </c>
      <c r="E166" s="241">
        <v>1463</v>
      </c>
      <c r="F166" s="337">
        <v>1500</v>
      </c>
      <c r="G166" s="337">
        <v>793</v>
      </c>
      <c r="H166" s="463">
        <f t="shared" si="6"/>
        <v>1502</v>
      </c>
    </row>
    <row r="167" spans="1:8">
      <c r="A167" s="332" t="s">
        <v>1845</v>
      </c>
      <c r="B167" s="333" t="s">
        <v>1846</v>
      </c>
      <c r="C167" s="241">
        <v>0</v>
      </c>
      <c r="D167" s="369">
        <v>0</v>
      </c>
      <c r="E167" s="241">
        <v>16</v>
      </c>
      <c r="F167" s="369">
        <v>16</v>
      </c>
      <c r="G167" s="363">
        <f t="shared" ref="G167:H199" si="7">C167+E167</f>
        <v>16</v>
      </c>
      <c r="H167" s="363">
        <f t="shared" si="6"/>
        <v>16</v>
      </c>
    </row>
    <row r="168" spans="1:8">
      <c r="A168" s="333" t="s">
        <v>3634</v>
      </c>
      <c r="B168" s="367" t="s">
        <v>5008</v>
      </c>
      <c r="C168" s="241">
        <v>0</v>
      </c>
      <c r="D168" s="333">
        <v>0</v>
      </c>
      <c r="E168" s="241">
        <v>4</v>
      </c>
      <c r="F168" s="333">
        <v>5</v>
      </c>
      <c r="G168" s="363">
        <f t="shared" si="7"/>
        <v>4</v>
      </c>
      <c r="H168" s="363">
        <f t="shared" si="6"/>
        <v>5</v>
      </c>
    </row>
    <row r="169" spans="1:8">
      <c r="A169" s="332" t="s">
        <v>1847</v>
      </c>
      <c r="B169" s="333" t="s">
        <v>1848</v>
      </c>
      <c r="C169" s="241">
        <v>0</v>
      </c>
      <c r="D169" s="369">
        <v>0</v>
      </c>
      <c r="E169" s="241">
        <v>1</v>
      </c>
      <c r="F169" s="369">
        <v>5</v>
      </c>
      <c r="G169" s="363">
        <f t="shared" si="7"/>
        <v>1</v>
      </c>
      <c r="H169" s="363">
        <f t="shared" si="7"/>
        <v>5</v>
      </c>
    </row>
    <row r="170" spans="1:8">
      <c r="A170" s="332" t="s">
        <v>3638</v>
      </c>
      <c r="B170" s="333" t="s">
        <v>3639</v>
      </c>
      <c r="C170" s="241">
        <v>0</v>
      </c>
      <c r="D170" s="369">
        <v>0</v>
      </c>
      <c r="E170" s="241">
        <v>100</v>
      </c>
      <c r="F170" s="369">
        <v>100</v>
      </c>
      <c r="G170" s="363">
        <f t="shared" si="7"/>
        <v>100</v>
      </c>
      <c r="H170" s="363">
        <f t="shared" si="7"/>
        <v>100</v>
      </c>
    </row>
    <row r="171" spans="1:8">
      <c r="A171" s="333" t="s">
        <v>2226</v>
      </c>
      <c r="B171" s="367" t="s">
        <v>5009</v>
      </c>
      <c r="C171" s="241">
        <v>0</v>
      </c>
      <c r="D171" s="333">
        <v>2</v>
      </c>
      <c r="E171" s="241">
        <v>2</v>
      </c>
      <c r="F171" s="333">
        <v>5</v>
      </c>
      <c r="G171" s="363">
        <f t="shared" si="7"/>
        <v>2</v>
      </c>
      <c r="H171" s="363">
        <f t="shared" si="7"/>
        <v>7</v>
      </c>
    </row>
    <row r="172" spans="1:8" ht="25.5">
      <c r="A172" s="333" t="s">
        <v>5010</v>
      </c>
      <c r="B172" s="367" t="s">
        <v>5011</v>
      </c>
      <c r="C172" s="241">
        <v>0</v>
      </c>
      <c r="D172" s="333">
        <v>0</v>
      </c>
      <c r="E172" s="241">
        <v>0</v>
      </c>
      <c r="F172" s="333">
        <v>2</v>
      </c>
      <c r="G172" s="363">
        <f t="shared" si="7"/>
        <v>0</v>
      </c>
      <c r="H172" s="363">
        <f t="shared" si="7"/>
        <v>2</v>
      </c>
    </row>
    <row r="173" spans="1:8" ht="25.5">
      <c r="A173" s="333" t="s">
        <v>3646</v>
      </c>
      <c r="B173" s="367" t="s">
        <v>3990</v>
      </c>
      <c r="C173" s="241">
        <v>2</v>
      </c>
      <c r="D173" s="333">
        <v>5</v>
      </c>
      <c r="E173" s="241">
        <v>0</v>
      </c>
      <c r="F173" s="333">
        <v>2</v>
      </c>
      <c r="G173" s="363">
        <f t="shared" si="7"/>
        <v>2</v>
      </c>
      <c r="H173" s="363">
        <f t="shared" si="7"/>
        <v>7</v>
      </c>
    </row>
    <row r="174" spans="1:8" ht="38.25">
      <c r="A174" s="333" t="s">
        <v>3647</v>
      </c>
      <c r="B174" s="367" t="s">
        <v>5012</v>
      </c>
      <c r="C174" s="241">
        <v>0</v>
      </c>
      <c r="D174" s="333">
        <v>2</v>
      </c>
      <c r="E174" s="241">
        <v>0</v>
      </c>
      <c r="F174" s="333">
        <v>1</v>
      </c>
      <c r="G174" s="363">
        <f t="shared" si="7"/>
        <v>0</v>
      </c>
      <c r="H174" s="363">
        <f t="shared" si="7"/>
        <v>3</v>
      </c>
    </row>
    <row r="175" spans="1:8" ht="25.5">
      <c r="A175" s="333" t="s">
        <v>3649</v>
      </c>
      <c r="B175" s="367" t="s">
        <v>3991</v>
      </c>
      <c r="C175" s="241">
        <v>0</v>
      </c>
      <c r="D175" s="333">
        <v>2</v>
      </c>
      <c r="E175" s="241">
        <v>0</v>
      </c>
      <c r="F175" s="333">
        <v>1</v>
      </c>
      <c r="G175" s="363">
        <f t="shared" si="7"/>
        <v>0</v>
      </c>
      <c r="H175" s="363">
        <f t="shared" si="7"/>
        <v>3</v>
      </c>
    </row>
    <row r="176" spans="1:8" ht="38.25">
      <c r="A176" s="333" t="s">
        <v>3651</v>
      </c>
      <c r="B176" s="367" t="s">
        <v>3992</v>
      </c>
      <c r="C176" s="241">
        <v>0</v>
      </c>
      <c r="D176" s="333">
        <v>0</v>
      </c>
      <c r="E176" s="241">
        <v>0</v>
      </c>
      <c r="F176" s="333">
        <v>1</v>
      </c>
      <c r="G176" s="363">
        <f t="shared" si="7"/>
        <v>0</v>
      </c>
      <c r="H176" s="363">
        <f t="shared" si="7"/>
        <v>1</v>
      </c>
    </row>
    <row r="177" spans="1:8">
      <c r="A177" s="333" t="s">
        <v>1861</v>
      </c>
      <c r="B177" s="367" t="s">
        <v>2449</v>
      </c>
      <c r="C177" s="241">
        <v>1746</v>
      </c>
      <c r="D177" s="333">
        <v>2000</v>
      </c>
      <c r="E177" s="241">
        <v>1617</v>
      </c>
      <c r="F177" s="333">
        <v>1650</v>
      </c>
      <c r="G177" s="363">
        <f t="shared" si="7"/>
        <v>3363</v>
      </c>
      <c r="H177" s="363">
        <f t="shared" si="7"/>
        <v>3650</v>
      </c>
    </row>
    <row r="178" spans="1:8" ht="25.5">
      <c r="A178" s="333" t="s">
        <v>3659</v>
      </c>
      <c r="B178" s="367" t="s">
        <v>5013</v>
      </c>
      <c r="C178" s="241">
        <v>0</v>
      </c>
      <c r="D178" s="333">
        <v>0</v>
      </c>
      <c r="E178" s="241">
        <v>0</v>
      </c>
      <c r="F178" s="333">
        <v>2</v>
      </c>
      <c r="G178" s="363">
        <f t="shared" si="7"/>
        <v>0</v>
      </c>
      <c r="H178" s="363">
        <f t="shared" si="7"/>
        <v>2</v>
      </c>
    </row>
    <row r="179" spans="1:8">
      <c r="A179" s="333" t="s">
        <v>5014</v>
      </c>
      <c r="B179" s="367" t="s">
        <v>5015</v>
      </c>
      <c r="C179" s="241">
        <v>0</v>
      </c>
      <c r="D179" s="333">
        <v>0</v>
      </c>
      <c r="E179" s="241">
        <v>1</v>
      </c>
      <c r="F179" s="333">
        <v>2</v>
      </c>
      <c r="G179" s="363">
        <f t="shared" si="7"/>
        <v>1</v>
      </c>
      <c r="H179" s="363">
        <f t="shared" si="7"/>
        <v>2</v>
      </c>
    </row>
    <row r="180" spans="1:8">
      <c r="A180" s="333" t="s">
        <v>3384</v>
      </c>
      <c r="B180" s="367" t="s">
        <v>5016</v>
      </c>
      <c r="C180" s="241">
        <v>0</v>
      </c>
      <c r="D180" s="333">
        <v>2</v>
      </c>
      <c r="E180" s="241">
        <v>1</v>
      </c>
      <c r="F180" s="333">
        <v>2</v>
      </c>
      <c r="G180" s="363">
        <f t="shared" si="7"/>
        <v>1</v>
      </c>
      <c r="H180" s="363">
        <f t="shared" si="7"/>
        <v>4</v>
      </c>
    </row>
    <row r="181" spans="1:8" ht="25.5">
      <c r="A181" s="333" t="s">
        <v>2041</v>
      </c>
      <c r="B181" s="367" t="s">
        <v>5017</v>
      </c>
      <c r="C181" s="241">
        <v>0</v>
      </c>
      <c r="D181" s="333">
        <v>5</v>
      </c>
      <c r="E181" s="241">
        <v>0</v>
      </c>
      <c r="F181" s="333">
        <v>2</v>
      </c>
      <c r="G181" s="363">
        <f t="shared" si="7"/>
        <v>0</v>
      </c>
      <c r="H181" s="363">
        <f t="shared" si="7"/>
        <v>7</v>
      </c>
    </row>
    <row r="182" spans="1:8" ht="25.5">
      <c r="A182" s="333" t="s">
        <v>2043</v>
      </c>
      <c r="B182" s="367" t="s">
        <v>4009</v>
      </c>
      <c r="C182" s="241">
        <v>1</v>
      </c>
      <c r="D182" s="333">
        <v>1</v>
      </c>
      <c r="E182" s="241">
        <v>0</v>
      </c>
      <c r="F182" s="333">
        <v>2</v>
      </c>
      <c r="G182" s="363">
        <f t="shared" si="7"/>
        <v>1</v>
      </c>
      <c r="H182" s="363">
        <f t="shared" si="7"/>
        <v>3</v>
      </c>
    </row>
    <row r="183" spans="1:8" ht="25.5">
      <c r="A183" s="333" t="s">
        <v>3669</v>
      </c>
      <c r="B183" s="367" t="s">
        <v>5018</v>
      </c>
      <c r="C183" s="241">
        <v>0</v>
      </c>
      <c r="D183" s="333">
        <v>1</v>
      </c>
      <c r="E183" s="241">
        <v>0</v>
      </c>
      <c r="F183" s="333">
        <v>2</v>
      </c>
      <c r="G183" s="363">
        <f t="shared" si="7"/>
        <v>0</v>
      </c>
      <c r="H183" s="363">
        <f t="shared" si="7"/>
        <v>3</v>
      </c>
    </row>
    <row r="184" spans="1:8">
      <c r="A184" s="333" t="s">
        <v>2047</v>
      </c>
      <c r="B184" s="367" t="s">
        <v>4010</v>
      </c>
      <c r="C184" s="241">
        <v>0</v>
      </c>
      <c r="D184" s="333">
        <v>1</v>
      </c>
      <c r="E184" s="241">
        <v>1</v>
      </c>
      <c r="F184" s="333">
        <v>2</v>
      </c>
      <c r="G184" s="363">
        <f t="shared" si="7"/>
        <v>1</v>
      </c>
      <c r="H184" s="363">
        <f t="shared" si="7"/>
        <v>3</v>
      </c>
    </row>
    <row r="185" spans="1:8">
      <c r="A185" s="333" t="s">
        <v>1863</v>
      </c>
      <c r="B185" s="367" t="s">
        <v>2454</v>
      </c>
      <c r="C185" s="241">
        <v>0</v>
      </c>
      <c r="D185" s="333">
        <v>0</v>
      </c>
      <c r="E185" s="241">
        <v>654</v>
      </c>
      <c r="F185" s="333">
        <v>700</v>
      </c>
      <c r="G185" s="363">
        <f t="shared" si="7"/>
        <v>654</v>
      </c>
      <c r="H185" s="363">
        <f t="shared" si="7"/>
        <v>700</v>
      </c>
    </row>
    <row r="186" spans="1:8">
      <c r="A186" s="333" t="s">
        <v>1865</v>
      </c>
      <c r="B186" s="367" t="s">
        <v>2455</v>
      </c>
      <c r="C186" s="241">
        <v>0</v>
      </c>
      <c r="D186" s="333">
        <v>0</v>
      </c>
      <c r="E186" s="241">
        <v>550</v>
      </c>
      <c r="F186" s="333">
        <v>550</v>
      </c>
      <c r="G186" s="363">
        <f t="shared" si="7"/>
        <v>550</v>
      </c>
      <c r="H186" s="363">
        <f t="shared" si="7"/>
        <v>550</v>
      </c>
    </row>
    <row r="187" spans="1:8" ht="25.5">
      <c r="A187" s="333" t="s">
        <v>1867</v>
      </c>
      <c r="B187" s="367" t="s">
        <v>2456</v>
      </c>
      <c r="C187" s="241">
        <v>3</v>
      </c>
      <c r="D187" s="333">
        <v>5</v>
      </c>
      <c r="E187" s="241">
        <v>332</v>
      </c>
      <c r="F187" s="333">
        <v>350</v>
      </c>
      <c r="G187" s="363">
        <f t="shared" si="7"/>
        <v>335</v>
      </c>
      <c r="H187" s="363">
        <f t="shared" si="7"/>
        <v>355</v>
      </c>
    </row>
    <row r="188" spans="1:8">
      <c r="A188" s="333" t="s">
        <v>1875</v>
      </c>
      <c r="B188" s="367" t="s">
        <v>5019</v>
      </c>
      <c r="C188" s="241">
        <v>0</v>
      </c>
      <c r="D188" s="333">
        <v>0</v>
      </c>
      <c r="E188" s="241">
        <v>0</v>
      </c>
      <c r="F188" s="333">
        <v>2</v>
      </c>
      <c r="G188" s="363">
        <f t="shared" si="7"/>
        <v>0</v>
      </c>
      <c r="H188" s="363">
        <f t="shared" si="7"/>
        <v>2</v>
      </c>
    </row>
    <row r="189" spans="1:8">
      <c r="A189" s="333" t="s">
        <v>2786</v>
      </c>
      <c r="B189" s="367" t="s">
        <v>5020</v>
      </c>
      <c r="C189" s="241">
        <v>0</v>
      </c>
      <c r="D189" s="333">
        <v>0</v>
      </c>
      <c r="E189" s="241">
        <v>0</v>
      </c>
      <c r="F189" s="333">
        <v>2</v>
      </c>
      <c r="G189" s="363">
        <f t="shared" si="7"/>
        <v>0</v>
      </c>
      <c r="H189" s="363">
        <f t="shared" si="7"/>
        <v>2</v>
      </c>
    </row>
    <row r="190" spans="1:8" s="314" customFormat="1" ht="25.5">
      <c r="A190" s="855" t="s">
        <v>3750</v>
      </c>
      <c r="B190" s="855" t="s">
        <v>3751</v>
      </c>
      <c r="C190" s="314">
        <v>0</v>
      </c>
      <c r="D190" s="875"/>
      <c r="E190" s="314">
        <v>2</v>
      </c>
      <c r="F190" s="884">
        <v>4</v>
      </c>
      <c r="G190" s="502">
        <f>C190+E190</f>
        <v>2</v>
      </c>
      <c r="H190" s="502">
        <f>D190+F190</f>
        <v>4</v>
      </c>
    </row>
    <row r="191" spans="1:8" ht="25.5">
      <c r="A191" s="333" t="s">
        <v>3708</v>
      </c>
      <c r="B191" s="367" t="s">
        <v>5021</v>
      </c>
      <c r="C191" s="241">
        <v>7</v>
      </c>
      <c r="D191" s="333">
        <v>10</v>
      </c>
      <c r="E191" s="241">
        <v>3</v>
      </c>
      <c r="F191" s="333">
        <v>3</v>
      </c>
      <c r="G191" s="363">
        <f t="shared" si="7"/>
        <v>10</v>
      </c>
      <c r="H191" s="363">
        <f t="shared" si="7"/>
        <v>13</v>
      </c>
    </row>
    <row r="192" spans="1:8">
      <c r="A192" s="333" t="s">
        <v>2074</v>
      </c>
      <c r="B192" s="367" t="s">
        <v>5022</v>
      </c>
      <c r="C192" s="241">
        <v>0</v>
      </c>
      <c r="D192" s="333">
        <v>5</v>
      </c>
      <c r="E192" s="241">
        <v>1</v>
      </c>
      <c r="F192" s="333">
        <v>2</v>
      </c>
      <c r="G192" s="363">
        <f t="shared" si="7"/>
        <v>1</v>
      </c>
      <c r="H192" s="363">
        <f t="shared" si="7"/>
        <v>7</v>
      </c>
    </row>
    <row r="193" spans="1:8">
      <c r="A193" s="333" t="s">
        <v>2076</v>
      </c>
      <c r="B193" s="367" t="s">
        <v>5023</v>
      </c>
      <c r="C193" s="241">
        <v>0</v>
      </c>
      <c r="D193" s="333">
        <v>5</v>
      </c>
      <c r="E193" s="241">
        <v>0</v>
      </c>
      <c r="F193" s="333">
        <v>2</v>
      </c>
      <c r="G193" s="363">
        <f t="shared" si="7"/>
        <v>0</v>
      </c>
      <c r="H193" s="363">
        <f t="shared" si="7"/>
        <v>7</v>
      </c>
    </row>
    <row r="194" spans="1:8" ht="25.5">
      <c r="A194" s="333" t="s">
        <v>3709</v>
      </c>
      <c r="B194" s="367" t="s">
        <v>5024</v>
      </c>
      <c r="C194" s="241">
        <v>0</v>
      </c>
      <c r="D194" s="333">
        <v>2</v>
      </c>
      <c r="E194" s="241">
        <v>0</v>
      </c>
      <c r="F194" s="333">
        <v>2</v>
      </c>
      <c r="G194" s="363">
        <f t="shared" si="7"/>
        <v>0</v>
      </c>
      <c r="H194" s="363">
        <f t="shared" si="7"/>
        <v>4</v>
      </c>
    </row>
    <row r="195" spans="1:8" ht="25.5">
      <c r="A195" s="333" t="s">
        <v>3712</v>
      </c>
      <c r="B195" s="367" t="s">
        <v>5025</v>
      </c>
      <c r="C195" s="241">
        <v>0</v>
      </c>
      <c r="D195" s="333">
        <v>2</v>
      </c>
      <c r="E195" s="241">
        <v>0</v>
      </c>
      <c r="F195" s="333">
        <v>2</v>
      </c>
      <c r="G195" s="363">
        <f t="shared" si="7"/>
        <v>0</v>
      </c>
      <c r="H195" s="363">
        <f t="shared" si="7"/>
        <v>4</v>
      </c>
    </row>
    <row r="196" spans="1:8" ht="25.5">
      <c r="A196" s="333" t="s">
        <v>3716</v>
      </c>
      <c r="B196" s="367" t="s">
        <v>5026</v>
      </c>
      <c r="C196" s="241">
        <v>0</v>
      </c>
      <c r="D196" s="333">
        <v>2</v>
      </c>
      <c r="E196" s="241">
        <v>9</v>
      </c>
      <c r="F196" s="333">
        <v>10</v>
      </c>
      <c r="G196" s="363">
        <f t="shared" si="7"/>
        <v>9</v>
      </c>
      <c r="H196" s="363">
        <f t="shared" si="7"/>
        <v>12</v>
      </c>
    </row>
    <row r="197" spans="1:8" ht="25.5">
      <c r="A197" s="333" t="s">
        <v>5027</v>
      </c>
      <c r="B197" s="367" t="s">
        <v>5028</v>
      </c>
      <c r="C197" s="241">
        <v>0</v>
      </c>
      <c r="D197" s="333">
        <v>2</v>
      </c>
      <c r="E197" s="241">
        <v>0</v>
      </c>
      <c r="F197" s="333">
        <v>0</v>
      </c>
      <c r="G197" s="363">
        <f t="shared" si="7"/>
        <v>0</v>
      </c>
      <c r="H197" s="363">
        <f t="shared" si="7"/>
        <v>2</v>
      </c>
    </row>
    <row r="198" spans="1:8">
      <c r="A198" s="333" t="s">
        <v>3718</v>
      </c>
      <c r="B198" s="367" t="s">
        <v>5029</v>
      </c>
      <c r="C198" s="241">
        <v>0</v>
      </c>
      <c r="D198" s="333">
        <v>2</v>
      </c>
      <c r="E198" s="241">
        <v>0</v>
      </c>
      <c r="F198" s="333">
        <v>0</v>
      </c>
      <c r="G198" s="363">
        <f t="shared" si="7"/>
        <v>0</v>
      </c>
      <c r="H198" s="363">
        <f t="shared" si="7"/>
        <v>2</v>
      </c>
    </row>
    <row r="199" spans="1:8" ht="25.5">
      <c r="A199" s="333" t="s">
        <v>3720</v>
      </c>
      <c r="B199" s="367" t="s">
        <v>5030</v>
      </c>
      <c r="C199" s="241">
        <v>0</v>
      </c>
      <c r="D199" s="333">
        <v>2</v>
      </c>
      <c r="E199" s="241">
        <v>0</v>
      </c>
      <c r="F199" s="333">
        <v>1</v>
      </c>
      <c r="G199" s="363">
        <f t="shared" si="7"/>
        <v>0</v>
      </c>
      <c r="H199" s="363">
        <f t="shared" si="7"/>
        <v>3</v>
      </c>
    </row>
    <row r="200" spans="1:8" ht="25.5">
      <c r="A200" s="333" t="s">
        <v>3724</v>
      </c>
      <c r="B200" s="367" t="s">
        <v>5031</v>
      </c>
      <c r="C200" s="241">
        <v>0</v>
      </c>
      <c r="D200" s="333">
        <v>2</v>
      </c>
      <c r="E200" s="241">
        <v>0</v>
      </c>
      <c r="F200" s="333">
        <v>1</v>
      </c>
      <c r="G200" s="363">
        <f t="shared" ref="G200:H240" si="8">C200+E200</f>
        <v>0</v>
      </c>
      <c r="H200" s="363">
        <f t="shared" si="8"/>
        <v>3</v>
      </c>
    </row>
    <row r="201" spans="1:8" ht="25.5">
      <c r="A201" s="333" t="s">
        <v>5032</v>
      </c>
      <c r="B201" s="367" t="s">
        <v>5033</v>
      </c>
      <c r="C201" s="241">
        <v>0</v>
      </c>
      <c r="D201" s="333">
        <v>1</v>
      </c>
      <c r="E201" s="241">
        <v>0</v>
      </c>
      <c r="F201" s="333">
        <v>1</v>
      </c>
      <c r="G201" s="363">
        <f t="shared" si="8"/>
        <v>0</v>
      </c>
      <c r="H201" s="363">
        <f t="shared" si="8"/>
        <v>2</v>
      </c>
    </row>
    <row r="202" spans="1:8" ht="25.5">
      <c r="A202" s="333" t="s">
        <v>3734</v>
      </c>
      <c r="B202" s="367" t="s">
        <v>5034</v>
      </c>
      <c r="C202" s="241">
        <v>0</v>
      </c>
      <c r="D202" s="333">
        <v>1</v>
      </c>
      <c r="E202" s="241">
        <v>0</v>
      </c>
      <c r="F202" s="333">
        <v>1</v>
      </c>
      <c r="G202" s="363">
        <f t="shared" si="8"/>
        <v>0</v>
      </c>
      <c r="H202" s="363">
        <f t="shared" si="8"/>
        <v>2</v>
      </c>
    </row>
    <row r="203" spans="1:8" ht="25.5">
      <c r="A203" s="333" t="s">
        <v>2080</v>
      </c>
      <c r="B203" s="367" t="s">
        <v>5035</v>
      </c>
      <c r="C203" s="241">
        <v>0</v>
      </c>
      <c r="D203" s="333">
        <v>2</v>
      </c>
      <c r="E203" s="241">
        <v>0</v>
      </c>
      <c r="F203" s="333">
        <v>1</v>
      </c>
      <c r="G203" s="363">
        <f t="shared" si="8"/>
        <v>0</v>
      </c>
      <c r="H203" s="363">
        <f t="shared" si="8"/>
        <v>3</v>
      </c>
    </row>
    <row r="204" spans="1:8">
      <c r="A204" s="333" t="s">
        <v>3740</v>
      </c>
      <c r="B204" s="367" t="s">
        <v>5036</v>
      </c>
      <c r="C204" s="241">
        <v>0</v>
      </c>
      <c r="D204" s="333">
        <v>2</v>
      </c>
      <c r="E204" s="241">
        <v>0</v>
      </c>
      <c r="F204" s="333">
        <v>1</v>
      </c>
      <c r="G204" s="363">
        <f t="shared" si="8"/>
        <v>0</v>
      </c>
      <c r="H204" s="363">
        <f t="shared" si="8"/>
        <v>3</v>
      </c>
    </row>
    <row r="205" spans="1:8" ht="25.5">
      <c r="A205" s="333" t="s">
        <v>3742</v>
      </c>
      <c r="B205" s="367" t="s">
        <v>5037</v>
      </c>
      <c r="C205" s="241">
        <v>157</v>
      </c>
      <c r="D205" s="333">
        <v>180</v>
      </c>
      <c r="E205" s="241">
        <v>6</v>
      </c>
      <c r="F205" s="333">
        <v>10</v>
      </c>
      <c r="G205" s="363">
        <f t="shared" si="8"/>
        <v>163</v>
      </c>
      <c r="H205" s="363">
        <f t="shared" si="8"/>
        <v>190</v>
      </c>
    </row>
    <row r="206" spans="1:8" ht="25.5">
      <c r="A206" s="333" t="s">
        <v>3744</v>
      </c>
      <c r="B206" s="367" t="s">
        <v>5038</v>
      </c>
      <c r="C206" s="241">
        <v>4</v>
      </c>
      <c r="D206" s="333">
        <v>5</v>
      </c>
      <c r="E206" s="241">
        <v>3</v>
      </c>
      <c r="F206" s="333">
        <v>5</v>
      </c>
      <c r="G206" s="363">
        <f t="shared" si="8"/>
        <v>7</v>
      </c>
      <c r="H206" s="363">
        <f t="shared" si="8"/>
        <v>10</v>
      </c>
    </row>
    <row r="207" spans="1:8" ht="25.5">
      <c r="A207" s="333" t="s">
        <v>2086</v>
      </c>
      <c r="B207" s="367" t="s">
        <v>5039</v>
      </c>
      <c r="C207" s="241">
        <v>0</v>
      </c>
      <c r="D207" s="333">
        <v>2</v>
      </c>
      <c r="E207" s="241">
        <v>0</v>
      </c>
      <c r="F207" s="333">
        <v>2</v>
      </c>
      <c r="G207" s="363">
        <f t="shared" si="8"/>
        <v>0</v>
      </c>
      <c r="H207" s="363">
        <f t="shared" si="8"/>
        <v>4</v>
      </c>
    </row>
    <row r="208" spans="1:8" ht="25.5">
      <c r="A208" s="333" t="s">
        <v>3746</v>
      </c>
      <c r="B208" s="367" t="s">
        <v>5040</v>
      </c>
      <c r="C208" s="241">
        <v>0</v>
      </c>
      <c r="D208" s="333">
        <v>2</v>
      </c>
      <c r="E208" s="241">
        <v>0</v>
      </c>
      <c r="F208" s="333">
        <v>2</v>
      </c>
      <c r="G208" s="363">
        <f t="shared" si="8"/>
        <v>0</v>
      </c>
      <c r="H208" s="363">
        <f t="shared" si="8"/>
        <v>4</v>
      </c>
    </row>
    <row r="209" spans="1:8" ht="25.5">
      <c r="A209" s="333" t="s">
        <v>3752</v>
      </c>
      <c r="B209" s="367" t="s">
        <v>5041</v>
      </c>
      <c r="C209" s="241">
        <v>0</v>
      </c>
      <c r="D209" s="333">
        <v>0</v>
      </c>
      <c r="E209" s="241">
        <v>0</v>
      </c>
      <c r="F209" s="333">
        <v>1</v>
      </c>
      <c r="G209" s="363">
        <f t="shared" si="8"/>
        <v>0</v>
      </c>
      <c r="H209" s="363">
        <f t="shared" si="8"/>
        <v>1</v>
      </c>
    </row>
    <row r="210" spans="1:8">
      <c r="A210" s="333" t="s">
        <v>3756</v>
      </c>
      <c r="B210" s="367" t="s">
        <v>5042</v>
      </c>
      <c r="C210" s="241">
        <v>0</v>
      </c>
      <c r="D210" s="333">
        <v>2</v>
      </c>
      <c r="E210" s="241">
        <v>0</v>
      </c>
      <c r="F210" s="333">
        <v>2</v>
      </c>
      <c r="G210" s="363">
        <f t="shared" si="8"/>
        <v>0</v>
      </c>
      <c r="H210" s="363">
        <f t="shared" si="8"/>
        <v>4</v>
      </c>
    </row>
    <row r="211" spans="1:8">
      <c r="A211" s="333" t="s">
        <v>3758</v>
      </c>
      <c r="B211" s="367" t="s">
        <v>5043</v>
      </c>
      <c r="C211" s="241">
        <v>0</v>
      </c>
      <c r="D211" s="333">
        <v>2</v>
      </c>
      <c r="E211" s="241">
        <v>0</v>
      </c>
      <c r="F211" s="333">
        <v>2</v>
      </c>
      <c r="G211" s="363">
        <f t="shared" si="8"/>
        <v>0</v>
      </c>
      <c r="H211" s="363">
        <f t="shared" si="8"/>
        <v>4</v>
      </c>
    </row>
    <row r="212" spans="1:8" ht="25.5">
      <c r="A212" s="333" t="s">
        <v>2092</v>
      </c>
      <c r="B212" s="367" t="s">
        <v>5044</v>
      </c>
      <c r="C212" s="241">
        <v>0</v>
      </c>
      <c r="D212" s="333">
        <v>2</v>
      </c>
      <c r="E212" s="241">
        <v>0</v>
      </c>
      <c r="F212" s="333">
        <v>2</v>
      </c>
      <c r="G212" s="363">
        <f t="shared" si="8"/>
        <v>0</v>
      </c>
      <c r="H212" s="363">
        <f t="shared" si="8"/>
        <v>4</v>
      </c>
    </row>
    <row r="213" spans="1:8" ht="25.5">
      <c r="A213" s="333" t="s">
        <v>3763</v>
      </c>
      <c r="B213" s="367" t="s">
        <v>5045</v>
      </c>
      <c r="C213" s="241">
        <v>0</v>
      </c>
      <c r="D213" s="333">
        <v>0</v>
      </c>
      <c r="E213" s="241">
        <v>0</v>
      </c>
      <c r="F213" s="333">
        <v>2</v>
      </c>
      <c r="G213" s="363">
        <f t="shared" si="8"/>
        <v>0</v>
      </c>
      <c r="H213" s="363">
        <f t="shared" si="8"/>
        <v>2</v>
      </c>
    </row>
    <row r="214" spans="1:8" ht="25.5">
      <c r="A214" s="333" t="s">
        <v>3773</v>
      </c>
      <c r="B214" s="367" t="s">
        <v>5046</v>
      </c>
      <c r="C214" s="241">
        <v>5</v>
      </c>
      <c r="D214" s="333">
        <v>5</v>
      </c>
      <c r="E214" s="241">
        <v>15</v>
      </c>
      <c r="F214" s="333">
        <v>15</v>
      </c>
      <c r="G214" s="363">
        <f t="shared" si="8"/>
        <v>20</v>
      </c>
      <c r="H214" s="363">
        <f t="shared" si="8"/>
        <v>20</v>
      </c>
    </row>
    <row r="215" spans="1:8">
      <c r="A215" s="856" t="s">
        <v>5047</v>
      </c>
      <c r="B215" s="856" t="s">
        <v>2091</v>
      </c>
      <c r="C215" s="241">
        <v>0</v>
      </c>
      <c r="D215" s="862">
        <v>2</v>
      </c>
      <c r="E215" s="241">
        <v>0</v>
      </c>
      <c r="F215" s="862">
        <v>2</v>
      </c>
      <c r="G215" s="363">
        <f t="shared" si="8"/>
        <v>0</v>
      </c>
      <c r="H215" s="363">
        <f t="shared" si="8"/>
        <v>4</v>
      </c>
    </row>
    <row r="216" spans="1:8" ht="25.5">
      <c r="A216" s="333" t="s">
        <v>2096</v>
      </c>
      <c r="B216" s="367" t="s">
        <v>5048</v>
      </c>
      <c r="C216" s="241">
        <v>0</v>
      </c>
      <c r="D216" s="333">
        <v>2</v>
      </c>
      <c r="E216" s="241">
        <v>0</v>
      </c>
      <c r="F216" s="333">
        <v>2</v>
      </c>
      <c r="G216" s="363">
        <f t="shared" si="8"/>
        <v>0</v>
      </c>
      <c r="H216" s="363">
        <f t="shared" si="8"/>
        <v>4</v>
      </c>
    </row>
    <row r="217" spans="1:8" s="314" customFormat="1">
      <c r="A217" s="372" t="s">
        <v>3780</v>
      </c>
      <c r="B217" s="369" t="s">
        <v>3781</v>
      </c>
      <c r="C217" s="314">
        <v>0</v>
      </c>
      <c r="D217" s="369">
        <v>2</v>
      </c>
      <c r="E217" s="314">
        <v>0</v>
      </c>
      <c r="F217" s="369">
        <v>1</v>
      </c>
      <c r="G217" s="502">
        <f>C217+E217</f>
        <v>0</v>
      </c>
      <c r="H217" s="502">
        <f>D217+F217</f>
        <v>3</v>
      </c>
    </row>
    <row r="218" spans="1:8" s="314" customFormat="1" ht="25.5">
      <c r="A218" s="369" t="s">
        <v>3782</v>
      </c>
      <c r="B218" s="374" t="s">
        <v>4857</v>
      </c>
      <c r="C218" s="314">
        <v>0</v>
      </c>
      <c r="D218" s="369">
        <v>0</v>
      </c>
      <c r="E218" s="314">
        <v>0</v>
      </c>
      <c r="F218" s="369">
        <v>1</v>
      </c>
      <c r="G218" s="502">
        <f>C218+E218</f>
        <v>0</v>
      </c>
      <c r="H218" s="502">
        <f>D218+F218</f>
        <v>1</v>
      </c>
    </row>
    <row r="219" spans="1:8" ht="25.5">
      <c r="A219" s="333" t="s">
        <v>5049</v>
      </c>
      <c r="B219" s="367" t="s">
        <v>5050</v>
      </c>
      <c r="C219" s="241">
        <v>0</v>
      </c>
      <c r="D219" s="333">
        <v>1</v>
      </c>
      <c r="E219" s="241">
        <v>0</v>
      </c>
      <c r="F219" s="333">
        <v>1</v>
      </c>
      <c r="G219" s="363">
        <f t="shared" si="8"/>
        <v>0</v>
      </c>
      <c r="H219" s="363">
        <f t="shared" si="8"/>
        <v>2</v>
      </c>
    </row>
    <row r="220" spans="1:8">
      <c r="A220" s="333" t="s">
        <v>3570</v>
      </c>
      <c r="B220" s="367" t="s">
        <v>5051</v>
      </c>
      <c r="C220" s="241">
        <v>0</v>
      </c>
      <c r="D220" s="333">
        <v>2</v>
      </c>
      <c r="E220" s="241">
        <v>0</v>
      </c>
      <c r="F220" s="333">
        <v>1</v>
      </c>
      <c r="G220" s="363">
        <f t="shared" si="8"/>
        <v>0</v>
      </c>
      <c r="H220" s="363">
        <f t="shared" si="8"/>
        <v>3</v>
      </c>
    </row>
    <row r="221" spans="1:8" ht="25.5">
      <c r="A221" s="333" t="s">
        <v>3784</v>
      </c>
      <c r="B221" s="367" t="s">
        <v>5052</v>
      </c>
      <c r="C221" s="241">
        <v>0</v>
      </c>
      <c r="D221" s="333">
        <v>2</v>
      </c>
      <c r="E221" s="241">
        <v>0</v>
      </c>
      <c r="F221" s="333">
        <v>1</v>
      </c>
      <c r="G221" s="363">
        <f t="shared" si="8"/>
        <v>0</v>
      </c>
      <c r="H221" s="363">
        <f t="shared" si="8"/>
        <v>3</v>
      </c>
    </row>
    <row r="222" spans="1:8" ht="25.5">
      <c r="A222" s="333" t="s">
        <v>3786</v>
      </c>
      <c r="B222" s="367" t="s">
        <v>5053</v>
      </c>
      <c r="C222" s="241">
        <v>6</v>
      </c>
      <c r="D222" s="333">
        <v>10</v>
      </c>
      <c r="E222" s="241">
        <v>36</v>
      </c>
      <c r="F222" s="333">
        <v>35</v>
      </c>
      <c r="G222" s="363">
        <f t="shared" si="8"/>
        <v>42</v>
      </c>
      <c r="H222" s="363">
        <f t="shared" si="8"/>
        <v>45</v>
      </c>
    </row>
    <row r="223" spans="1:8" ht="25.5">
      <c r="A223" s="333" t="s">
        <v>3788</v>
      </c>
      <c r="B223" s="367" t="s">
        <v>5054</v>
      </c>
      <c r="C223" s="241">
        <v>0</v>
      </c>
      <c r="D223" s="333">
        <v>2</v>
      </c>
      <c r="E223" s="241">
        <v>0</v>
      </c>
      <c r="F223" s="333">
        <v>1</v>
      </c>
      <c r="G223" s="363">
        <f t="shared" si="8"/>
        <v>0</v>
      </c>
      <c r="H223" s="363">
        <f t="shared" si="8"/>
        <v>3</v>
      </c>
    </row>
    <row r="224" spans="1:8" ht="38.25">
      <c r="A224" s="333" t="s">
        <v>5055</v>
      </c>
      <c r="B224" s="367" t="s">
        <v>5056</v>
      </c>
      <c r="C224" s="241">
        <v>0</v>
      </c>
      <c r="D224" s="333">
        <v>0</v>
      </c>
      <c r="E224" s="241">
        <v>0</v>
      </c>
      <c r="F224" s="333">
        <v>1</v>
      </c>
      <c r="G224" s="363">
        <f t="shared" si="8"/>
        <v>0</v>
      </c>
      <c r="H224" s="363">
        <f t="shared" si="8"/>
        <v>1</v>
      </c>
    </row>
    <row r="225" spans="1:8">
      <c r="A225" s="333" t="s">
        <v>3790</v>
      </c>
      <c r="B225" s="367" t="s">
        <v>5057</v>
      </c>
      <c r="C225" s="241">
        <v>125</v>
      </c>
      <c r="D225" s="333">
        <v>130</v>
      </c>
      <c r="E225" s="241">
        <v>22</v>
      </c>
      <c r="F225" s="333">
        <v>20</v>
      </c>
      <c r="G225" s="363">
        <f t="shared" si="8"/>
        <v>147</v>
      </c>
      <c r="H225" s="363">
        <f t="shared" si="8"/>
        <v>150</v>
      </c>
    </row>
    <row r="226" spans="1:8" ht="25.5">
      <c r="A226" s="333" t="s">
        <v>3792</v>
      </c>
      <c r="B226" s="367" t="s">
        <v>5058</v>
      </c>
      <c r="C226" s="241">
        <v>0</v>
      </c>
      <c r="D226" s="333">
        <v>0</v>
      </c>
      <c r="E226" s="241">
        <v>0</v>
      </c>
      <c r="F226" s="333">
        <v>3</v>
      </c>
      <c r="G226" s="363">
        <f t="shared" si="8"/>
        <v>0</v>
      </c>
      <c r="H226" s="363">
        <f t="shared" si="8"/>
        <v>3</v>
      </c>
    </row>
    <row r="227" spans="1:8" ht="25.5">
      <c r="A227" s="333" t="s">
        <v>3794</v>
      </c>
      <c r="B227" s="367" t="s">
        <v>5059</v>
      </c>
      <c r="C227" s="241">
        <v>0</v>
      </c>
      <c r="D227" s="333">
        <v>0</v>
      </c>
      <c r="E227" s="241">
        <v>2</v>
      </c>
      <c r="F227" s="333">
        <v>3</v>
      </c>
      <c r="G227" s="363">
        <f t="shared" si="8"/>
        <v>2</v>
      </c>
      <c r="H227" s="363">
        <f t="shared" si="8"/>
        <v>3</v>
      </c>
    </row>
    <row r="228" spans="1:8" ht="25.5">
      <c r="A228" s="333" t="s">
        <v>2108</v>
      </c>
      <c r="B228" s="367" t="s">
        <v>5060</v>
      </c>
      <c r="C228" s="241">
        <v>0</v>
      </c>
      <c r="D228" s="333">
        <v>2</v>
      </c>
      <c r="E228" s="241">
        <v>4</v>
      </c>
      <c r="F228" s="333">
        <v>5</v>
      </c>
      <c r="G228" s="363">
        <f t="shared" si="8"/>
        <v>4</v>
      </c>
      <c r="H228" s="363">
        <f t="shared" si="8"/>
        <v>7</v>
      </c>
    </row>
    <row r="229" spans="1:8" ht="25.5">
      <c r="A229" s="333" t="s">
        <v>3797</v>
      </c>
      <c r="B229" s="367" t="s">
        <v>5061</v>
      </c>
      <c r="C229" s="241">
        <v>0</v>
      </c>
      <c r="D229" s="333">
        <v>2</v>
      </c>
      <c r="E229" s="241">
        <v>0</v>
      </c>
      <c r="F229" s="333">
        <v>2</v>
      </c>
      <c r="G229" s="363">
        <f t="shared" si="8"/>
        <v>0</v>
      </c>
      <c r="H229" s="363">
        <f t="shared" si="8"/>
        <v>4</v>
      </c>
    </row>
    <row r="230" spans="1:8" s="314" customFormat="1" ht="25.5">
      <c r="A230" s="372" t="s">
        <v>3799</v>
      </c>
      <c r="B230" s="374" t="s">
        <v>3800</v>
      </c>
      <c r="C230" s="314">
        <v>0</v>
      </c>
      <c r="D230" s="369">
        <v>0</v>
      </c>
      <c r="E230" s="314">
        <v>2</v>
      </c>
      <c r="F230" s="369">
        <v>2</v>
      </c>
      <c r="G230" s="502">
        <f>C230+E230</f>
        <v>2</v>
      </c>
      <c r="H230" s="502">
        <f>D230+F230</f>
        <v>2</v>
      </c>
    </row>
    <row r="231" spans="1:8" ht="25.5">
      <c r="A231" s="333" t="s">
        <v>3803</v>
      </c>
      <c r="B231" s="367" t="s">
        <v>5062</v>
      </c>
      <c r="C231" s="241">
        <v>0</v>
      </c>
      <c r="D231" s="333">
        <v>0</v>
      </c>
      <c r="E231" s="241">
        <v>0</v>
      </c>
      <c r="F231" s="333">
        <v>2</v>
      </c>
      <c r="G231" s="363">
        <f t="shared" si="8"/>
        <v>0</v>
      </c>
      <c r="H231" s="363">
        <f t="shared" si="8"/>
        <v>2</v>
      </c>
    </row>
    <row r="232" spans="1:8">
      <c r="A232" s="333" t="s">
        <v>5063</v>
      </c>
      <c r="B232" s="367" t="s">
        <v>5064</v>
      </c>
      <c r="C232" s="241">
        <v>0</v>
      </c>
      <c r="D232" s="333">
        <v>0</v>
      </c>
      <c r="E232" s="241">
        <v>0</v>
      </c>
      <c r="F232" s="333">
        <v>2</v>
      </c>
      <c r="G232" s="363">
        <f t="shared" si="8"/>
        <v>0</v>
      </c>
      <c r="H232" s="363">
        <f t="shared" si="8"/>
        <v>2</v>
      </c>
    </row>
    <row r="233" spans="1:8">
      <c r="A233" s="333" t="s">
        <v>5065</v>
      </c>
      <c r="B233" s="367" t="s">
        <v>5066</v>
      </c>
      <c r="C233" s="241">
        <v>6</v>
      </c>
      <c r="D233" s="333">
        <v>10</v>
      </c>
      <c r="E233" s="241">
        <v>60</v>
      </c>
      <c r="F233" s="333">
        <v>60</v>
      </c>
      <c r="G233" s="363">
        <f t="shared" si="8"/>
        <v>66</v>
      </c>
      <c r="H233" s="363">
        <f t="shared" si="8"/>
        <v>70</v>
      </c>
    </row>
    <row r="234" spans="1:8">
      <c r="A234" s="333" t="s">
        <v>5067</v>
      </c>
      <c r="B234" s="367" t="s">
        <v>5068</v>
      </c>
      <c r="C234" s="241">
        <v>0</v>
      </c>
      <c r="D234" s="333">
        <v>0</v>
      </c>
      <c r="E234" s="241">
        <v>3</v>
      </c>
      <c r="F234" s="333">
        <v>2</v>
      </c>
      <c r="G234" s="363">
        <f t="shared" si="8"/>
        <v>3</v>
      </c>
      <c r="H234" s="363">
        <f t="shared" si="8"/>
        <v>2</v>
      </c>
    </row>
    <row r="235" spans="1:8">
      <c r="A235" s="333" t="s">
        <v>5069</v>
      </c>
      <c r="B235" s="367" t="s">
        <v>5070</v>
      </c>
      <c r="C235" s="241">
        <v>0</v>
      </c>
      <c r="D235" s="333">
        <v>2</v>
      </c>
      <c r="E235" s="241">
        <v>0</v>
      </c>
      <c r="F235" s="333">
        <v>2</v>
      </c>
      <c r="G235" s="363">
        <f t="shared" si="8"/>
        <v>0</v>
      </c>
      <c r="H235" s="363">
        <f t="shared" si="8"/>
        <v>4</v>
      </c>
    </row>
    <row r="236" spans="1:8">
      <c r="A236" s="333" t="s">
        <v>3807</v>
      </c>
      <c r="B236" s="367" t="s">
        <v>5071</v>
      </c>
      <c r="C236" s="241">
        <v>0</v>
      </c>
      <c r="D236" s="333">
        <v>2</v>
      </c>
      <c r="E236" s="241">
        <v>33</v>
      </c>
      <c r="F236" s="333">
        <v>30</v>
      </c>
      <c r="G236" s="363">
        <f t="shared" si="8"/>
        <v>33</v>
      </c>
      <c r="H236" s="363">
        <f t="shared" si="8"/>
        <v>32</v>
      </c>
    </row>
    <row r="237" spans="1:8">
      <c r="A237" s="333" t="s">
        <v>3809</v>
      </c>
      <c r="B237" s="367" t="s">
        <v>5072</v>
      </c>
      <c r="C237" s="241">
        <v>1</v>
      </c>
      <c r="D237" s="333">
        <v>2</v>
      </c>
      <c r="E237" s="241">
        <v>0</v>
      </c>
      <c r="F237" s="333">
        <v>2</v>
      </c>
      <c r="G237" s="363">
        <f t="shared" si="8"/>
        <v>1</v>
      </c>
      <c r="H237" s="363">
        <f t="shared" si="8"/>
        <v>4</v>
      </c>
    </row>
    <row r="238" spans="1:8" s="314" customFormat="1" ht="25.5">
      <c r="A238" s="369" t="s">
        <v>4887</v>
      </c>
      <c r="B238" s="374" t="s">
        <v>4888</v>
      </c>
      <c r="C238" s="314">
        <v>0</v>
      </c>
      <c r="D238" s="369">
        <v>0</v>
      </c>
      <c r="E238" s="314">
        <v>2</v>
      </c>
      <c r="F238" s="369">
        <v>2</v>
      </c>
      <c r="G238" s="502">
        <f>C238+E238</f>
        <v>2</v>
      </c>
      <c r="H238" s="502">
        <f>D238+F238</f>
        <v>2</v>
      </c>
    </row>
    <row r="239" spans="1:8">
      <c r="A239" s="333" t="s">
        <v>5073</v>
      </c>
      <c r="B239" s="367" t="s">
        <v>5074</v>
      </c>
      <c r="C239" s="241">
        <v>0</v>
      </c>
      <c r="D239" s="333">
        <v>2</v>
      </c>
      <c r="E239" s="241">
        <v>0</v>
      </c>
      <c r="F239" s="333">
        <v>2</v>
      </c>
      <c r="G239" s="363">
        <f t="shared" si="8"/>
        <v>0</v>
      </c>
      <c r="H239" s="363">
        <f t="shared" si="8"/>
        <v>4</v>
      </c>
    </row>
    <row r="240" spans="1:8" ht="25.5">
      <c r="A240" s="333" t="s">
        <v>3810</v>
      </c>
      <c r="B240" s="367" t="s">
        <v>5075</v>
      </c>
      <c r="C240" s="241">
        <v>0</v>
      </c>
      <c r="D240" s="333">
        <v>1</v>
      </c>
      <c r="E240" s="241">
        <v>0</v>
      </c>
      <c r="F240" s="333">
        <v>0</v>
      </c>
      <c r="G240" s="363">
        <f t="shared" si="8"/>
        <v>0</v>
      </c>
      <c r="H240" s="363">
        <f t="shared" si="8"/>
        <v>1</v>
      </c>
    </row>
    <row r="241" spans="1:10" ht="38.25">
      <c r="A241" s="856" t="s">
        <v>5076</v>
      </c>
      <c r="B241" s="856" t="s">
        <v>5077</v>
      </c>
      <c r="C241" s="241">
        <v>0</v>
      </c>
      <c r="D241" s="862"/>
      <c r="E241" s="241">
        <v>0</v>
      </c>
      <c r="F241" s="862">
        <v>1</v>
      </c>
      <c r="G241" s="862"/>
      <c r="H241" s="363">
        <f t="shared" ref="H241:H308" si="9">D241+F241</f>
        <v>1</v>
      </c>
    </row>
    <row r="242" spans="1:10" ht="38.25">
      <c r="A242" s="333" t="s">
        <v>5078</v>
      </c>
      <c r="B242" s="367" t="s">
        <v>5079</v>
      </c>
      <c r="C242" s="241">
        <v>0</v>
      </c>
      <c r="D242" s="333">
        <v>0</v>
      </c>
      <c r="E242" s="241">
        <v>4</v>
      </c>
      <c r="F242" s="333">
        <v>4</v>
      </c>
      <c r="G242" s="363">
        <f t="shared" ref="G242:H309" si="10">C242+E242</f>
        <v>4</v>
      </c>
      <c r="H242" s="363">
        <f t="shared" si="9"/>
        <v>4</v>
      </c>
    </row>
    <row r="243" spans="1:10">
      <c r="A243" s="333" t="s">
        <v>5080</v>
      </c>
      <c r="B243" s="367" t="s">
        <v>5081</v>
      </c>
      <c r="C243" s="241">
        <v>0</v>
      </c>
      <c r="D243" s="333">
        <v>0</v>
      </c>
      <c r="E243" s="241">
        <v>0</v>
      </c>
      <c r="F243" s="333">
        <v>2</v>
      </c>
      <c r="G243" s="363">
        <f t="shared" si="10"/>
        <v>0</v>
      </c>
      <c r="H243" s="363">
        <f t="shared" si="9"/>
        <v>2</v>
      </c>
    </row>
    <row r="244" spans="1:10">
      <c r="A244" s="333" t="s">
        <v>2126</v>
      </c>
      <c r="B244" s="367" t="s">
        <v>5082</v>
      </c>
      <c r="C244" s="241">
        <v>2</v>
      </c>
      <c r="D244" s="333">
        <v>2</v>
      </c>
      <c r="E244" s="241">
        <v>27</v>
      </c>
      <c r="F244" s="333">
        <v>30</v>
      </c>
      <c r="G244" s="363">
        <f t="shared" si="10"/>
        <v>29</v>
      </c>
      <c r="H244" s="363">
        <f t="shared" si="9"/>
        <v>32</v>
      </c>
    </row>
    <row r="245" spans="1:10" ht="25.5">
      <c r="A245" s="333" t="s">
        <v>3816</v>
      </c>
      <c r="B245" s="367" t="s">
        <v>5083</v>
      </c>
      <c r="C245" s="241">
        <v>0</v>
      </c>
      <c r="D245" s="333">
        <v>2</v>
      </c>
      <c r="E245" s="241">
        <v>0</v>
      </c>
      <c r="F245" s="333">
        <v>0</v>
      </c>
      <c r="G245" s="363">
        <f t="shared" si="10"/>
        <v>0</v>
      </c>
      <c r="H245" s="363">
        <f t="shared" si="9"/>
        <v>2</v>
      </c>
    </row>
    <row r="246" spans="1:10" ht="25.5">
      <c r="A246" s="333" t="s">
        <v>5084</v>
      </c>
      <c r="B246" s="367" t="s">
        <v>5085</v>
      </c>
      <c r="C246" s="241">
        <v>0</v>
      </c>
      <c r="D246" s="333">
        <v>0</v>
      </c>
      <c r="E246" s="241">
        <v>2</v>
      </c>
      <c r="F246" s="333">
        <v>1</v>
      </c>
      <c r="G246" s="363">
        <f t="shared" si="10"/>
        <v>2</v>
      </c>
      <c r="H246" s="363">
        <f t="shared" si="9"/>
        <v>1</v>
      </c>
    </row>
    <row r="247" spans="1:10" s="314" customFormat="1" ht="25.5">
      <c r="A247" s="369" t="s">
        <v>4892</v>
      </c>
      <c r="B247" s="374" t="s">
        <v>4893</v>
      </c>
      <c r="C247" s="314">
        <v>0</v>
      </c>
      <c r="D247" s="369">
        <v>0</v>
      </c>
      <c r="E247" s="314">
        <v>2</v>
      </c>
      <c r="F247" s="369">
        <v>5</v>
      </c>
      <c r="G247" s="502">
        <f>C247+E247</f>
        <v>2</v>
      </c>
      <c r="H247" s="502">
        <f>D247+F247</f>
        <v>5</v>
      </c>
    </row>
    <row r="248" spans="1:10" s="314" customFormat="1" ht="25.5">
      <c r="A248" s="369" t="s">
        <v>3602</v>
      </c>
      <c r="B248" s="374" t="s">
        <v>4902</v>
      </c>
      <c r="C248" s="314">
        <v>0</v>
      </c>
      <c r="D248" s="369">
        <v>0</v>
      </c>
      <c r="E248" s="314">
        <v>0</v>
      </c>
      <c r="F248" s="369">
        <v>1</v>
      </c>
      <c r="G248" s="502">
        <f>C248+E248</f>
        <v>0</v>
      </c>
      <c r="H248" s="502">
        <f>D248+F248</f>
        <v>1</v>
      </c>
    </row>
    <row r="249" spans="1:10">
      <c r="A249" s="333" t="s">
        <v>5086</v>
      </c>
      <c r="B249" s="367" t="s">
        <v>5087</v>
      </c>
      <c r="C249" s="241">
        <v>0</v>
      </c>
      <c r="D249" s="333">
        <v>0</v>
      </c>
      <c r="E249" s="241">
        <v>0</v>
      </c>
      <c r="F249" s="333">
        <v>1</v>
      </c>
      <c r="G249" s="363">
        <f t="shared" si="10"/>
        <v>0</v>
      </c>
      <c r="H249" s="363">
        <f t="shared" si="9"/>
        <v>1</v>
      </c>
    </row>
    <row r="250" spans="1:10" ht="25.5">
      <c r="A250" s="333" t="s">
        <v>3818</v>
      </c>
      <c r="B250" s="367" t="s">
        <v>5088</v>
      </c>
      <c r="C250" s="241">
        <v>78</v>
      </c>
      <c r="D250" s="333">
        <v>80</v>
      </c>
      <c r="E250" s="241">
        <v>3</v>
      </c>
      <c r="F250" s="333">
        <v>5</v>
      </c>
      <c r="G250" s="363">
        <f t="shared" si="10"/>
        <v>81</v>
      </c>
      <c r="H250" s="363">
        <f t="shared" si="9"/>
        <v>85</v>
      </c>
    </row>
    <row r="251" spans="1:10" ht="25.5">
      <c r="A251" s="333" t="s">
        <v>5089</v>
      </c>
      <c r="B251" s="367" t="s">
        <v>5090</v>
      </c>
      <c r="C251" s="241">
        <v>0</v>
      </c>
      <c r="D251" s="333">
        <v>0</v>
      </c>
      <c r="E251" s="241">
        <v>0</v>
      </c>
      <c r="F251" s="333">
        <v>4</v>
      </c>
      <c r="G251" s="363">
        <f t="shared" si="10"/>
        <v>0</v>
      </c>
      <c r="H251" s="363">
        <f t="shared" si="9"/>
        <v>4</v>
      </c>
    </row>
    <row r="252" spans="1:10" ht="25.5">
      <c r="A252" s="333" t="s">
        <v>5091</v>
      </c>
      <c r="B252" s="367" t="s">
        <v>5092</v>
      </c>
      <c r="C252" s="241">
        <v>0</v>
      </c>
      <c r="D252" s="333">
        <v>0</v>
      </c>
      <c r="E252" s="241">
        <v>6</v>
      </c>
      <c r="F252" s="333">
        <v>8</v>
      </c>
      <c r="G252" s="363">
        <f t="shared" si="10"/>
        <v>6</v>
      </c>
      <c r="H252" s="363">
        <f t="shared" si="9"/>
        <v>8</v>
      </c>
    </row>
    <row r="253" spans="1:10" s="314" customFormat="1">
      <c r="A253" s="369" t="s">
        <v>3821</v>
      </c>
      <c r="B253" s="475" t="s">
        <v>3822</v>
      </c>
      <c r="C253" s="314">
        <v>0</v>
      </c>
      <c r="D253" s="369">
        <v>4</v>
      </c>
      <c r="E253" s="314">
        <v>0</v>
      </c>
      <c r="F253" s="369">
        <v>1</v>
      </c>
      <c r="G253" s="502">
        <f>C253+E253</f>
        <v>0</v>
      </c>
      <c r="H253" s="502">
        <f>D253+F253</f>
        <v>5</v>
      </c>
    </row>
    <row r="254" spans="1:10" s="314" customFormat="1" ht="38.25">
      <c r="A254" s="369" t="s">
        <v>4905</v>
      </c>
      <c r="B254" s="475" t="s">
        <v>4906</v>
      </c>
      <c r="C254" s="369">
        <v>0</v>
      </c>
      <c r="D254" s="369">
        <v>0</v>
      </c>
      <c r="E254" s="369">
        <v>7</v>
      </c>
      <c r="F254" s="369">
        <v>7</v>
      </c>
      <c r="G254" s="502">
        <f>C254+E254</f>
        <v>7</v>
      </c>
      <c r="H254" s="502">
        <f>D254+F254</f>
        <v>7</v>
      </c>
      <c r="I254" s="369"/>
      <c r="J254" s="369"/>
    </row>
    <row r="255" spans="1:10">
      <c r="A255" s="333" t="s">
        <v>5093</v>
      </c>
      <c r="B255" s="367" t="s">
        <v>5094</v>
      </c>
      <c r="C255" s="241">
        <v>0</v>
      </c>
      <c r="D255" s="333">
        <v>0</v>
      </c>
      <c r="E255" s="241">
        <v>7</v>
      </c>
      <c r="F255" s="333">
        <v>7</v>
      </c>
      <c r="G255" s="363">
        <f t="shared" si="10"/>
        <v>7</v>
      </c>
      <c r="H255" s="363">
        <f t="shared" si="9"/>
        <v>7</v>
      </c>
    </row>
    <row r="256" spans="1:10">
      <c r="A256" s="333" t="s">
        <v>5095</v>
      </c>
      <c r="B256" s="367" t="s">
        <v>5096</v>
      </c>
      <c r="C256" s="241">
        <v>0</v>
      </c>
      <c r="D256" s="333">
        <v>0</v>
      </c>
      <c r="E256" s="241">
        <v>2</v>
      </c>
      <c r="F256" s="333">
        <v>2</v>
      </c>
      <c r="G256" s="363">
        <f t="shared" si="10"/>
        <v>2</v>
      </c>
      <c r="H256" s="363">
        <f t="shared" si="9"/>
        <v>2</v>
      </c>
    </row>
    <row r="257" spans="1:8">
      <c r="A257" s="333" t="s">
        <v>3823</v>
      </c>
      <c r="B257" s="367" t="s">
        <v>5097</v>
      </c>
      <c r="C257" s="241">
        <v>5</v>
      </c>
      <c r="D257" s="333">
        <v>5</v>
      </c>
      <c r="E257" s="241">
        <v>3</v>
      </c>
      <c r="F257" s="333">
        <v>5</v>
      </c>
      <c r="G257" s="363">
        <f t="shared" si="10"/>
        <v>8</v>
      </c>
      <c r="H257" s="363">
        <f t="shared" si="9"/>
        <v>10</v>
      </c>
    </row>
    <row r="258" spans="1:8">
      <c r="A258" s="333" t="s">
        <v>3825</v>
      </c>
      <c r="B258" s="367" t="s">
        <v>5098</v>
      </c>
      <c r="C258" s="241">
        <v>3</v>
      </c>
      <c r="D258" s="333">
        <v>5</v>
      </c>
      <c r="E258" s="241">
        <v>2</v>
      </c>
      <c r="F258" s="333">
        <v>5</v>
      </c>
      <c r="G258" s="363">
        <f t="shared" si="10"/>
        <v>5</v>
      </c>
      <c r="H258" s="363">
        <f t="shared" si="9"/>
        <v>10</v>
      </c>
    </row>
    <row r="259" spans="1:8" ht="25.5">
      <c r="A259" s="333" t="s">
        <v>5099</v>
      </c>
      <c r="B259" s="367" t="s">
        <v>5100</v>
      </c>
      <c r="C259" s="241">
        <v>0</v>
      </c>
      <c r="D259" s="333">
        <v>2</v>
      </c>
      <c r="E259" s="241">
        <v>0</v>
      </c>
      <c r="F259" s="333">
        <v>0</v>
      </c>
      <c r="G259" s="363">
        <f t="shared" si="10"/>
        <v>0</v>
      </c>
      <c r="H259" s="363">
        <f t="shared" si="9"/>
        <v>2</v>
      </c>
    </row>
    <row r="260" spans="1:8">
      <c r="A260" s="333" t="s">
        <v>5101</v>
      </c>
      <c r="B260" s="367" t="s">
        <v>5102</v>
      </c>
      <c r="C260" s="241">
        <v>0</v>
      </c>
      <c r="D260" s="333">
        <v>0</v>
      </c>
      <c r="E260" s="241">
        <v>0</v>
      </c>
      <c r="F260" s="333">
        <v>2</v>
      </c>
      <c r="G260" s="363">
        <f t="shared" si="10"/>
        <v>0</v>
      </c>
      <c r="H260" s="363">
        <f t="shared" si="9"/>
        <v>2</v>
      </c>
    </row>
    <row r="261" spans="1:8">
      <c r="A261" s="333" t="s">
        <v>5103</v>
      </c>
      <c r="B261" s="367" t="s">
        <v>5104</v>
      </c>
      <c r="C261" s="241">
        <v>0</v>
      </c>
      <c r="D261" s="333">
        <v>0</v>
      </c>
      <c r="E261" s="241">
        <v>1</v>
      </c>
      <c r="F261" s="333">
        <v>2</v>
      </c>
      <c r="G261" s="363">
        <f t="shared" si="10"/>
        <v>1</v>
      </c>
      <c r="H261" s="363">
        <f t="shared" si="9"/>
        <v>2</v>
      </c>
    </row>
    <row r="262" spans="1:8">
      <c r="A262" s="333" t="s">
        <v>2138</v>
      </c>
      <c r="B262" s="367" t="s">
        <v>5105</v>
      </c>
      <c r="C262" s="241">
        <v>3</v>
      </c>
      <c r="D262" s="333">
        <v>5</v>
      </c>
      <c r="E262" s="241">
        <v>0</v>
      </c>
      <c r="F262" s="333">
        <v>2</v>
      </c>
      <c r="G262" s="363">
        <f t="shared" si="10"/>
        <v>3</v>
      </c>
      <c r="H262" s="363">
        <f t="shared" si="9"/>
        <v>7</v>
      </c>
    </row>
    <row r="263" spans="1:8" ht="25.5">
      <c r="A263" s="369" t="s">
        <v>3829</v>
      </c>
      <c r="B263" s="374" t="s">
        <v>5106</v>
      </c>
      <c r="C263" s="241">
        <v>7</v>
      </c>
      <c r="D263" s="369">
        <v>10</v>
      </c>
      <c r="E263" s="241">
        <v>28</v>
      </c>
      <c r="F263" s="369">
        <v>30</v>
      </c>
      <c r="G263" s="502">
        <f t="shared" si="10"/>
        <v>35</v>
      </c>
      <c r="H263" s="502">
        <f t="shared" si="9"/>
        <v>40</v>
      </c>
    </row>
    <row r="264" spans="1:8" ht="25.5">
      <c r="A264" s="333" t="s">
        <v>5107</v>
      </c>
      <c r="B264" s="367" t="s">
        <v>5108</v>
      </c>
      <c r="C264" s="241">
        <v>0</v>
      </c>
      <c r="D264" s="333">
        <v>0</v>
      </c>
      <c r="E264" s="241">
        <v>2</v>
      </c>
      <c r="F264" s="333">
        <v>2</v>
      </c>
      <c r="G264" s="363">
        <f t="shared" si="10"/>
        <v>2</v>
      </c>
      <c r="H264" s="363">
        <f t="shared" si="9"/>
        <v>2</v>
      </c>
    </row>
    <row r="265" spans="1:8">
      <c r="A265" s="333" t="s">
        <v>5109</v>
      </c>
      <c r="B265" s="367" t="s">
        <v>5110</v>
      </c>
      <c r="C265" s="241">
        <v>0</v>
      </c>
      <c r="D265" s="333">
        <v>2</v>
      </c>
      <c r="E265" s="241">
        <v>0</v>
      </c>
      <c r="F265" s="333">
        <v>0</v>
      </c>
      <c r="G265" s="363">
        <f t="shared" si="10"/>
        <v>0</v>
      </c>
      <c r="H265" s="363">
        <f t="shared" si="9"/>
        <v>2</v>
      </c>
    </row>
    <row r="266" spans="1:8" ht="25.5">
      <c r="A266" s="333" t="s">
        <v>5111</v>
      </c>
      <c r="B266" s="367" t="s">
        <v>5112</v>
      </c>
      <c r="C266" s="241">
        <v>0</v>
      </c>
      <c r="D266" s="333">
        <v>0</v>
      </c>
      <c r="E266" s="241">
        <v>0</v>
      </c>
      <c r="F266" s="333">
        <v>2</v>
      </c>
      <c r="G266" s="363">
        <f t="shared" si="10"/>
        <v>0</v>
      </c>
      <c r="H266" s="363">
        <f t="shared" si="9"/>
        <v>2</v>
      </c>
    </row>
    <row r="267" spans="1:8" ht="25.5">
      <c r="A267" s="333" t="s">
        <v>3833</v>
      </c>
      <c r="B267" s="367" t="s">
        <v>5113</v>
      </c>
      <c r="C267" s="241">
        <v>0</v>
      </c>
      <c r="D267" s="333">
        <v>2</v>
      </c>
      <c r="E267" s="241">
        <v>0</v>
      </c>
      <c r="F267" s="333">
        <v>0</v>
      </c>
      <c r="G267" s="363">
        <f t="shared" si="10"/>
        <v>0</v>
      </c>
      <c r="H267" s="363">
        <f t="shared" si="9"/>
        <v>2</v>
      </c>
    </row>
    <row r="268" spans="1:8" ht="25.5">
      <c r="A268" s="333" t="s">
        <v>5114</v>
      </c>
      <c r="B268" s="367" t="s">
        <v>5115</v>
      </c>
      <c r="C268" s="241">
        <v>0</v>
      </c>
      <c r="D268" s="333">
        <v>2</v>
      </c>
      <c r="E268" s="241">
        <v>7</v>
      </c>
      <c r="F268" s="333">
        <v>7</v>
      </c>
      <c r="G268" s="363">
        <f t="shared" si="10"/>
        <v>7</v>
      </c>
      <c r="H268" s="363">
        <f t="shared" si="9"/>
        <v>9</v>
      </c>
    </row>
    <row r="269" spans="1:8" ht="25.5">
      <c r="A269" s="333" t="s">
        <v>3839</v>
      </c>
      <c r="B269" s="367" t="s">
        <v>5116</v>
      </c>
      <c r="C269" s="241">
        <v>0</v>
      </c>
      <c r="D269" s="333">
        <v>2</v>
      </c>
      <c r="E269" s="241">
        <v>17</v>
      </c>
      <c r="F269" s="333">
        <v>20</v>
      </c>
      <c r="G269" s="363">
        <f t="shared" si="10"/>
        <v>17</v>
      </c>
      <c r="H269" s="363">
        <f t="shared" si="9"/>
        <v>22</v>
      </c>
    </row>
    <row r="270" spans="1:8">
      <c r="A270" s="333" t="s">
        <v>5117</v>
      </c>
      <c r="B270" s="367" t="s">
        <v>5118</v>
      </c>
      <c r="C270" s="241">
        <v>0</v>
      </c>
      <c r="D270" s="333">
        <v>0</v>
      </c>
      <c r="E270" s="241">
        <v>3</v>
      </c>
      <c r="F270" s="333">
        <v>4</v>
      </c>
      <c r="G270" s="363">
        <f t="shared" si="10"/>
        <v>3</v>
      </c>
      <c r="H270" s="363">
        <f t="shared" si="9"/>
        <v>4</v>
      </c>
    </row>
    <row r="271" spans="1:8" ht="25.5">
      <c r="A271" s="333" t="s">
        <v>5119</v>
      </c>
      <c r="B271" s="367" t="s">
        <v>5120</v>
      </c>
      <c r="C271" s="241">
        <v>0</v>
      </c>
      <c r="D271" s="333">
        <v>1</v>
      </c>
      <c r="E271" s="241">
        <v>11</v>
      </c>
      <c r="F271" s="333">
        <v>15</v>
      </c>
      <c r="G271" s="363">
        <f t="shared" si="10"/>
        <v>11</v>
      </c>
      <c r="H271" s="363">
        <f t="shared" si="9"/>
        <v>16</v>
      </c>
    </row>
    <row r="272" spans="1:8" ht="25.5">
      <c r="A272" s="333" t="s">
        <v>3841</v>
      </c>
      <c r="B272" s="367" t="s">
        <v>5121</v>
      </c>
      <c r="C272" s="241">
        <v>996</v>
      </c>
      <c r="D272" s="333">
        <v>1000</v>
      </c>
      <c r="E272" s="241">
        <v>7</v>
      </c>
      <c r="F272" s="333">
        <v>8</v>
      </c>
      <c r="G272" s="363">
        <f t="shared" si="10"/>
        <v>1003</v>
      </c>
      <c r="H272" s="363">
        <f t="shared" si="9"/>
        <v>1008</v>
      </c>
    </row>
    <row r="273" spans="1:8" ht="25.5">
      <c r="A273" s="333" t="s">
        <v>5122</v>
      </c>
      <c r="B273" s="367" t="s">
        <v>5123</v>
      </c>
      <c r="C273" s="241">
        <v>0</v>
      </c>
      <c r="D273" s="333">
        <v>0</v>
      </c>
      <c r="E273" s="241">
        <v>0</v>
      </c>
      <c r="F273" s="333">
        <v>1</v>
      </c>
      <c r="G273" s="363">
        <f t="shared" si="10"/>
        <v>0</v>
      </c>
      <c r="H273" s="363">
        <f t="shared" si="9"/>
        <v>1</v>
      </c>
    </row>
    <row r="274" spans="1:8" ht="38.25">
      <c r="A274" s="333" t="s">
        <v>5124</v>
      </c>
      <c r="B274" s="367" t="s">
        <v>5125</v>
      </c>
      <c r="C274" s="241">
        <v>0</v>
      </c>
      <c r="D274" s="333">
        <v>0</v>
      </c>
      <c r="E274" s="241">
        <v>0</v>
      </c>
      <c r="F274" s="333">
        <v>2</v>
      </c>
      <c r="G274" s="363">
        <f t="shared" si="10"/>
        <v>0</v>
      </c>
      <c r="H274" s="363">
        <f t="shared" si="9"/>
        <v>2</v>
      </c>
    </row>
    <row r="275" spans="1:8" ht="38.25">
      <c r="A275" s="333" t="s">
        <v>5126</v>
      </c>
      <c r="B275" s="367" t="s">
        <v>5127</v>
      </c>
      <c r="C275" s="241">
        <v>0</v>
      </c>
      <c r="D275" s="333">
        <v>0</v>
      </c>
      <c r="E275" s="241">
        <v>0</v>
      </c>
      <c r="F275" s="333">
        <v>2</v>
      </c>
      <c r="G275" s="363">
        <f t="shared" si="10"/>
        <v>0</v>
      </c>
      <c r="H275" s="363">
        <f t="shared" si="9"/>
        <v>2</v>
      </c>
    </row>
    <row r="276" spans="1:8" ht="25.5">
      <c r="A276" s="333" t="s">
        <v>3852</v>
      </c>
      <c r="B276" s="367" t="s">
        <v>5128</v>
      </c>
      <c r="C276" s="241">
        <v>26</v>
      </c>
      <c r="D276" s="333">
        <v>30</v>
      </c>
      <c r="E276" s="241">
        <v>0</v>
      </c>
      <c r="F276" s="333">
        <v>2</v>
      </c>
      <c r="G276" s="363">
        <f t="shared" si="10"/>
        <v>26</v>
      </c>
      <c r="H276" s="363">
        <f t="shared" si="9"/>
        <v>32</v>
      </c>
    </row>
    <row r="277" spans="1:8" ht="38.25">
      <c r="A277" s="333" t="s">
        <v>2471</v>
      </c>
      <c r="B277" s="367" t="s">
        <v>2474</v>
      </c>
      <c r="C277" s="241">
        <v>0</v>
      </c>
      <c r="D277" s="333">
        <v>2</v>
      </c>
      <c r="E277" s="241">
        <v>1</v>
      </c>
      <c r="F277" s="333">
        <v>2</v>
      </c>
      <c r="G277" s="363">
        <f t="shared" si="10"/>
        <v>1</v>
      </c>
      <c r="H277" s="363">
        <f t="shared" si="9"/>
        <v>4</v>
      </c>
    </row>
    <row r="278" spans="1:8">
      <c r="A278" s="333" t="s">
        <v>2711</v>
      </c>
      <c r="B278" s="367" t="s">
        <v>5129</v>
      </c>
      <c r="C278" s="241">
        <v>0</v>
      </c>
      <c r="D278" s="333">
        <v>2</v>
      </c>
      <c r="E278" s="241">
        <v>181</v>
      </c>
      <c r="F278" s="333">
        <v>180</v>
      </c>
      <c r="G278" s="363">
        <f t="shared" si="10"/>
        <v>181</v>
      </c>
      <c r="H278" s="363">
        <f t="shared" si="9"/>
        <v>182</v>
      </c>
    </row>
    <row r="279" spans="1:8" ht="25.5">
      <c r="A279" s="333" t="s">
        <v>1887</v>
      </c>
      <c r="B279" s="367" t="s">
        <v>5130</v>
      </c>
      <c r="C279" s="241">
        <v>0</v>
      </c>
      <c r="D279" s="333">
        <v>0</v>
      </c>
      <c r="E279" s="241">
        <v>856</v>
      </c>
      <c r="F279" s="333">
        <v>900</v>
      </c>
      <c r="G279" s="363">
        <f t="shared" si="10"/>
        <v>856</v>
      </c>
      <c r="H279" s="363">
        <f t="shared" si="9"/>
        <v>900</v>
      </c>
    </row>
    <row r="280" spans="1:8">
      <c r="A280" s="333" t="s">
        <v>1889</v>
      </c>
      <c r="B280" s="367" t="s">
        <v>5131</v>
      </c>
      <c r="C280" s="241">
        <v>0</v>
      </c>
      <c r="D280" s="333">
        <v>0</v>
      </c>
      <c r="E280" s="241">
        <v>0</v>
      </c>
      <c r="F280" s="333">
        <v>2</v>
      </c>
      <c r="G280" s="363">
        <f t="shared" si="10"/>
        <v>0</v>
      </c>
      <c r="H280" s="363">
        <f t="shared" si="9"/>
        <v>2</v>
      </c>
    </row>
    <row r="281" spans="1:8">
      <c r="A281" s="332" t="s">
        <v>3888</v>
      </c>
      <c r="B281" s="333" t="s">
        <v>3889</v>
      </c>
      <c r="C281" s="241">
        <v>0</v>
      </c>
      <c r="D281" s="369">
        <v>0</v>
      </c>
      <c r="E281" s="241">
        <v>0</v>
      </c>
      <c r="F281" s="369">
        <v>2</v>
      </c>
      <c r="G281" s="363">
        <f t="shared" si="10"/>
        <v>0</v>
      </c>
      <c r="H281" s="363">
        <f t="shared" si="9"/>
        <v>2</v>
      </c>
    </row>
    <row r="282" spans="1:8">
      <c r="A282" s="332" t="s">
        <v>5132</v>
      </c>
      <c r="B282" s="333" t="s">
        <v>5133</v>
      </c>
      <c r="C282" s="241">
        <v>0</v>
      </c>
      <c r="D282" s="369">
        <v>2</v>
      </c>
      <c r="E282" s="241">
        <v>0</v>
      </c>
      <c r="F282" s="369">
        <v>2</v>
      </c>
      <c r="G282" s="363">
        <f t="shared" si="10"/>
        <v>0</v>
      </c>
      <c r="H282" s="363">
        <f t="shared" si="9"/>
        <v>4</v>
      </c>
    </row>
    <row r="283" spans="1:8" ht="25.5">
      <c r="A283" s="332" t="s">
        <v>5134</v>
      </c>
      <c r="B283" s="367" t="s">
        <v>5135</v>
      </c>
      <c r="C283" s="241">
        <v>0</v>
      </c>
      <c r="D283" s="369">
        <v>0</v>
      </c>
      <c r="E283" s="241">
        <v>0</v>
      </c>
      <c r="F283" s="369">
        <v>4</v>
      </c>
      <c r="G283" s="363">
        <f t="shared" si="10"/>
        <v>0</v>
      </c>
      <c r="H283" s="363">
        <f t="shared" si="9"/>
        <v>4</v>
      </c>
    </row>
    <row r="284" spans="1:8" ht="38.25">
      <c r="A284" s="332" t="s">
        <v>5136</v>
      </c>
      <c r="B284" s="367" t="s">
        <v>5137</v>
      </c>
      <c r="C284" s="241">
        <v>0</v>
      </c>
      <c r="D284" s="369">
        <v>0</v>
      </c>
      <c r="E284" s="241">
        <v>1</v>
      </c>
      <c r="F284" s="369">
        <v>5</v>
      </c>
      <c r="G284" s="363">
        <f t="shared" si="10"/>
        <v>1</v>
      </c>
      <c r="H284" s="363">
        <f t="shared" si="9"/>
        <v>5</v>
      </c>
    </row>
    <row r="285" spans="1:8" ht="25.5">
      <c r="A285" s="333" t="s">
        <v>1891</v>
      </c>
      <c r="B285" s="367" t="s">
        <v>2483</v>
      </c>
      <c r="C285" s="241">
        <v>60</v>
      </c>
      <c r="D285" s="333">
        <v>65</v>
      </c>
      <c r="E285" s="241">
        <v>766</v>
      </c>
      <c r="F285" s="333">
        <v>800</v>
      </c>
      <c r="G285" s="363">
        <f t="shared" si="10"/>
        <v>826</v>
      </c>
      <c r="H285" s="363">
        <f t="shared" si="9"/>
        <v>865</v>
      </c>
    </row>
    <row r="286" spans="1:8" ht="25.5">
      <c r="A286" s="332" t="s">
        <v>2175</v>
      </c>
      <c r="B286" s="367" t="s">
        <v>2176</v>
      </c>
      <c r="C286" s="241">
        <v>2</v>
      </c>
      <c r="D286" s="369">
        <v>2</v>
      </c>
      <c r="E286" s="241">
        <v>0</v>
      </c>
      <c r="F286" s="369">
        <v>0</v>
      </c>
      <c r="G286" s="363">
        <f t="shared" si="10"/>
        <v>2</v>
      </c>
      <c r="H286" s="363">
        <f t="shared" si="9"/>
        <v>2</v>
      </c>
    </row>
    <row r="287" spans="1:8" ht="25.5">
      <c r="A287" s="332" t="s">
        <v>3895</v>
      </c>
      <c r="B287" s="367" t="s">
        <v>3896</v>
      </c>
      <c r="C287" s="241">
        <v>0</v>
      </c>
      <c r="D287" s="369">
        <v>2</v>
      </c>
      <c r="E287" s="241">
        <v>0</v>
      </c>
      <c r="F287" s="369">
        <v>0</v>
      </c>
      <c r="G287" s="363">
        <f t="shared" si="10"/>
        <v>0</v>
      </c>
      <c r="H287" s="363">
        <f t="shared" si="9"/>
        <v>2</v>
      </c>
    </row>
    <row r="288" spans="1:8">
      <c r="A288" s="333" t="s">
        <v>1897</v>
      </c>
      <c r="B288" s="367" t="s">
        <v>2484</v>
      </c>
      <c r="C288" s="241">
        <v>0</v>
      </c>
      <c r="D288" s="333">
        <v>1</v>
      </c>
      <c r="E288" s="241">
        <v>188</v>
      </c>
      <c r="F288" s="333">
        <v>200</v>
      </c>
      <c r="G288" s="363">
        <f t="shared" si="10"/>
        <v>188</v>
      </c>
      <c r="H288" s="363">
        <f t="shared" si="9"/>
        <v>201</v>
      </c>
    </row>
    <row r="289" spans="1:8" ht="25.5">
      <c r="A289" s="332" t="s">
        <v>1901</v>
      </c>
      <c r="B289" s="367" t="s">
        <v>1902</v>
      </c>
      <c r="C289" s="241">
        <v>0</v>
      </c>
      <c r="D289" s="369">
        <v>0</v>
      </c>
      <c r="E289" s="241">
        <v>3</v>
      </c>
      <c r="F289" s="369">
        <v>5</v>
      </c>
      <c r="G289" s="363">
        <f t="shared" si="10"/>
        <v>3</v>
      </c>
      <c r="H289" s="363">
        <f t="shared" si="9"/>
        <v>5</v>
      </c>
    </row>
    <row r="290" spans="1:8">
      <c r="A290" s="333" t="s">
        <v>1903</v>
      </c>
      <c r="B290" s="367" t="s">
        <v>2487</v>
      </c>
      <c r="C290" s="241">
        <v>0</v>
      </c>
      <c r="D290" s="333">
        <v>0</v>
      </c>
      <c r="E290" s="241">
        <v>0</v>
      </c>
      <c r="F290" s="333">
        <v>2</v>
      </c>
      <c r="G290" s="363">
        <f t="shared" si="10"/>
        <v>0</v>
      </c>
      <c r="H290" s="363">
        <f t="shared" si="9"/>
        <v>2</v>
      </c>
    </row>
    <row r="291" spans="1:8">
      <c r="A291" s="333" t="s">
        <v>1905</v>
      </c>
      <c r="B291" s="367" t="s">
        <v>4374</v>
      </c>
      <c r="C291" s="241">
        <v>0</v>
      </c>
      <c r="D291" s="333">
        <v>0</v>
      </c>
      <c r="E291" s="241">
        <v>0</v>
      </c>
      <c r="F291" s="333">
        <v>2</v>
      </c>
      <c r="G291" s="363">
        <f t="shared" si="10"/>
        <v>0</v>
      </c>
      <c r="H291" s="363">
        <f t="shared" si="9"/>
        <v>2</v>
      </c>
    </row>
    <row r="292" spans="1:8" ht="25.5">
      <c r="A292" s="333" t="s">
        <v>1909</v>
      </c>
      <c r="B292" s="367" t="s">
        <v>5138</v>
      </c>
      <c r="C292" s="241">
        <v>0</v>
      </c>
      <c r="D292" s="333">
        <v>0</v>
      </c>
      <c r="E292" s="241">
        <v>356</v>
      </c>
      <c r="F292" s="333">
        <v>350</v>
      </c>
      <c r="G292" s="363">
        <f t="shared" si="10"/>
        <v>356</v>
      </c>
      <c r="H292" s="363">
        <f t="shared" si="9"/>
        <v>350</v>
      </c>
    </row>
    <row r="293" spans="1:8">
      <c r="A293" s="333" t="s">
        <v>1911</v>
      </c>
      <c r="B293" s="367" t="s">
        <v>2490</v>
      </c>
      <c r="C293" s="241">
        <v>0</v>
      </c>
      <c r="D293" s="333">
        <v>0</v>
      </c>
      <c r="E293" s="241">
        <v>63</v>
      </c>
      <c r="F293" s="333">
        <v>70</v>
      </c>
      <c r="G293" s="363">
        <f t="shared" si="10"/>
        <v>63</v>
      </c>
      <c r="H293" s="363">
        <f t="shared" si="9"/>
        <v>70</v>
      </c>
    </row>
    <row r="294" spans="1:8">
      <c r="A294" s="333" t="s">
        <v>2553</v>
      </c>
      <c r="B294" s="367" t="s">
        <v>5139</v>
      </c>
      <c r="C294" s="241">
        <v>0</v>
      </c>
      <c r="D294" s="333">
        <v>0</v>
      </c>
      <c r="E294" s="241">
        <v>0</v>
      </c>
      <c r="F294" s="333">
        <v>2</v>
      </c>
      <c r="G294" s="363">
        <f t="shared" si="10"/>
        <v>0</v>
      </c>
      <c r="H294" s="363">
        <f t="shared" si="9"/>
        <v>2</v>
      </c>
    </row>
    <row r="295" spans="1:8">
      <c r="A295" s="333" t="s">
        <v>3900</v>
      </c>
      <c r="B295" s="367" t="s">
        <v>5140</v>
      </c>
      <c r="C295" s="241">
        <v>0</v>
      </c>
      <c r="D295" s="333">
        <v>3</v>
      </c>
      <c r="E295" s="241">
        <v>1</v>
      </c>
      <c r="F295" s="333">
        <v>3</v>
      </c>
      <c r="G295" s="363">
        <f t="shared" si="10"/>
        <v>1</v>
      </c>
      <c r="H295" s="363">
        <f t="shared" si="9"/>
        <v>6</v>
      </c>
    </row>
    <row r="296" spans="1:8">
      <c r="A296" s="333" t="s">
        <v>2555</v>
      </c>
      <c r="B296" s="367" t="s">
        <v>5141</v>
      </c>
      <c r="C296" s="241">
        <v>0</v>
      </c>
      <c r="D296" s="333">
        <v>0</v>
      </c>
      <c r="E296" s="241">
        <v>1</v>
      </c>
      <c r="F296" s="333">
        <v>2</v>
      </c>
      <c r="G296" s="363">
        <f t="shared" si="10"/>
        <v>1</v>
      </c>
      <c r="H296" s="363">
        <f t="shared" si="9"/>
        <v>2</v>
      </c>
    </row>
    <row r="297" spans="1:8" ht="25.5">
      <c r="A297" s="332" t="s">
        <v>3356</v>
      </c>
      <c r="B297" s="367" t="s">
        <v>3357</v>
      </c>
      <c r="C297" s="241">
        <v>0</v>
      </c>
      <c r="D297" s="369">
        <v>0</v>
      </c>
      <c r="E297" s="241">
        <v>8</v>
      </c>
      <c r="F297" s="369">
        <v>10</v>
      </c>
      <c r="G297" s="363">
        <f t="shared" si="10"/>
        <v>8</v>
      </c>
      <c r="H297" s="363">
        <f t="shared" si="9"/>
        <v>10</v>
      </c>
    </row>
    <row r="298" spans="1:8" ht="25.5">
      <c r="A298" s="333" t="s">
        <v>1917</v>
      </c>
      <c r="B298" s="367" t="s">
        <v>3364</v>
      </c>
      <c r="C298" s="241">
        <v>0</v>
      </c>
      <c r="D298" s="333">
        <v>0</v>
      </c>
      <c r="E298" s="241">
        <v>8</v>
      </c>
      <c r="F298" s="333">
        <v>10</v>
      </c>
      <c r="G298" s="363">
        <f t="shared" si="10"/>
        <v>8</v>
      </c>
      <c r="H298" s="363">
        <f t="shared" si="9"/>
        <v>10</v>
      </c>
    </row>
    <row r="299" spans="1:8">
      <c r="A299" s="332" t="s">
        <v>2559</v>
      </c>
      <c r="B299" s="333" t="s">
        <v>2560</v>
      </c>
      <c r="C299" s="241">
        <v>0</v>
      </c>
      <c r="D299" s="369">
        <v>0</v>
      </c>
      <c r="E299" s="241">
        <v>2</v>
      </c>
      <c r="F299" s="369">
        <v>4</v>
      </c>
      <c r="G299" s="363">
        <f t="shared" si="10"/>
        <v>2</v>
      </c>
      <c r="H299" s="363">
        <f t="shared" si="9"/>
        <v>4</v>
      </c>
    </row>
    <row r="300" spans="1:8" ht="25.5">
      <c r="A300" s="333" t="s">
        <v>1919</v>
      </c>
      <c r="B300" s="367" t="s">
        <v>2496</v>
      </c>
      <c r="C300" s="241">
        <v>0</v>
      </c>
      <c r="D300" s="333">
        <v>2</v>
      </c>
      <c r="E300" s="241">
        <v>135</v>
      </c>
      <c r="F300" s="333">
        <v>150</v>
      </c>
      <c r="G300" s="363">
        <f t="shared" si="10"/>
        <v>135</v>
      </c>
      <c r="H300" s="363">
        <f t="shared" si="9"/>
        <v>152</v>
      </c>
    </row>
    <row r="301" spans="1:8" ht="25.5">
      <c r="A301" s="333" t="s">
        <v>2326</v>
      </c>
      <c r="B301" s="367" t="s">
        <v>3367</v>
      </c>
      <c r="C301" s="241">
        <v>263</v>
      </c>
      <c r="D301" s="333">
        <v>280</v>
      </c>
      <c r="E301" s="241">
        <v>14</v>
      </c>
      <c r="F301" s="333">
        <v>20</v>
      </c>
      <c r="G301" s="363">
        <f t="shared" si="10"/>
        <v>277</v>
      </c>
      <c r="H301" s="363">
        <f t="shared" si="9"/>
        <v>300</v>
      </c>
    </row>
    <row r="302" spans="1:8" ht="25.5">
      <c r="A302" s="333" t="s">
        <v>1921</v>
      </c>
      <c r="B302" s="367" t="s">
        <v>2497</v>
      </c>
      <c r="C302" s="241">
        <v>0</v>
      </c>
      <c r="D302" s="333">
        <v>0</v>
      </c>
      <c r="E302" s="241">
        <v>194</v>
      </c>
      <c r="F302" s="333">
        <v>220</v>
      </c>
      <c r="G302" s="363">
        <f t="shared" si="10"/>
        <v>194</v>
      </c>
      <c r="H302" s="363">
        <f t="shared" si="9"/>
        <v>220</v>
      </c>
    </row>
    <row r="303" spans="1:8" ht="38.25">
      <c r="A303" s="333" t="s">
        <v>1923</v>
      </c>
      <c r="B303" s="367" t="s">
        <v>2498</v>
      </c>
      <c r="C303" s="241">
        <v>0</v>
      </c>
      <c r="D303" s="333">
        <v>0</v>
      </c>
      <c r="E303" s="241">
        <v>23</v>
      </c>
      <c r="F303" s="333">
        <v>25</v>
      </c>
      <c r="G303" s="363">
        <f t="shared" si="10"/>
        <v>23</v>
      </c>
      <c r="H303" s="363">
        <f t="shared" si="9"/>
        <v>25</v>
      </c>
    </row>
    <row r="304" spans="1:8" ht="25.5">
      <c r="A304" s="333" t="s">
        <v>1925</v>
      </c>
      <c r="B304" s="367" t="s">
        <v>2499</v>
      </c>
      <c r="C304" s="241">
        <v>0</v>
      </c>
      <c r="D304" s="333">
        <v>0</v>
      </c>
      <c r="E304" s="241">
        <v>1</v>
      </c>
      <c r="F304" s="333">
        <v>2</v>
      </c>
      <c r="G304" s="363">
        <f t="shared" si="10"/>
        <v>1</v>
      </c>
      <c r="H304" s="363">
        <f t="shared" si="9"/>
        <v>2</v>
      </c>
    </row>
    <row r="305" spans="1:8">
      <c r="A305" s="332" t="s">
        <v>4377</v>
      </c>
      <c r="B305" s="333" t="s">
        <v>5142</v>
      </c>
      <c r="C305" s="241">
        <v>0</v>
      </c>
      <c r="D305" s="369">
        <v>2</v>
      </c>
      <c r="E305" s="241">
        <v>0</v>
      </c>
      <c r="F305" s="369">
        <v>4</v>
      </c>
      <c r="G305" s="363">
        <f t="shared" si="10"/>
        <v>0</v>
      </c>
      <c r="H305" s="363">
        <f t="shared" si="9"/>
        <v>6</v>
      </c>
    </row>
    <row r="306" spans="1:8">
      <c r="A306" s="332" t="s">
        <v>2500</v>
      </c>
      <c r="B306" s="333" t="s">
        <v>2501</v>
      </c>
      <c r="C306" s="241">
        <v>2</v>
      </c>
      <c r="D306" s="369">
        <v>2</v>
      </c>
      <c r="E306" s="241">
        <v>0</v>
      </c>
      <c r="F306" s="369">
        <v>10</v>
      </c>
      <c r="G306" s="363">
        <f t="shared" si="10"/>
        <v>2</v>
      </c>
      <c r="H306" s="363">
        <f t="shared" si="9"/>
        <v>12</v>
      </c>
    </row>
    <row r="307" spans="1:8" ht="25.5">
      <c r="A307" s="333" t="s">
        <v>5143</v>
      </c>
      <c r="B307" s="367" t="s">
        <v>5144</v>
      </c>
      <c r="C307" s="241">
        <v>0</v>
      </c>
      <c r="D307" s="333">
        <v>0</v>
      </c>
      <c r="E307" s="241">
        <v>118</v>
      </c>
      <c r="F307" s="333">
        <v>120</v>
      </c>
      <c r="G307" s="363">
        <f t="shared" si="10"/>
        <v>118</v>
      </c>
      <c r="H307" s="363">
        <f t="shared" si="9"/>
        <v>120</v>
      </c>
    </row>
    <row r="308" spans="1:8">
      <c r="A308" s="333" t="s">
        <v>1927</v>
      </c>
      <c r="B308" s="367" t="s">
        <v>2502</v>
      </c>
      <c r="C308" s="241">
        <v>0</v>
      </c>
      <c r="D308" s="333">
        <v>0</v>
      </c>
      <c r="E308" s="241">
        <v>1</v>
      </c>
      <c r="F308" s="333">
        <v>2</v>
      </c>
      <c r="G308" s="363">
        <f t="shared" si="10"/>
        <v>1</v>
      </c>
      <c r="H308" s="363">
        <f t="shared" si="9"/>
        <v>2</v>
      </c>
    </row>
    <row r="309" spans="1:8">
      <c r="A309" s="333" t="s">
        <v>1933</v>
      </c>
      <c r="B309" s="367" t="s">
        <v>5145</v>
      </c>
      <c r="C309" s="241">
        <v>0</v>
      </c>
      <c r="D309" s="333">
        <v>0</v>
      </c>
      <c r="E309" s="241">
        <v>183</v>
      </c>
      <c r="F309" s="333">
        <v>200</v>
      </c>
      <c r="G309" s="363">
        <f t="shared" si="10"/>
        <v>183</v>
      </c>
      <c r="H309" s="363">
        <f t="shared" si="10"/>
        <v>200</v>
      </c>
    </row>
    <row r="310" spans="1:8" ht="25.5">
      <c r="A310" s="333" t="s">
        <v>4397</v>
      </c>
      <c r="B310" s="367" t="s">
        <v>4398</v>
      </c>
      <c r="C310" s="241">
        <v>4</v>
      </c>
      <c r="D310" s="333">
        <v>5</v>
      </c>
      <c r="E310" s="241">
        <v>0</v>
      </c>
      <c r="F310" s="333">
        <v>1</v>
      </c>
      <c r="G310" s="363">
        <f t="shared" ref="G310:H332" si="11">C310+E310</f>
        <v>4</v>
      </c>
      <c r="H310" s="363">
        <f t="shared" si="11"/>
        <v>6</v>
      </c>
    </row>
    <row r="311" spans="1:8" ht="25.5">
      <c r="A311" s="333" t="s">
        <v>5146</v>
      </c>
      <c r="B311" s="367" t="s">
        <v>5147</v>
      </c>
      <c r="C311" s="241">
        <v>0</v>
      </c>
      <c r="D311" s="333">
        <v>2</v>
      </c>
      <c r="E311" s="241">
        <v>39</v>
      </c>
      <c r="F311" s="333">
        <v>45</v>
      </c>
      <c r="G311" s="363">
        <f t="shared" si="11"/>
        <v>39</v>
      </c>
      <c r="H311" s="363">
        <f t="shared" si="11"/>
        <v>47</v>
      </c>
    </row>
    <row r="312" spans="1:8" ht="25.5">
      <c r="A312" s="333" t="s">
        <v>1935</v>
      </c>
      <c r="B312" s="367" t="s">
        <v>3055</v>
      </c>
      <c r="C312" s="241">
        <v>0</v>
      </c>
      <c r="D312" s="333">
        <v>2</v>
      </c>
      <c r="E312" s="241">
        <v>70</v>
      </c>
      <c r="F312" s="333">
        <v>80</v>
      </c>
      <c r="G312" s="363">
        <f t="shared" si="11"/>
        <v>70</v>
      </c>
      <c r="H312" s="363">
        <f t="shared" si="11"/>
        <v>82</v>
      </c>
    </row>
    <row r="313" spans="1:8">
      <c r="A313" s="333" t="s">
        <v>2199</v>
      </c>
      <c r="B313" s="367" t="s">
        <v>4407</v>
      </c>
      <c r="C313" s="241">
        <v>0</v>
      </c>
      <c r="D313" s="333">
        <v>1</v>
      </c>
      <c r="E313" s="241">
        <v>60</v>
      </c>
      <c r="F313" s="333">
        <v>60</v>
      </c>
      <c r="G313" s="363">
        <f t="shared" si="11"/>
        <v>60</v>
      </c>
      <c r="H313" s="363">
        <f t="shared" si="11"/>
        <v>61</v>
      </c>
    </row>
    <row r="314" spans="1:8" ht="25.5">
      <c r="A314" s="339" t="s">
        <v>1947</v>
      </c>
      <c r="B314" s="454" t="s">
        <v>3056</v>
      </c>
      <c r="C314" s="241">
        <v>541</v>
      </c>
      <c r="D314" s="329">
        <v>550</v>
      </c>
      <c r="E314" s="241">
        <v>1</v>
      </c>
      <c r="F314" s="329">
        <v>2</v>
      </c>
      <c r="G314" s="330">
        <f t="shared" si="11"/>
        <v>542</v>
      </c>
      <c r="H314" s="330">
        <f t="shared" si="11"/>
        <v>552</v>
      </c>
    </row>
    <row r="315" spans="1:8" ht="25.5">
      <c r="A315" s="333" t="s">
        <v>2204</v>
      </c>
      <c r="B315" s="367" t="s">
        <v>5148</v>
      </c>
      <c r="C315" s="241">
        <v>0</v>
      </c>
      <c r="D315" s="333">
        <v>2</v>
      </c>
      <c r="E315" s="241">
        <v>0</v>
      </c>
      <c r="F315" s="333">
        <v>0</v>
      </c>
      <c r="G315" s="363">
        <f t="shared" si="11"/>
        <v>0</v>
      </c>
      <c r="H315" s="363">
        <f t="shared" si="11"/>
        <v>2</v>
      </c>
    </row>
    <row r="316" spans="1:8">
      <c r="A316" s="333" t="s">
        <v>1949</v>
      </c>
      <c r="B316" s="367" t="s">
        <v>5149</v>
      </c>
      <c r="C316" s="241">
        <v>0</v>
      </c>
      <c r="D316" s="333">
        <v>0</v>
      </c>
      <c r="E316" s="241">
        <v>0</v>
      </c>
      <c r="F316" s="333">
        <v>2</v>
      </c>
      <c r="G316" s="363">
        <f t="shared" si="11"/>
        <v>0</v>
      </c>
      <c r="H316" s="363">
        <f t="shared" si="11"/>
        <v>2</v>
      </c>
    </row>
    <row r="317" spans="1:8">
      <c r="A317" s="333" t="s">
        <v>1953</v>
      </c>
      <c r="B317" s="367" t="s">
        <v>5150</v>
      </c>
      <c r="C317" s="241">
        <v>0</v>
      </c>
      <c r="D317" s="333">
        <v>0</v>
      </c>
      <c r="E317" s="241">
        <v>5</v>
      </c>
      <c r="F317" s="333">
        <v>5</v>
      </c>
      <c r="G317" s="363">
        <f t="shared" si="11"/>
        <v>5</v>
      </c>
      <c r="H317" s="363">
        <f t="shared" si="11"/>
        <v>5</v>
      </c>
    </row>
    <row r="318" spans="1:8">
      <c r="A318" s="333" t="s">
        <v>2743</v>
      </c>
      <c r="B318" s="367" t="s">
        <v>5151</v>
      </c>
      <c r="C318" s="241">
        <v>0</v>
      </c>
      <c r="D318" s="333">
        <v>0</v>
      </c>
      <c r="E318" s="241">
        <v>59</v>
      </c>
      <c r="F318" s="333">
        <v>60</v>
      </c>
      <c r="G318" s="363">
        <f t="shared" si="11"/>
        <v>59</v>
      </c>
      <c r="H318" s="363">
        <f t="shared" si="11"/>
        <v>60</v>
      </c>
    </row>
    <row r="319" spans="1:8" ht="38.25">
      <c r="A319" s="333" t="s">
        <v>2745</v>
      </c>
      <c r="B319" s="367" t="s">
        <v>5152</v>
      </c>
      <c r="C319" s="241">
        <v>0</v>
      </c>
      <c r="D319" s="333">
        <v>0</v>
      </c>
      <c r="E319" s="241">
        <v>1</v>
      </c>
      <c r="F319" s="333">
        <v>2</v>
      </c>
      <c r="G319" s="363">
        <f t="shared" si="11"/>
        <v>1</v>
      </c>
      <c r="H319" s="363">
        <f t="shared" si="11"/>
        <v>2</v>
      </c>
    </row>
    <row r="320" spans="1:8" ht="25.5">
      <c r="A320" s="333" t="s">
        <v>1957</v>
      </c>
      <c r="B320" s="367" t="s">
        <v>2503</v>
      </c>
      <c r="C320" s="241">
        <v>0</v>
      </c>
      <c r="D320" s="333">
        <v>0</v>
      </c>
      <c r="E320" s="241">
        <v>331</v>
      </c>
      <c r="F320" s="333">
        <v>350</v>
      </c>
      <c r="G320" s="363">
        <f t="shared" si="11"/>
        <v>331</v>
      </c>
      <c r="H320" s="363">
        <f t="shared" si="11"/>
        <v>350</v>
      </c>
    </row>
    <row r="321" spans="1:8">
      <c r="A321" s="333" t="s">
        <v>2633</v>
      </c>
      <c r="B321" s="367" t="s">
        <v>5153</v>
      </c>
      <c r="C321" s="241">
        <v>0</v>
      </c>
      <c r="D321" s="333">
        <v>0</v>
      </c>
      <c r="E321" s="241">
        <v>4</v>
      </c>
      <c r="F321" s="333">
        <v>5</v>
      </c>
      <c r="G321" s="363">
        <f t="shared" si="11"/>
        <v>4</v>
      </c>
      <c r="H321" s="363">
        <f t="shared" si="11"/>
        <v>5</v>
      </c>
    </row>
    <row r="322" spans="1:8">
      <c r="A322" s="333" t="s">
        <v>1959</v>
      </c>
      <c r="B322" s="367" t="s">
        <v>3369</v>
      </c>
      <c r="C322" s="241">
        <v>0</v>
      </c>
      <c r="D322" s="333">
        <v>0</v>
      </c>
      <c r="E322" s="241">
        <v>1</v>
      </c>
      <c r="F322" s="333">
        <v>2</v>
      </c>
      <c r="G322" s="363">
        <f t="shared" si="11"/>
        <v>1</v>
      </c>
      <c r="H322" s="363">
        <f t="shared" si="11"/>
        <v>2</v>
      </c>
    </row>
    <row r="323" spans="1:8" ht="25.5">
      <c r="A323" s="332" t="s">
        <v>2310</v>
      </c>
      <c r="B323" s="367" t="s">
        <v>2311</v>
      </c>
      <c r="C323" s="241">
        <v>0</v>
      </c>
      <c r="D323" s="369">
        <v>2</v>
      </c>
      <c r="E323" s="241">
        <v>0</v>
      </c>
      <c r="F323" s="369">
        <v>0</v>
      </c>
      <c r="G323" s="363">
        <f t="shared" si="11"/>
        <v>0</v>
      </c>
      <c r="H323" s="363">
        <f t="shared" si="11"/>
        <v>2</v>
      </c>
    </row>
    <row r="324" spans="1:8" ht="25.5">
      <c r="A324" s="333" t="s">
        <v>1961</v>
      </c>
      <c r="B324" s="367" t="s">
        <v>2504</v>
      </c>
      <c r="C324" s="241">
        <v>0</v>
      </c>
      <c r="D324" s="333">
        <v>0</v>
      </c>
      <c r="E324" s="241">
        <v>464</v>
      </c>
      <c r="F324" s="333">
        <v>500</v>
      </c>
      <c r="G324" s="363">
        <f t="shared" si="11"/>
        <v>464</v>
      </c>
      <c r="H324" s="363">
        <f t="shared" si="11"/>
        <v>500</v>
      </c>
    </row>
    <row r="325" spans="1:8" ht="25.5">
      <c r="A325" s="333" t="s">
        <v>2795</v>
      </c>
      <c r="B325" s="367" t="s">
        <v>5154</v>
      </c>
      <c r="C325" s="241">
        <v>0</v>
      </c>
      <c r="D325" s="333">
        <v>1</v>
      </c>
      <c r="E325" s="241">
        <v>0</v>
      </c>
      <c r="F325" s="333">
        <v>2</v>
      </c>
      <c r="G325" s="363">
        <f t="shared" si="11"/>
        <v>0</v>
      </c>
      <c r="H325" s="363">
        <f t="shared" si="11"/>
        <v>3</v>
      </c>
    </row>
    <row r="326" spans="1:8" ht="38.25">
      <c r="A326" s="333" t="s">
        <v>1963</v>
      </c>
      <c r="B326" s="367" t="s">
        <v>3060</v>
      </c>
      <c r="C326" s="241">
        <v>7</v>
      </c>
      <c r="D326" s="333">
        <v>10</v>
      </c>
      <c r="E326" s="241">
        <v>6809</v>
      </c>
      <c r="F326" s="333">
        <v>7000</v>
      </c>
      <c r="G326" s="363">
        <f t="shared" si="11"/>
        <v>6816</v>
      </c>
      <c r="H326" s="363">
        <f t="shared" si="11"/>
        <v>7010</v>
      </c>
    </row>
    <row r="327" spans="1:8" ht="25.5">
      <c r="A327" s="333" t="s">
        <v>1969</v>
      </c>
      <c r="B327" s="367" t="s">
        <v>2505</v>
      </c>
      <c r="C327" s="241">
        <v>0</v>
      </c>
      <c r="D327" s="333">
        <v>0</v>
      </c>
      <c r="E327" s="241">
        <v>44</v>
      </c>
      <c r="F327" s="333">
        <v>50</v>
      </c>
      <c r="G327" s="363">
        <f t="shared" si="11"/>
        <v>44</v>
      </c>
      <c r="H327" s="363">
        <f t="shared" si="11"/>
        <v>50</v>
      </c>
    </row>
    <row r="328" spans="1:8" ht="25.5">
      <c r="A328" s="503" t="s">
        <v>1971</v>
      </c>
      <c r="B328" s="504" t="s">
        <v>2506</v>
      </c>
      <c r="C328" s="241">
        <v>0</v>
      </c>
      <c r="D328" s="503">
        <v>2</v>
      </c>
      <c r="E328" s="241">
        <v>1738</v>
      </c>
      <c r="F328" s="503">
        <v>1800</v>
      </c>
      <c r="G328" s="363">
        <f t="shared" si="11"/>
        <v>1738</v>
      </c>
      <c r="H328" s="363">
        <f t="shared" si="11"/>
        <v>1802</v>
      </c>
    </row>
    <row r="329" spans="1:8" ht="25.5">
      <c r="A329" s="333" t="s">
        <v>2507</v>
      </c>
      <c r="B329" s="367" t="s">
        <v>2508</v>
      </c>
      <c r="C329" s="241">
        <v>0</v>
      </c>
      <c r="D329" s="333">
        <v>0</v>
      </c>
      <c r="E329" s="241">
        <v>25</v>
      </c>
      <c r="F329" s="333">
        <v>25</v>
      </c>
      <c r="G329" s="363">
        <f t="shared" si="11"/>
        <v>25</v>
      </c>
      <c r="H329" s="363">
        <f t="shared" si="11"/>
        <v>25</v>
      </c>
    </row>
    <row r="330" spans="1:8" ht="25.5">
      <c r="A330" s="333" t="s">
        <v>1975</v>
      </c>
      <c r="B330" s="367" t="s">
        <v>2509</v>
      </c>
      <c r="C330" s="241">
        <v>0</v>
      </c>
      <c r="D330" s="333">
        <v>0</v>
      </c>
      <c r="E330" s="241">
        <v>32</v>
      </c>
      <c r="F330" s="333">
        <v>50</v>
      </c>
      <c r="G330" s="363">
        <f t="shared" si="11"/>
        <v>32</v>
      </c>
      <c r="H330" s="363">
        <f t="shared" si="11"/>
        <v>50</v>
      </c>
    </row>
    <row r="331" spans="1:8" s="338" customFormat="1" ht="25.5">
      <c r="A331" s="333" t="s">
        <v>2214</v>
      </c>
      <c r="B331" s="367" t="s">
        <v>2510</v>
      </c>
      <c r="C331" s="338">
        <v>0</v>
      </c>
      <c r="D331" s="333">
        <v>0</v>
      </c>
      <c r="E331" s="338">
        <v>498</v>
      </c>
      <c r="F331" s="333">
        <v>500</v>
      </c>
      <c r="G331" s="363">
        <f t="shared" si="11"/>
        <v>498</v>
      </c>
      <c r="H331" s="363">
        <f t="shared" si="11"/>
        <v>500</v>
      </c>
    </row>
    <row r="332" spans="1:8" ht="25.5">
      <c r="A332" s="329" t="s">
        <v>1977</v>
      </c>
      <c r="B332" s="330" t="s">
        <v>2511</v>
      </c>
      <c r="C332" s="241">
        <v>1</v>
      </c>
      <c r="D332" s="329">
        <v>2</v>
      </c>
      <c r="E332" s="241">
        <v>965</v>
      </c>
      <c r="F332" s="329">
        <v>1000</v>
      </c>
      <c r="G332" s="463">
        <f t="shared" si="11"/>
        <v>966</v>
      </c>
      <c r="H332" s="463">
        <f t="shared" si="11"/>
        <v>1002</v>
      </c>
    </row>
    <row r="333" spans="1:8" ht="38.25">
      <c r="A333" s="333" t="s">
        <v>1979</v>
      </c>
      <c r="B333" s="367" t="s">
        <v>2512</v>
      </c>
      <c r="C333" s="241">
        <v>1</v>
      </c>
      <c r="D333" s="333">
        <v>2</v>
      </c>
      <c r="E333" s="241">
        <v>5130</v>
      </c>
      <c r="F333" s="333">
        <v>5200</v>
      </c>
      <c r="G333" s="363">
        <f t="shared" ref="G333:H348" si="12">C333+E333</f>
        <v>5131</v>
      </c>
      <c r="H333" s="363">
        <f t="shared" si="12"/>
        <v>5202</v>
      </c>
    </row>
    <row r="334" spans="1:8" ht="25.5">
      <c r="A334" s="333" t="s">
        <v>2315</v>
      </c>
      <c r="B334" s="367" t="s">
        <v>3371</v>
      </c>
      <c r="C334" s="241">
        <v>0</v>
      </c>
      <c r="D334" s="333">
        <v>0</v>
      </c>
      <c r="E334" s="241">
        <v>0</v>
      </c>
      <c r="F334" s="333">
        <v>0</v>
      </c>
      <c r="G334" s="363">
        <f t="shared" si="12"/>
        <v>0</v>
      </c>
      <c r="H334" s="363">
        <f t="shared" si="12"/>
        <v>0</v>
      </c>
    </row>
    <row r="335" spans="1:8" ht="25.5">
      <c r="A335" s="333" t="s">
        <v>1981</v>
      </c>
      <c r="B335" s="367" t="s">
        <v>2513</v>
      </c>
      <c r="C335" s="241">
        <v>0</v>
      </c>
      <c r="D335" s="333">
        <v>0</v>
      </c>
      <c r="E335" s="241">
        <v>8516</v>
      </c>
      <c r="F335" s="333">
        <v>8500</v>
      </c>
      <c r="G335" s="363">
        <f t="shared" si="12"/>
        <v>8516</v>
      </c>
      <c r="H335" s="363">
        <f t="shared" si="12"/>
        <v>8500</v>
      </c>
    </row>
    <row r="336" spans="1:8" ht="25.5">
      <c r="A336" s="333" t="s">
        <v>1983</v>
      </c>
      <c r="B336" s="367" t="s">
        <v>2514</v>
      </c>
      <c r="C336" s="241">
        <v>0</v>
      </c>
      <c r="D336" s="333">
        <v>0</v>
      </c>
      <c r="E336" s="241">
        <v>156</v>
      </c>
      <c r="F336" s="333">
        <v>160</v>
      </c>
      <c r="G336" s="363">
        <f t="shared" si="12"/>
        <v>156</v>
      </c>
      <c r="H336" s="363">
        <f t="shared" si="12"/>
        <v>160</v>
      </c>
    </row>
    <row r="337" spans="1:10" ht="38.25">
      <c r="A337" s="333" t="s">
        <v>2317</v>
      </c>
      <c r="B337" s="367" t="s">
        <v>2515</v>
      </c>
      <c r="C337" s="241">
        <v>0</v>
      </c>
      <c r="D337" s="333">
        <v>0</v>
      </c>
      <c r="E337" s="241">
        <v>6</v>
      </c>
      <c r="F337" s="333">
        <v>8</v>
      </c>
      <c r="G337" s="363">
        <f t="shared" si="12"/>
        <v>6</v>
      </c>
      <c r="H337" s="363">
        <f t="shared" si="12"/>
        <v>8</v>
      </c>
    </row>
    <row r="338" spans="1:10" ht="25.5">
      <c r="A338" s="333" t="s">
        <v>1985</v>
      </c>
      <c r="B338" s="367" t="s">
        <v>3074</v>
      </c>
      <c r="C338" s="241">
        <v>0</v>
      </c>
      <c r="D338" s="333">
        <v>0</v>
      </c>
      <c r="E338" s="241">
        <v>29</v>
      </c>
      <c r="F338" s="333">
        <v>30</v>
      </c>
      <c r="G338" s="363">
        <f t="shared" si="12"/>
        <v>29</v>
      </c>
      <c r="H338" s="363">
        <f t="shared" si="12"/>
        <v>30</v>
      </c>
    </row>
    <row r="339" spans="1:10" ht="25.5">
      <c r="A339" s="333" t="s">
        <v>1987</v>
      </c>
      <c r="B339" s="367" t="s">
        <v>2516</v>
      </c>
      <c r="C339" s="241">
        <v>0</v>
      </c>
      <c r="D339" s="333">
        <v>0</v>
      </c>
      <c r="E339" s="241">
        <v>324</v>
      </c>
      <c r="F339" s="333">
        <v>350</v>
      </c>
      <c r="G339" s="363">
        <f t="shared" si="12"/>
        <v>324</v>
      </c>
      <c r="H339" s="363">
        <f t="shared" si="12"/>
        <v>350</v>
      </c>
    </row>
    <row r="340" spans="1:10" ht="25.5">
      <c r="A340" s="333" t="s">
        <v>1989</v>
      </c>
      <c r="B340" s="367" t="s">
        <v>3062</v>
      </c>
      <c r="C340" s="241">
        <v>0</v>
      </c>
      <c r="D340" s="333">
        <v>0</v>
      </c>
      <c r="E340" s="241">
        <v>300</v>
      </c>
      <c r="F340" s="333">
        <v>300</v>
      </c>
      <c r="G340" s="363">
        <f t="shared" si="12"/>
        <v>300</v>
      </c>
      <c r="H340" s="363">
        <f t="shared" si="12"/>
        <v>300</v>
      </c>
    </row>
    <row r="341" spans="1:10" ht="25.5">
      <c r="A341" s="333" t="s">
        <v>1991</v>
      </c>
      <c r="B341" s="367" t="s">
        <v>3076</v>
      </c>
      <c r="C341" s="241">
        <v>0</v>
      </c>
      <c r="D341" s="333">
        <v>0</v>
      </c>
      <c r="E341" s="241">
        <v>2</v>
      </c>
      <c r="F341" s="333">
        <v>10</v>
      </c>
      <c r="G341" s="363">
        <f t="shared" si="12"/>
        <v>2</v>
      </c>
      <c r="H341" s="363">
        <f t="shared" si="12"/>
        <v>10</v>
      </c>
    </row>
    <row r="342" spans="1:10" ht="38.25">
      <c r="A342" s="333" t="s">
        <v>1993</v>
      </c>
      <c r="B342" s="367" t="s">
        <v>2517</v>
      </c>
      <c r="C342" s="241">
        <v>0</v>
      </c>
      <c r="D342" s="333">
        <v>0</v>
      </c>
      <c r="E342" s="241">
        <v>6060</v>
      </c>
      <c r="F342" s="333">
        <v>6100</v>
      </c>
      <c r="G342" s="363">
        <f t="shared" si="12"/>
        <v>6060</v>
      </c>
      <c r="H342" s="363">
        <f t="shared" si="12"/>
        <v>6100</v>
      </c>
    </row>
    <row r="343" spans="1:10">
      <c r="A343" s="333" t="s">
        <v>1997</v>
      </c>
      <c r="B343" s="367" t="s">
        <v>2518</v>
      </c>
      <c r="C343" s="241">
        <v>0</v>
      </c>
      <c r="D343" s="333">
        <v>0</v>
      </c>
      <c r="E343" s="241">
        <v>19</v>
      </c>
      <c r="F343" s="333">
        <v>20</v>
      </c>
      <c r="G343" s="363">
        <f t="shared" si="12"/>
        <v>19</v>
      </c>
      <c r="H343" s="363">
        <f t="shared" si="12"/>
        <v>20</v>
      </c>
    </row>
    <row r="344" spans="1:10" ht="25.5">
      <c r="A344" s="332" t="s">
        <v>2001</v>
      </c>
      <c r="B344" s="367" t="s">
        <v>2002</v>
      </c>
      <c r="C344" s="241">
        <v>0</v>
      </c>
      <c r="D344" s="369">
        <v>0</v>
      </c>
      <c r="E344" s="241">
        <v>25</v>
      </c>
      <c r="F344" s="369">
        <v>25</v>
      </c>
      <c r="G344" s="363">
        <f t="shared" si="12"/>
        <v>25</v>
      </c>
      <c r="H344" s="363">
        <f t="shared" si="12"/>
        <v>25</v>
      </c>
    </row>
    <row r="345" spans="1:10">
      <c r="A345" s="333" t="s">
        <v>2003</v>
      </c>
      <c r="B345" s="367" t="s">
        <v>2248</v>
      </c>
      <c r="C345" s="241">
        <v>0</v>
      </c>
      <c r="D345" s="333">
        <v>0</v>
      </c>
      <c r="E345" s="241">
        <v>34</v>
      </c>
      <c r="F345" s="333">
        <v>35</v>
      </c>
      <c r="G345" s="363">
        <f t="shared" si="12"/>
        <v>34</v>
      </c>
      <c r="H345" s="363">
        <f t="shared" si="12"/>
        <v>35</v>
      </c>
    </row>
    <row r="346" spans="1:10" ht="25.5">
      <c r="A346" s="333" t="s">
        <v>2005</v>
      </c>
      <c r="B346" s="367" t="s">
        <v>3078</v>
      </c>
      <c r="C346" s="241">
        <v>0</v>
      </c>
      <c r="D346" s="333">
        <v>0</v>
      </c>
      <c r="E346" s="241">
        <v>926</v>
      </c>
      <c r="F346" s="333">
        <v>1000</v>
      </c>
      <c r="G346" s="363">
        <f t="shared" si="12"/>
        <v>926</v>
      </c>
      <c r="H346" s="363">
        <f t="shared" si="12"/>
        <v>1000</v>
      </c>
    </row>
    <row r="347" spans="1:10" ht="25.5">
      <c r="A347" s="333" t="s">
        <v>2007</v>
      </c>
      <c r="B347" s="367" t="s">
        <v>2541</v>
      </c>
      <c r="C347" s="241">
        <v>27</v>
      </c>
      <c r="D347" s="333">
        <v>30</v>
      </c>
      <c r="E347" s="241">
        <v>78</v>
      </c>
      <c r="F347" s="333">
        <v>80</v>
      </c>
      <c r="G347" s="363">
        <f t="shared" si="12"/>
        <v>105</v>
      </c>
      <c r="H347" s="363">
        <f t="shared" si="12"/>
        <v>110</v>
      </c>
    </row>
    <row r="348" spans="1:10" ht="38.25">
      <c r="A348" s="333" t="s">
        <v>2009</v>
      </c>
      <c r="B348" s="367" t="s">
        <v>2542</v>
      </c>
      <c r="C348" s="241">
        <v>0</v>
      </c>
      <c r="D348" s="333">
        <v>0</v>
      </c>
      <c r="E348" s="241">
        <v>0</v>
      </c>
      <c r="F348" s="333">
        <v>2</v>
      </c>
      <c r="G348" s="363">
        <f t="shared" si="12"/>
        <v>0</v>
      </c>
      <c r="H348" s="363">
        <f t="shared" si="12"/>
        <v>2</v>
      </c>
    </row>
    <row r="349" spans="1:10">
      <c r="A349" s="335"/>
      <c r="B349" s="335" t="s">
        <v>2011</v>
      </c>
      <c r="C349" s="335">
        <f t="shared" ref="C349:H349" si="13">SUM(C153:C348)</f>
        <v>4092</v>
      </c>
      <c r="D349" s="335">
        <f t="shared" si="13"/>
        <v>4582</v>
      </c>
      <c r="E349" s="335">
        <f t="shared" si="13"/>
        <v>45747</v>
      </c>
      <c r="F349" s="335">
        <f t="shared" si="13"/>
        <v>47746</v>
      </c>
      <c r="G349" s="335">
        <f t="shared" si="13"/>
        <v>49168</v>
      </c>
      <c r="H349" s="335">
        <f t="shared" si="13"/>
        <v>52328</v>
      </c>
    </row>
    <row r="350" spans="1:10">
      <c r="A350" s="856"/>
      <c r="B350" s="856"/>
      <c r="C350" s="862"/>
      <c r="D350" s="862"/>
      <c r="E350" s="862"/>
      <c r="F350" s="862"/>
      <c r="G350" s="862"/>
      <c r="H350" s="862"/>
    </row>
    <row r="351" spans="1:10" ht="14.25">
      <c r="A351" s="855"/>
      <c r="B351" s="505"/>
      <c r="C351" s="506"/>
      <c r="D351" s="507"/>
      <c r="E351" s="506"/>
      <c r="F351" s="506"/>
      <c r="G351" s="507"/>
      <c r="H351" s="506"/>
      <c r="I351" s="506"/>
      <c r="J351" s="506"/>
    </row>
    <row r="352" spans="1:10">
      <c r="A352" s="856"/>
      <c r="B352" s="856"/>
      <c r="C352" s="862"/>
      <c r="D352" s="862"/>
      <c r="E352" s="862"/>
      <c r="F352" s="862"/>
      <c r="G352" s="862"/>
      <c r="H352" s="862"/>
    </row>
    <row r="353" spans="1:8">
      <c r="A353" s="857"/>
      <c r="B353" s="857"/>
      <c r="C353" s="586"/>
      <c r="D353" s="586"/>
      <c r="E353" s="586"/>
      <c r="F353" s="586"/>
      <c r="G353" s="586"/>
      <c r="H353" s="586"/>
    </row>
    <row r="354" spans="1:8">
      <c r="A354" s="856"/>
      <c r="B354" s="856"/>
      <c r="C354" s="862"/>
      <c r="D354" s="862"/>
      <c r="E354" s="862"/>
      <c r="F354" s="862"/>
      <c r="G354" s="862"/>
      <c r="H354" s="862"/>
    </row>
    <row r="355" spans="1:8" s="510" customFormat="1" ht="15.75">
      <c r="A355" s="384"/>
      <c r="B355" s="384"/>
      <c r="C355" s="384"/>
      <c r="D355" s="384"/>
      <c r="E355" s="384"/>
      <c r="F355" s="384"/>
      <c r="G355" s="384"/>
      <c r="H355" s="384"/>
    </row>
    <row r="356" spans="1:8">
      <c r="A356" s="856"/>
      <c r="B356" s="856"/>
      <c r="C356" s="862"/>
      <c r="D356" s="862"/>
      <c r="E356" s="862"/>
      <c r="F356" s="862"/>
      <c r="G356" s="862"/>
      <c r="H356" s="862"/>
    </row>
    <row r="357" spans="1:8">
      <c r="A357" s="856"/>
      <c r="B357" s="856"/>
      <c r="C357" s="862"/>
      <c r="D357" s="862"/>
      <c r="E357" s="862"/>
      <c r="F357" s="862"/>
      <c r="G357" s="862"/>
      <c r="H357" s="862"/>
    </row>
    <row r="358" spans="1:8">
      <c r="A358" s="856"/>
      <c r="B358" s="856"/>
      <c r="C358" s="862"/>
      <c r="D358" s="862"/>
      <c r="E358" s="862"/>
      <c r="F358" s="862"/>
      <c r="G358" s="862"/>
      <c r="H358" s="862"/>
    </row>
    <row r="359" spans="1:8">
      <c r="A359" s="856"/>
      <c r="B359" s="856"/>
      <c r="C359" s="862"/>
      <c r="D359" s="862"/>
      <c r="E359" s="862"/>
      <c r="F359" s="862"/>
      <c r="G359" s="862"/>
      <c r="H359" s="862"/>
    </row>
    <row r="360" spans="1:8">
      <c r="A360" s="856"/>
      <c r="B360" s="856"/>
      <c r="C360" s="862"/>
      <c r="D360" s="862"/>
      <c r="E360" s="862"/>
      <c r="F360" s="862"/>
      <c r="G360" s="862"/>
      <c r="H360" s="862"/>
    </row>
    <row r="361" spans="1:8">
      <c r="A361" s="856"/>
      <c r="B361" s="856"/>
      <c r="C361" s="862"/>
      <c r="D361" s="862"/>
      <c r="E361" s="862"/>
      <c r="F361" s="862"/>
      <c r="G361" s="862"/>
      <c r="H361" s="862"/>
    </row>
    <row r="362" spans="1:8">
      <c r="A362" s="856"/>
      <c r="B362" s="856"/>
      <c r="C362" s="862"/>
      <c r="D362" s="862"/>
      <c r="E362" s="862"/>
      <c r="F362" s="862"/>
      <c r="G362" s="862"/>
      <c r="H362" s="862"/>
    </row>
    <row r="363" spans="1:8">
      <c r="A363" s="856"/>
      <c r="B363" s="856"/>
      <c r="C363" s="862"/>
      <c r="D363" s="862"/>
      <c r="E363" s="862"/>
      <c r="F363" s="862"/>
      <c r="G363" s="862"/>
      <c r="H363" s="862"/>
    </row>
    <row r="364" spans="1:8">
      <c r="A364" s="856"/>
      <c r="B364" s="856"/>
      <c r="C364" s="862"/>
      <c r="D364" s="862"/>
      <c r="E364" s="862"/>
      <c r="F364" s="862"/>
      <c r="G364" s="862"/>
      <c r="H364" s="862"/>
    </row>
    <row r="365" spans="1:8">
      <c r="A365" s="856"/>
      <c r="B365" s="856"/>
      <c r="C365" s="862"/>
      <c r="D365" s="862"/>
      <c r="E365" s="862"/>
      <c r="F365" s="862"/>
      <c r="G365" s="862"/>
      <c r="H365" s="862"/>
    </row>
    <row r="366" spans="1:8">
      <c r="A366" s="856"/>
      <c r="B366" s="856"/>
      <c r="C366" s="862"/>
      <c r="D366" s="862"/>
      <c r="E366" s="862"/>
      <c r="F366" s="862"/>
      <c r="G366" s="862"/>
      <c r="H366" s="862"/>
    </row>
    <row r="367" spans="1:8">
      <c r="A367" s="856"/>
      <c r="B367" s="856"/>
      <c r="C367" s="862"/>
      <c r="D367" s="862"/>
      <c r="E367" s="862"/>
      <c r="F367" s="862"/>
      <c r="G367" s="862"/>
      <c r="H367" s="862"/>
    </row>
    <row r="368" spans="1:8">
      <c r="A368" s="856"/>
      <c r="B368" s="856"/>
      <c r="C368" s="862"/>
      <c r="D368" s="862"/>
      <c r="E368" s="862"/>
      <c r="F368" s="862"/>
      <c r="G368" s="862"/>
      <c r="H368" s="862"/>
    </row>
    <row r="369" spans="1:8">
      <c r="A369" s="856"/>
      <c r="B369" s="856"/>
      <c r="C369" s="862"/>
      <c r="D369" s="862"/>
      <c r="E369" s="862"/>
      <c r="F369" s="862"/>
      <c r="G369" s="862"/>
      <c r="H369" s="862"/>
    </row>
    <row r="370" spans="1:8">
      <c r="A370" s="856"/>
      <c r="B370" s="856"/>
      <c r="C370" s="862"/>
      <c r="D370" s="862"/>
      <c r="E370" s="862"/>
      <c r="F370" s="862"/>
      <c r="G370" s="862"/>
      <c r="H370" s="862"/>
    </row>
    <row r="371" spans="1:8">
      <c r="A371" s="856"/>
      <c r="B371" s="856"/>
      <c r="C371" s="862"/>
      <c r="D371" s="862"/>
      <c r="E371" s="862"/>
      <c r="F371" s="862"/>
      <c r="G371" s="862"/>
      <c r="H371" s="862"/>
    </row>
    <row r="372" spans="1:8">
      <c r="A372" s="856"/>
      <c r="B372" s="856"/>
      <c r="C372" s="862"/>
      <c r="D372" s="862"/>
      <c r="E372" s="862"/>
      <c r="F372" s="862"/>
      <c r="G372" s="862"/>
      <c r="H372" s="862"/>
    </row>
    <row r="373" spans="1:8">
      <c r="A373" s="856"/>
      <c r="B373" s="856"/>
      <c r="C373" s="862"/>
      <c r="D373" s="862"/>
      <c r="E373" s="862"/>
      <c r="F373" s="862"/>
      <c r="G373" s="862"/>
      <c r="H373" s="862"/>
    </row>
    <row r="374" spans="1:8">
      <c r="A374" s="856"/>
      <c r="B374" s="856"/>
      <c r="C374" s="862"/>
      <c r="D374" s="862"/>
      <c r="E374" s="862"/>
      <c r="F374" s="862"/>
      <c r="G374" s="862"/>
      <c r="H374" s="862"/>
    </row>
    <row r="375" spans="1:8">
      <c r="A375" s="856"/>
      <c r="B375" s="856"/>
      <c r="C375" s="862"/>
      <c r="D375" s="862"/>
      <c r="E375" s="862"/>
      <c r="F375" s="862"/>
      <c r="G375" s="862"/>
      <c r="H375" s="862"/>
    </row>
    <row r="376" spans="1:8">
      <c r="A376" s="856"/>
      <c r="B376" s="856"/>
      <c r="C376" s="862"/>
      <c r="D376" s="862"/>
      <c r="E376" s="862"/>
      <c r="F376" s="862"/>
      <c r="G376" s="862"/>
      <c r="H376" s="862"/>
    </row>
    <row r="377" spans="1:8">
      <c r="A377" s="856"/>
      <c r="B377" s="856"/>
      <c r="C377" s="862"/>
      <c r="D377" s="862"/>
      <c r="E377" s="862"/>
      <c r="F377" s="862"/>
      <c r="G377" s="862"/>
      <c r="H377" s="862"/>
    </row>
    <row r="378" spans="1:8">
      <c r="A378" s="856"/>
      <c r="B378" s="856"/>
      <c r="C378" s="862"/>
      <c r="D378" s="862"/>
      <c r="E378" s="862"/>
      <c r="F378" s="862"/>
      <c r="G378" s="862"/>
      <c r="H378" s="862"/>
    </row>
    <row r="379" spans="1:8">
      <c r="A379" s="856"/>
      <c r="B379" s="856"/>
      <c r="C379" s="862"/>
      <c r="D379" s="862"/>
      <c r="E379" s="862"/>
      <c r="F379" s="862"/>
      <c r="G379" s="862"/>
      <c r="H379" s="862"/>
    </row>
    <row r="380" spans="1:8">
      <c r="A380" s="856"/>
      <c r="B380" s="856"/>
      <c r="C380" s="862"/>
      <c r="D380" s="862"/>
      <c r="E380" s="862"/>
      <c r="F380" s="862"/>
      <c r="G380" s="862"/>
      <c r="H380" s="862"/>
    </row>
    <row r="381" spans="1:8">
      <c r="A381" s="856"/>
      <c r="B381" s="856"/>
      <c r="C381" s="862"/>
      <c r="D381" s="862"/>
      <c r="E381" s="862"/>
      <c r="F381" s="862"/>
      <c r="G381" s="862"/>
      <c r="H381" s="862"/>
    </row>
    <row r="382" spans="1:8">
      <c r="A382" s="856"/>
      <c r="B382" s="856"/>
      <c r="C382" s="862"/>
      <c r="D382" s="862"/>
      <c r="E382" s="862"/>
      <c r="F382" s="862"/>
      <c r="G382" s="862"/>
      <c r="H382" s="862"/>
    </row>
    <row r="383" spans="1:8">
      <c r="A383" s="856"/>
      <c r="B383" s="856"/>
      <c r="C383" s="862"/>
      <c r="D383" s="862"/>
      <c r="E383" s="862"/>
      <c r="F383" s="862"/>
      <c r="G383" s="862"/>
      <c r="H383" s="862"/>
    </row>
    <row r="384" spans="1:8">
      <c r="A384" s="856"/>
      <c r="B384" s="856"/>
      <c r="C384" s="862"/>
      <c r="D384" s="862"/>
      <c r="E384" s="862"/>
      <c r="F384" s="862"/>
      <c r="G384" s="862"/>
      <c r="H384" s="862"/>
    </row>
    <row r="385" spans="1:8">
      <c r="A385" s="856"/>
      <c r="B385" s="856"/>
      <c r="C385" s="862"/>
      <c r="D385" s="862"/>
      <c r="E385" s="862"/>
      <c r="F385" s="862"/>
      <c r="G385" s="862"/>
      <c r="H385" s="862"/>
    </row>
    <row r="386" spans="1:8">
      <c r="A386" s="856"/>
      <c r="B386" s="856"/>
      <c r="C386" s="862"/>
      <c r="D386" s="862"/>
      <c r="E386" s="862"/>
      <c r="F386" s="862"/>
      <c r="G386" s="862"/>
      <c r="H386" s="862"/>
    </row>
    <row r="387" spans="1:8">
      <c r="A387" s="856"/>
      <c r="B387" s="856"/>
      <c r="C387" s="862"/>
      <c r="D387" s="862"/>
      <c r="E387" s="862"/>
      <c r="F387" s="862"/>
      <c r="G387" s="862"/>
      <c r="H387" s="862"/>
    </row>
    <row r="388" spans="1:8">
      <c r="A388" s="856"/>
      <c r="B388" s="856"/>
      <c r="C388" s="862"/>
      <c r="D388" s="862"/>
      <c r="E388" s="862"/>
      <c r="F388" s="862"/>
      <c r="G388" s="862"/>
      <c r="H388" s="862"/>
    </row>
    <row r="389" spans="1:8">
      <c r="A389" s="856"/>
      <c r="B389" s="856"/>
      <c r="C389" s="862"/>
      <c r="D389" s="862"/>
      <c r="E389" s="862"/>
      <c r="F389" s="862"/>
      <c r="G389" s="862"/>
      <c r="H389" s="862"/>
    </row>
    <row r="390" spans="1:8">
      <c r="A390" s="856"/>
      <c r="B390" s="856"/>
      <c r="C390" s="862"/>
      <c r="D390" s="862"/>
      <c r="E390" s="862"/>
      <c r="F390" s="862"/>
      <c r="G390" s="862"/>
      <c r="H390" s="862"/>
    </row>
    <row r="391" spans="1:8">
      <c r="A391" s="856"/>
      <c r="B391" s="856"/>
      <c r="C391" s="862"/>
      <c r="D391" s="862"/>
      <c r="E391" s="862"/>
      <c r="F391" s="862"/>
      <c r="G391" s="862"/>
      <c r="H391" s="862"/>
    </row>
    <row r="392" spans="1:8">
      <c r="A392" s="856"/>
      <c r="B392" s="856"/>
      <c r="C392" s="862"/>
      <c r="D392" s="862"/>
      <c r="E392" s="862"/>
      <c r="F392" s="862"/>
      <c r="G392" s="862"/>
      <c r="H392" s="862"/>
    </row>
    <row r="393" spans="1:8">
      <c r="A393" s="856"/>
      <c r="B393" s="856"/>
      <c r="C393" s="862"/>
      <c r="D393" s="862"/>
      <c r="E393" s="862"/>
      <c r="F393" s="862"/>
      <c r="G393" s="862"/>
      <c r="H393" s="862"/>
    </row>
    <row r="394" spans="1:8">
      <c r="A394" s="856"/>
      <c r="B394" s="856"/>
      <c r="C394" s="862"/>
      <c r="D394" s="862"/>
      <c r="E394" s="862"/>
      <c r="F394" s="862"/>
      <c r="G394" s="862"/>
      <c r="H394" s="862"/>
    </row>
    <row r="395" spans="1:8">
      <c r="A395" s="856"/>
      <c r="B395" s="856"/>
      <c r="C395" s="862"/>
      <c r="D395" s="862"/>
      <c r="E395" s="862"/>
      <c r="F395" s="862"/>
      <c r="G395" s="862"/>
      <c r="H395" s="862"/>
    </row>
    <row r="396" spans="1:8">
      <c r="A396" s="856"/>
      <c r="B396" s="856"/>
      <c r="C396" s="862"/>
      <c r="D396" s="862"/>
      <c r="E396" s="862"/>
      <c r="F396" s="862"/>
      <c r="G396" s="862"/>
      <c r="H396" s="862"/>
    </row>
    <row r="397" spans="1:8">
      <c r="A397" s="856"/>
      <c r="B397" s="856"/>
      <c r="C397" s="862"/>
      <c r="D397" s="862"/>
      <c r="E397" s="862"/>
      <c r="F397" s="862"/>
      <c r="G397" s="862"/>
      <c r="H397" s="862"/>
    </row>
    <row r="398" spans="1:8">
      <c r="A398" s="856"/>
      <c r="B398" s="856"/>
      <c r="C398" s="862"/>
      <c r="D398" s="862"/>
      <c r="E398" s="862"/>
      <c r="F398" s="862"/>
      <c r="G398" s="862"/>
      <c r="H398" s="862"/>
    </row>
    <row r="399" spans="1:8">
      <c r="A399" s="856"/>
      <c r="B399" s="856"/>
      <c r="C399" s="862"/>
      <c r="D399" s="862"/>
      <c r="E399" s="862"/>
      <c r="F399" s="862"/>
      <c r="G399" s="862"/>
      <c r="H399" s="862"/>
    </row>
    <row r="400" spans="1:8">
      <c r="A400" s="856"/>
      <c r="B400" s="856"/>
      <c r="C400" s="862"/>
      <c r="D400" s="862"/>
      <c r="E400" s="862"/>
      <c r="F400" s="862"/>
      <c r="G400" s="862"/>
      <c r="H400" s="862"/>
    </row>
    <row r="401" spans="1:8">
      <c r="A401" s="856"/>
      <c r="B401" s="856"/>
      <c r="C401" s="862"/>
      <c r="D401" s="862"/>
      <c r="E401" s="862"/>
      <c r="F401" s="862"/>
      <c r="G401" s="862"/>
      <c r="H401" s="862"/>
    </row>
    <row r="402" spans="1:8">
      <c r="A402" s="856"/>
      <c r="B402" s="856"/>
      <c r="C402" s="862"/>
      <c r="D402" s="862"/>
      <c r="E402" s="862"/>
      <c r="F402" s="862"/>
      <c r="G402" s="862"/>
      <c r="H402" s="862"/>
    </row>
    <row r="403" spans="1:8">
      <c r="A403" s="856"/>
      <c r="B403" s="856"/>
      <c r="C403" s="862"/>
      <c r="D403" s="862"/>
      <c r="E403" s="862"/>
      <c r="F403" s="862"/>
      <c r="G403" s="862"/>
      <c r="H403" s="862"/>
    </row>
    <row r="404" spans="1:8">
      <c r="A404" s="856"/>
      <c r="B404" s="856"/>
      <c r="C404" s="862"/>
      <c r="D404" s="862"/>
      <c r="E404" s="862"/>
      <c r="F404" s="862"/>
      <c r="G404" s="862"/>
      <c r="H404" s="862"/>
    </row>
    <row r="405" spans="1:8">
      <c r="A405" s="856"/>
      <c r="B405" s="856"/>
      <c r="C405" s="862"/>
      <c r="D405" s="862"/>
      <c r="E405" s="862"/>
      <c r="F405" s="862"/>
      <c r="G405" s="862"/>
      <c r="H405" s="862"/>
    </row>
    <row r="406" spans="1:8">
      <c r="A406" s="856"/>
      <c r="B406" s="856"/>
      <c r="C406" s="862"/>
      <c r="D406" s="862"/>
      <c r="E406" s="862"/>
      <c r="F406" s="862"/>
      <c r="G406" s="862"/>
      <c r="H406" s="862"/>
    </row>
    <row r="407" spans="1:8">
      <c r="A407" s="856"/>
      <c r="B407" s="856"/>
      <c r="C407" s="862"/>
      <c r="D407" s="862"/>
      <c r="E407" s="862"/>
      <c r="F407" s="862"/>
      <c r="G407" s="862"/>
      <c r="H407" s="862"/>
    </row>
    <row r="408" spans="1:8">
      <c r="A408" s="856"/>
      <c r="B408" s="856"/>
      <c r="C408" s="862"/>
      <c r="D408" s="862"/>
      <c r="E408" s="862"/>
      <c r="F408" s="862"/>
      <c r="G408" s="862"/>
      <c r="H408" s="862"/>
    </row>
    <row r="409" spans="1:8">
      <c r="A409" s="856"/>
      <c r="B409" s="856"/>
      <c r="C409" s="862"/>
      <c r="D409" s="862"/>
      <c r="E409" s="862"/>
      <c r="F409" s="862"/>
      <c r="G409" s="862"/>
      <c r="H409" s="862"/>
    </row>
    <row r="410" spans="1:8">
      <c r="A410" s="856"/>
      <c r="B410" s="856"/>
      <c r="C410" s="862"/>
      <c r="D410" s="862"/>
      <c r="E410" s="862"/>
      <c r="F410" s="862"/>
      <c r="G410" s="862"/>
      <c r="H410" s="862"/>
    </row>
    <row r="411" spans="1:8">
      <c r="A411" s="856"/>
      <c r="B411" s="856"/>
      <c r="C411" s="862"/>
      <c r="D411" s="862"/>
      <c r="E411" s="862"/>
      <c r="F411" s="862"/>
      <c r="G411" s="862"/>
      <c r="H411" s="862"/>
    </row>
    <row r="412" spans="1:8">
      <c r="A412" s="856"/>
      <c r="B412" s="856"/>
      <c r="C412" s="862"/>
      <c r="D412" s="862"/>
      <c r="E412" s="862"/>
      <c r="F412" s="862"/>
      <c r="G412" s="862"/>
      <c r="H412" s="862"/>
    </row>
    <row r="413" spans="1:8">
      <c r="A413" s="856"/>
      <c r="B413" s="856"/>
      <c r="C413" s="862"/>
      <c r="D413" s="862"/>
      <c r="E413" s="862"/>
      <c r="F413" s="862"/>
      <c r="G413" s="862"/>
      <c r="H413" s="862"/>
    </row>
    <row r="414" spans="1:8">
      <c r="A414" s="856"/>
      <c r="B414" s="856"/>
      <c r="C414" s="862"/>
      <c r="D414" s="862"/>
      <c r="E414" s="862"/>
      <c r="F414" s="862"/>
      <c r="G414" s="862"/>
      <c r="H414" s="862"/>
    </row>
    <row r="415" spans="1:8">
      <c r="A415" s="856"/>
      <c r="B415" s="856"/>
      <c r="C415" s="862"/>
      <c r="D415" s="862"/>
      <c r="E415" s="862"/>
      <c r="F415" s="862"/>
      <c r="G415" s="862"/>
      <c r="H415" s="862"/>
    </row>
    <row r="416" spans="1:8">
      <c r="A416" s="856"/>
      <c r="B416" s="856"/>
      <c r="C416" s="862"/>
      <c r="D416" s="862"/>
      <c r="E416" s="862"/>
      <c r="F416" s="862"/>
      <c r="G416" s="862"/>
      <c r="H416" s="862"/>
    </row>
    <row r="417" spans="1:8">
      <c r="A417" s="856"/>
      <c r="B417" s="856"/>
      <c r="C417" s="862"/>
      <c r="D417" s="862"/>
      <c r="E417" s="862"/>
      <c r="F417" s="862"/>
      <c r="G417" s="862"/>
      <c r="H417" s="862"/>
    </row>
    <row r="418" spans="1:8">
      <c r="A418" s="856"/>
      <c r="B418" s="856"/>
      <c r="C418" s="862"/>
      <c r="D418" s="862"/>
      <c r="E418" s="862"/>
      <c r="F418" s="862"/>
      <c r="G418" s="862"/>
      <c r="H418" s="862"/>
    </row>
    <row r="419" spans="1:8">
      <c r="A419" s="856"/>
      <c r="B419" s="856"/>
      <c r="C419" s="862"/>
      <c r="D419" s="862"/>
      <c r="E419" s="862"/>
      <c r="F419" s="862"/>
      <c r="G419" s="862"/>
      <c r="H419" s="862"/>
    </row>
    <row r="420" spans="1:8">
      <c r="A420" s="856"/>
      <c r="B420" s="856"/>
      <c r="C420" s="862"/>
      <c r="D420" s="862"/>
      <c r="E420" s="862"/>
      <c r="F420" s="862"/>
      <c r="G420" s="862"/>
      <c r="H420" s="862"/>
    </row>
    <row r="421" spans="1:8">
      <c r="A421" s="856"/>
      <c r="B421" s="856"/>
      <c r="C421" s="862"/>
      <c r="D421" s="862"/>
      <c r="E421" s="862"/>
      <c r="F421" s="862"/>
      <c r="G421" s="862"/>
      <c r="H421" s="862"/>
    </row>
    <row r="422" spans="1:8">
      <c r="A422" s="856"/>
      <c r="B422" s="856"/>
      <c r="C422" s="862"/>
      <c r="D422" s="862"/>
      <c r="E422" s="862"/>
      <c r="F422" s="862"/>
      <c r="G422" s="862"/>
      <c r="H422" s="862"/>
    </row>
    <row r="423" spans="1:8">
      <c r="A423" s="856"/>
      <c r="B423" s="856"/>
      <c r="C423" s="862"/>
      <c r="D423" s="862"/>
      <c r="E423" s="862"/>
      <c r="F423" s="862"/>
      <c r="G423" s="862"/>
      <c r="H423" s="862"/>
    </row>
    <row r="424" spans="1:8">
      <c r="A424" s="856"/>
      <c r="B424" s="856"/>
      <c r="C424" s="862"/>
      <c r="D424" s="862"/>
      <c r="E424" s="862"/>
      <c r="F424" s="862"/>
      <c r="G424" s="862"/>
      <c r="H424" s="862"/>
    </row>
    <row r="425" spans="1:8">
      <c r="A425" s="856"/>
      <c r="B425" s="856"/>
      <c r="C425" s="862"/>
      <c r="D425" s="862"/>
      <c r="E425" s="862"/>
      <c r="F425" s="862"/>
      <c r="G425" s="862"/>
      <c r="H425" s="862"/>
    </row>
    <row r="426" spans="1:8">
      <c r="A426" s="856"/>
      <c r="B426" s="856"/>
      <c r="C426" s="862"/>
      <c r="D426" s="862"/>
      <c r="E426" s="862"/>
      <c r="F426" s="862"/>
      <c r="G426" s="862"/>
      <c r="H426" s="862"/>
    </row>
    <row r="427" spans="1:8">
      <c r="A427" s="856"/>
      <c r="B427" s="856"/>
      <c r="C427" s="862"/>
      <c r="D427" s="862"/>
      <c r="E427" s="862"/>
      <c r="F427" s="862"/>
      <c r="G427" s="862"/>
      <c r="H427" s="862"/>
    </row>
    <row r="428" spans="1:8">
      <c r="A428" s="856"/>
      <c r="B428" s="856"/>
      <c r="C428" s="862"/>
      <c r="D428" s="862"/>
      <c r="E428" s="862"/>
      <c r="F428" s="862"/>
      <c r="G428" s="862"/>
      <c r="H428" s="862"/>
    </row>
    <row r="429" spans="1:8">
      <c r="A429" s="856"/>
      <c r="B429" s="856"/>
      <c r="C429" s="862"/>
      <c r="D429" s="862"/>
      <c r="E429" s="862"/>
      <c r="F429" s="862"/>
      <c r="G429" s="862"/>
      <c r="H429" s="862"/>
    </row>
    <row r="430" spans="1:8">
      <c r="A430" s="856"/>
      <c r="B430" s="856"/>
      <c r="C430" s="862"/>
      <c r="D430" s="862"/>
      <c r="E430" s="862"/>
      <c r="F430" s="862"/>
      <c r="G430" s="862"/>
      <c r="H430" s="862"/>
    </row>
    <row r="431" spans="1:8">
      <c r="A431" s="856"/>
      <c r="B431" s="856"/>
      <c r="C431" s="862"/>
      <c r="D431" s="862"/>
      <c r="E431" s="862"/>
      <c r="F431" s="862"/>
      <c r="G431" s="862"/>
      <c r="H431" s="862"/>
    </row>
    <row r="432" spans="1:8">
      <c r="A432" s="856"/>
      <c r="B432" s="856"/>
      <c r="C432" s="862"/>
      <c r="D432" s="862"/>
      <c r="E432" s="862"/>
      <c r="F432" s="862"/>
      <c r="G432" s="862"/>
      <c r="H432" s="862"/>
    </row>
    <row r="433" spans="1:8">
      <c r="A433" s="856"/>
      <c r="B433" s="856"/>
      <c r="C433" s="862"/>
      <c r="D433" s="862"/>
      <c r="E433" s="862"/>
      <c r="F433" s="862"/>
      <c r="G433" s="862"/>
      <c r="H433" s="862"/>
    </row>
    <row r="434" spans="1:8">
      <c r="A434" s="856"/>
      <c r="B434" s="856"/>
      <c r="C434" s="862"/>
      <c r="D434" s="862"/>
      <c r="E434" s="862"/>
      <c r="F434" s="862"/>
      <c r="G434" s="862"/>
      <c r="H434" s="862"/>
    </row>
    <row r="435" spans="1:8">
      <c r="A435" s="856"/>
      <c r="B435" s="856"/>
      <c r="C435" s="862"/>
      <c r="D435" s="862"/>
      <c r="E435" s="862"/>
      <c r="F435" s="862"/>
      <c r="G435" s="862"/>
      <c r="H435" s="862"/>
    </row>
    <row r="436" spans="1:8">
      <c r="A436" s="856"/>
      <c r="B436" s="856"/>
      <c r="C436" s="862"/>
      <c r="D436" s="862"/>
      <c r="E436" s="862"/>
      <c r="F436" s="862"/>
      <c r="G436" s="862"/>
      <c r="H436" s="862"/>
    </row>
    <row r="437" spans="1:8">
      <c r="A437" s="856"/>
      <c r="B437" s="856"/>
      <c r="C437" s="862"/>
      <c r="D437" s="862"/>
      <c r="E437" s="862"/>
      <c r="F437" s="862"/>
      <c r="G437" s="862"/>
      <c r="H437" s="862"/>
    </row>
    <row r="438" spans="1:8">
      <c r="A438" s="856"/>
      <c r="B438" s="856"/>
      <c r="C438" s="862"/>
      <c r="D438" s="862"/>
      <c r="E438" s="862"/>
      <c r="F438" s="862"/>
      <c r="G438" s="862"/>
      <c r="H438" s="862"/>
    </row>
    <row r="439" spans="1:8">
      <c r="A439" s="856"/>
      <c r="B439" s="856"/>
      <c r="C439" s="862"/>
      <c r="D439" s="862"/>
      <c r="E439" s="862"/>
      <c r="F439" s="862"/>
      <c r="G439" s="862"/>
      <c r="H439" s="862"/>
    </row>
    <row r="440" spans="1:8">
      <c r="A440" s="856"/>
      <c r="B440" s="856"/>
      <c r="C440" s="862"/>
      <c r="D440" s="862"/>
      <c r="E440" s="862"/>
      <c r="F440" s="862"/>
      <c r="G440" s="862"/>
      <c r="H440" s="862"/>
    </row>
    <row r="441" spans="1:8">
      <c r="A441" s="856"/>
      <c r="B441" s="856"/>
      <c r="C441" s="862"/>
      <c r="D441" s="862"/>
      <c r="E441" s="862"/>
      <c r="F441" s="862"/>
      <c r="G441" s="862"/>
      <c r="H441" s="862"/>
    </row>
    <row r="442" spans="1:8">
      <c r="A442" s="856"/>
      <c r="B442" s="856"/>
      <c r="C442" s="862"/>
      <c r="D442" s="862"/>
      <c r="E442" s="862"/>
      <c r="F442" s="862"/>
      <c r="G442" s="862"/>
      <c r="H442" s="862"/>
    </row>
    <row r="443" spans="1:8">
      <c r="A443" s="856"/>
      <c r="B443" s="856"/>
      <c r="C443" s="862"/>
      <c r="D443" s="862"/>
      <c r="E443" s="862"/>
      <c r="F443" s="862"/>
      <c r="G443" s="862"/>
      <c r="H443" s="862"/>
    </row>
    <row r="444" spans="1:8">
      <c r="A444" s="856"/>
      <c r="B444" s="856"/>
      <c r="C444" s="862"/>
      <c r="D444" s="862"/>
      <c r="E444" s="862"/>
      <c r="F444" s="862"/>
      <c r="G444" s="862"/>
      <c r="H444" s="862"/>
    </row>
    <row r="445" spans="1:8">
      <c r="A445" s="856"/>
      <c r="B445" s="856"/>
      <c r="C445" s="862"/>
      <c r="D445" s="862"/>
      <c r="E445" s="862"/>
      <c r="F445" s="862"/>
      <c r="G445" s="862"/>
      <c r="H445" s="862"/>
    </row>
    <row r="446" spans="1:8">
      <c r="A446" s="856"/>
      <c r="B446" s="856"/>
      <c r="C446" s="862"/>
      <c r="D446" s="862"/>
      <c r="E446" s="862"/>
      <c r="F446" s="862"/>
      <c r="G446" s="862"/>
      <c r="H446" s="862"/>
    </row>
    <row r="447" spans="1:8">
      <c r="A447" s="856"/>
      <c r="B447" s="856"/>
      <c r="C447" s="862"/>
      <c r="D447" s="862"/>
      <c r="E447" s="862"/>
      <c r="F447" s="862"/>
      <c r="G447" s="862"/>
      <c r="H447" s="862"/>
    </row>
    <row r="448" spans="1:8">
      <c r="A448" s="856"/>
      <c r="B448" s="856"/>
      <c r="C448" s="862"/>
      <c r="D448" s="862"/>
      <c r="E448" s="862"/>
      <c r="F448" s="862"/>
      <c r="G448" s="862"/>
      <c r="H448" s="862"/>
    </row>
    <row r="449" spans="1:8">
      <c r="A449" s="856"/>
      <c r="B449" s="856"/>
      <c r="C449" s="862"/>
      <c r="D449" s="862"/>
      <c r="E449" s="862"/>
      <c r="F449" s="862"/>
      <c r="G449" s="862"/>
      <c r="H449" s="862"/>
    </row>
    <row r="450" spans="1:8">
      <c r="A450" s="856"/>
      <c r="B450" s="856"/>
      <c r="C450" s="862"/>
      <c r="D450" s="862"/>
      <c r="E450" s="862"/>
      <c r="F450" s="862"/>
      <c r="G450" s="862"/>
      <c r="H450" s="862"/>
    </row>
    <row r="451" spans="1:8">
      <c r="A451" s="856"/>
      <c r="B451" s="856"/>
      <c r="C451" s="862"/>
      <c r="D451" s="862"/>
      <c r="E451" s="862"/>
      <c r="F451" s="862"/>
      <c r="G451" s="862"/>
      <c r="H451" s="862"/>
    </row>
    <row r="452" spans="1:8">
      <c r="A452" s="856"/>
      <c r="B452" s="856"/>
      <c r="C452" s="862"/>
      <c r="D452" s="862"/>
      <c r="E452" s="862"/>
      <c r="F452" s="862"/>
      <c r="G452" s="862"/>
      <c r="H452" s="862"/>
    </row>
    <row r="453" spans="1:8">
      <c r="A453" s="856"/>
      <c r="B453" s="856"/>
      <c r="C453" s="862"/>
      <c r="D453" s="862"/>
      <c r="E453" s="862"/>
      <c r="F453" s="862"/>
      <c r="G453" s="862"/>
      <c r="H453" s="862"/>
    </row>
    <row r="454" spans="1:8">
      <c r="A454" s="856"/>
      <c r="B454" s="856"/>
      <c r="C454" s="862"/>
      <c r="D454" s="862"/>
      <c r="E454" s="862"/>
      <c r="F454" s="862"/>
      <c r="G454" s="862"/>
      <c r="H454" s="862"/>
    </row>
    <row r="455" spans="1:8">
      <c r="A455" s="856"/>
      <c r="B455" s="856"/>
      <c r="C455" s="862"/>
      <c r="D455" s="862"/>
      <c r="E455" s="862"/>
      <c r="F455" s="862"/>
      <c r="G455" s="862"/>
      <c r="H455" s="862"/>
    </row>
    <row r="456" spans="1:8">
      <c r="A456" s="856"/>
      <c r="B456" s="856"/>
      <c r="C456" s="862"/>
      <c r="D456" s="862"/>
      <c r="E456" s="862"/>
      <c r="F456" s="862"/>
      <c r="G456" s="862"/>
      <c r="H456" s="862"/>
    </row>
    <row r="457" spans="1:8">
      <c r="A457" s="856"/>
      <c r="B457" s="856"/>
      <c r="C457" s="862"/>
      <c r="D457" s="862"/>
      <c r="E457" s="862"/>
      <c r="F457" s="862"/>
      <c r="G457" s="862"/>
      <c r="H457" s="862"/>
    </row>
    <row r="458" spans="1:8">
      <c r="A458" s="856"/>
      <c r="B458" s="856"/>
      <c r="C458" s="862"/>
      <c r="D458" s="862"/>
      <c r="E458" s="862"/>
      <c r="F458" s="862"/>
      <c r="G458" s="862"/>
      <c r="H458" s="862"/>
    </row>
    <row r="459" spans="1:8">
      <c r="A459" s="856"/>
      <c r="B459" s="856"/>
      <c r="C459" s="862"/>
      <c r="D459" s="862"/>
      <c r="E459" s="862"/>
      <c r="F459" s="862"/>
      <c r="G459" s="862"/>
      <c r="H459" s="862"/>
    </row>
    <row r="460" spans="1:8">
      <c r="A460" s="856"/>
      <c r="B460" s="856"/>
      <c r="C460" s="862"/>
      <c r="D460" s="862"/>
      <c r="E460" s="862"/>
      <c r="F460" s="862"/>
      <c r="G460" s="862"/>
      <c r="H460" s="862"/>
    </row>
    <row r="461" spans="1:8">
      <c r="A461" s="856"/>
      <c r="B461" s="856"/>
      <c r="C461" s="862"/>
      <c r="D461" s="862"/>
      <c r="E461" s="862"/>
      <c r="F461" s="862"/>
      <c r="G461" s="862"/>
      <c r="H461" s="862"/>
    </row>
    <row r="462" spans="1:8">
      <c r="A462" s="856"/>
      <c r="B462" s="856"/>
      <c r="C462" s="862"/>
      <c r="D462" s="862"/>
      <c r="E462" s="862"/>
      <c r="F462" s="862"/>
      <c r="G462" s="862"/>
      <c r="H462" s="862"/>
    </row>
    <row r="463" spans="1:8">
      <c r="A463" s="856"/>
      <c r="B463" s="856"/>
      <c r="C463" s="862"/>
      <c r="D463" s="862"/>
      <c r="E463" s="862"/>
      <c r="F463" s="862"/>
      <c r="G463" s="862"/>
      <c r="H463" s="862"/>
    </row>
    <row r="464" spans="1:8">
      <c r="A464" s="856"/>
      <c r="B464" s="856"/>
      <c r="C464" s="862"/>
      <c r="D464" s="862"/>
      <c r="E464" s="862"/>
      <c r="F464" s="862"/>
      <c r="G464" s="862"/>
      <c r="H464" s="862"/>
    </row>
    <row r="465" spans="1:8">
      <c r="A465" s="856"/>
      <c r="B465" s="856"/>
      <c r="C465" s="862"/>
      <c r="D465" s="862"/>
      <c r="E465" s="862"/>
      <c r="F465" s="862"/>
      <c r="G465" s="862"/>
      <c r="H465" s="862"/>
    </row>
    <row r="466" spans="1:8">
      <c r="A466" s="856"/>
      <c r="B466" s="856"/>
      <c r="C466" s="862"/>
      <c r="D466" s="862"/>
      <c r="E466" s="862"/>
      <c r="F466" s="862"/>
      <c r="G466" s="862"/>
      <c r="H466" s="862"/>
    </row>
    <row r="467" spans="1:8">
      <c r="A467" s="856"/>
      <c r="B467" s="856"/>
      <c r="C467" s="862"/>
      <c r="D467" s="862"/>
      <c r="E467" s="862"/>
      <c r="F467" s="862"/>
      <c r="G467" s="862"/>
      <c r="H467" s="862"/>
    </row>
    <row r="468" spans="1:8">
      <c r="A468" s="856"/>
      <c r="B468" s="856"/>
      <c r="C468" s="862"/>
      <c r="D468" s="862"/>
      <c r="E468" s="862"/>
      <c r="F468" s="862"/>
      <c r="G468" s="862"/>
      <c r="H468" s="862"/>
    </row>
    <row r="469" spans="1:8">
      <c r="A469" s="856"/>
      <c r="B469" s="856"/>
      <c r="C469" s="862"/>
      <c r="D469" s="862"/>
      <c r="E469" s="862"/>
      <c r="F469" s="862"/>
      <c r="G469" s="862"/>
      <c r="H469" s="862"/>
    </row>
    <row r="470" spans="1:8">
      <c r="A470" s="856"/>
      <c r="B470" s="856"/>
      <c r="C470" s="862"/>
      <c r="D470" s="862"/>
      <c r="E470" s="862"/>
      <c r="F470" s="862"/>
      <c r="G470" s="862"/>
      <c r="H470" s="862"/>
    </row>
    <row r="471" spans="1:8">
      <c r="A471" s="856"/>
      <c r="B471" s="856"/>
      <c r="C471" s="862"/>
      <c r="D471" s="862"/>
      <c r="E471" s="862"/>
      <c r="F471" s="862"/>
      <c r="G471" s="862"/>
      <c r="H471" s="862"/>
    </row>
    <row r="472" spans="1:8">
      <c r="A472" s="856"/>
      <c r="B472" s="856"/>
      <c r="C472" s="862"/>
      <c r="D472" s="862"/>
      <c r="E472" s="862"/>
      <c r="F472" s="862"/>
      <c r="G472" s="862"/>
      <c r="H472" s="862"/>
    </row>
    <row r="473" spans="1:8">
      <c r="A473" s="856"/>
      <c r="B473" s="856"/>
      <c r="C473" s="862"/>
      <c r="D473" s="862"/>
      <c r="E473" s="862"/>
      <c r="F473" s="862"/>
      <c r="G473" s="862"/>
      <c r="H473" s="862"/>
    </row>
    <row r="474" spans="1:8">
      <c r="A474" s="856"/>
      <c r="B474" s="856"/>
      <c r="C474" s="862"/>
      <c r="D474" s="862"/>
      <c r="E474" s="862"/>
      <c r="F474" s="862"/>
      <c r="G474" s="862"/>
      <c r="H474" s="862"/>
    </row>
    <row r="475" spans="1:8">
      <c r="A475" s="856"/>
      <c r="B475" s="856"/>
      <c r="C475" s="862"/>
      <c r="D475" s="862"/>
      <c r="E475" s="862"/>
      <c r="F475" s="862"/>
      <c r="G475" s="862"/>
      <c r="H475" s="862"/>
    </row>
    <row r="476" spans="1:8">
      <c r="A476" s="856"/>
      <c r="B476" s="856"/>
      <c r="C476" s="862"/>
      <c r="D476" s="862"/>
      <c r="E476" s="862"/>
      <c r="F476" s="862"/>
      <c r="G476" s="862"/>
      <c r="H476" s="862"/>
    </row>
    <row r="477" spans="1:8">
      <c r="A477" s="856"/>
      <c r="B477" s="856"/>
      <c r="C477" s="862"/>
      <c r="D477" s="862"/>
      <c r="E477" s="862"/>
      <c r="F477" s="862"/>
      <c r="G477" s="862"/>
      <c r="H477" s="862"/>
    </row>
    <row r="478" spans="1:8">
      <c r="A478" s="856"/>
      <c r="B478" s="856"/>
      <c r="C478" s="862"/>
      <c r="D478" s="862"/>
      <c r="E478" s="862"/>
      <c r="F478" s="862"/>
      <c r="G478" s="862"/>
      <c r="H478" s="862"/>
    </row>
    <row r="479" spans="1:8">
      <c r="A479" s="856"/>
      <c r="B479" s="856"/>
      <c r="C479" s="862"/>
      <c r="D479" s="862"/>
      <c r="E479" s="862"/>
      <c r="F479" s="862"/>
      <c r="G479" s="862"/>
      <c r="H479" s="862"/>
    </row>
    <row r="480" spans="1:8">
      <c r="A480" s="856"/>
      <c r="B480" s="856"/>
      <c r="C480" s="862"/>
      <c r="D480" s="862"/>
      <c r="E480" s="862"/>
      <c r="F480" s="862"/>
      <c r="G480" s="862"/>
      <c r="H480" s="862"/>
    </row>
    <row r="481" spans="1:8">
      <c r="A481" s="856"/>
      <c r="B481" s="856"/>
      <c r="C481" s="862"/>
      <c r="D481" s="862"/>
      <c r="E481" s="862"/>
      <c r="F481" s="862"/>
      <c r="G481" s="862"/>
      <c r="H481" s="862"/>
    </row>
    <row r="482" spans="1:8">
      <c r="A482" s="856"/>
      <c r="B482" s="856"/>
      <c r="C482" s="862"/>
      <c r="D482" s="862"/>
      <c r="E482" s="862"/>
      <c r="F482" s="862"/>
      <c r="G482" s="862"/>
      <c r="H482" s="862"/>
    </row>
    <row r="483" spans="1:8">
      <c r="A483" s="856"/>
      <c r="B483" s="856"/>
      <c r="C483" s="862"/>
      <c r="D483" s="862"/>
      <c r="E483" s="862"/>
      <c r="F483" s="862"/>
      <c r="G483" s="862"/>
      <c r="H483" s="862"/>
    </row>
    <row r="484" spans="1:8">
      <c r="A484" s="856"/>
      <c r="B484" s="856"/>
      <c r="C484" s="862"/>
      <c r="D484" s="862"/>
      <c r="E484" s="862"/>
      <c r="F484" s="862"/>
      <c r="G484" s="862"/>
      <c r="H484" s="862"/>
    </row>
    <row r="485" spans="1:8">
      <c r="A485" s="856"/>
      <c r="B485" s="856"/>
      <c r="C485" s="862"/>
      <c r="D485" s="862"/>
      <c r="E485" s="862"/>
      <c r="F485" s="862"/>
      <c r="G485" s="862"/>
      <c r="H485" s="862"/>
    </row>
    <row r="486" spans="1:8">
      <c r="A486" s="856"/>
      <c r="B486" s="856"/>
      <c r="C486" s="862"/>
      <c r="D486" s="862"/>
      <c r="E486" s="862"/>
      <c r="F486" s="862"/>
      <c r="G486" s="862"/>
      <c r="H486" s="862"/>
    </row>
    <row r="487" spans="1:8">
      <c r="A487" s="856"/>
      <c r="B487" s="856"/>
      <c r="C487" s="862"/>
      <c r="D487" s="862"/>
      <c r="E487" s="862"/>
      <c r="F487" s="862"/>
      <c r="G487" s="862"/>
      <c r="H487" s="862"/>
    </row>
    <row r="488" spans="1:8">
      <c r="A488" s="856"/>
      <c r="B488" s="856"/>
      <c r="C488" s="862"/>
      <c r="D488" s="862"/>
      <c r="E488" s="862"/>
      <c r="F488" s="862"/>
      <c r="G488" s="862"/>
      <c r="H488" s="862"/>
    </row>
    <row r="489" spans="1:8">
      <c r="A489" s="856"/>
      <c r="B489" s="856"/>
      <c r="C489" s="862"/>
      <c r="D489" s="862"/>
      <c r="E489" s="862"/>
      <c r="F489" s="862"/>
      <c r="G489" s="862"/>
      <c r="H489" s="862"/>
    </row>
    <row r="490" spans="1:8">
      <c r="A490" s="856"/>
      <c r="B490" s="856"/>
      <c r="C490" s="862"/>
      <c r="D490" s="862"/>
      <c r="E490" s="862"/>
      <c r="F490" s="862"/>
      <c r="G490" s="862"/>
      <c r="H490" s="862"/>
    </row>
    <row r="491" spans="1:8">
      <c r="A491" s="856"/>
      <c r="B491" s="856"/>
      <c r="C491" s="862"/>
      <c r="D491" s="862"/>
      <c r="E491" s="862"/>
      <c r="F491" s="862"/>
      <c r="G491" s="862"/>
      <c r="H491" s="862"/>
    </row>
    <row r="492" spans="1:8">
      <c r="A492" s="856"/>
      <c r="B492" s="856"/>
      <c r="C492" s="862"/>
      <c r="D492" s="862"/>
      <c r="E492" s="862"/>
      <c r="F492" s="862"/>
      <c r="G492" s="862"/>
      <c r="H492" s="862"/>
    </row>
    <row r="493" spans="1:8">
      <c r="A493" s="856"/>
      <c r="B493" s="856"/>
      <c r="C493" s="862"/>
      <c r="D493" s="862"/>
      <c r="E493" s="862"/>
      <c r="F493" s="862"/>
      <c r="G493" s="862"/>
      <c r="H493" s="862"/>
    </row>
    <row r="494" spans="1:8">
      <c r="A494" s="856"/>
      <c r="B494" s="856"/>
      <c r="C494" s="862"/>
      <c r="D494" s="862"/>
      <c r="E494" s="862"/>
      <c r="F494" s="862"/>
      <c r="G494" s="862"/>
      <c r="H494" s="862"/>
    </row>
    <row r="495" spans="1:8">
      <c r="A495" s="856"/>
      <c r="B495" s="856"/>
      <c r="C495" s="862"/>
      <c r="D495" s="862"/>
      <c r="E495" s="862"/>
      <c r="F495" s="862"/>
      <c r="G495" s="862"/>
      <c r="H495" s="862"/>
    </row>
    <row r="496" spans="1:8">
      <c r="A496" s="856"/>
      <c r="B496" s="856"/>
      <c r="C496" s="862"/>
      <c r="D496" s="862"/>
      <c r="E496" s="862"/>
      <c r="F496" s="862"/>
      <c r="G496" s="862"/>
      <c r="H496" s="862"/>
    </row>
    <row r="497" spans="1:8">
      <c r="A497" s="856"/>
      <c r="B497" s="856"/>
      <c r="C497" s="862"/>
      <c r="D497" s="862"/>
      <c r="E497" s="862"/>
      <c r="F497" s="862"/>
      <c r="G497" s="862"/>
      <c r="H497" s="862"/>
    </row>
    <row r="498" spans="1:8">
      <c r="A498" s="856"/>
      <c r="B498" s="856"/>
      <c r="C498" s="862"/>
      <c r="D498" s="862"/>
      <c r="E498" s="862"/>
      <c r="F498" s="862"/>
      <c r="G498" s="862"/>
      <c r="H498" s="862"/>
    </row>
    <row r="499" spans="1:8">
      <c r="A499" s="856"/>
      <c r="B499" s="856"/>
      <c r="C499" s="862"/>
      <c r="D499" s="862"/>
      <c r="E499" s="862"/>
      <c r="F499" s="862"/>
      <c r="G499" s="862"/>
      <c r="H499" s="862"/>
    </row>
    <row r="500" spans="1:8">
      <c r="A500" s="856"/>
      <c r="B500" s="856"/>
      <c r="C500" s="862"/>
      <c r="D500" s="862"/>
      <c r="E500" s="862"/>
      <c r="F500" s="862"/>
      <c r="G500" s="862"/>
      <c r="H500" s="862"/>
    </row>
    <row r="501" spans="1:8">
      <c r="A501" s="856"/>
      <c r="B501" s="856"/>
      <c r="C501" s="862"/>
      <c r="D501" s="862"/>
      <c r="E501" s="862"/>
      <c r="F501" s="862"/>
      <c r="G501" s="862"/>
      <c r="H501" s="862"/>
    </row>
    <row r="502" spans="1:8">
      <c r="A502" s="856"/>
      <c r="B502" s="856"/>
      <c r="C502" s="862"/>
      <c r="D502" s="862"/>
      <c r="E502" s="862"/>
      <c r="F502" s="862"/>
      <c r="G502" s="862"/>
      <c r="H502" s="862"/>
    </row>
    <row r="503" spans="1:8">
      <c r="A503" s="856"/>
      <c r="B503" s="856"/>
      <c r="C503" s="862"/>
      <c r="D503" s="862"/>
      <c r="E503" s="862"/>
      <c r="F503" s="862"/>
      <c r="G503" s="862"/>
      <c r="H503" s="862"/>
    </row>
    <row r="504" spans="1:8">
      <c r="A504" s="856"/>
      <c r="B504" s="856"/>
      <c r="C504" s="862"/>
      <c r="D504" s="862"/>
      <c r="E504" s="862"/>
      <c r="F504" s="862"/>
      <c r="G504" s="862"/>
      <c r="H504" s="862"/>
    </row>
    <row r="505" spans="1:8">
      <c r="A505" s="856"/>
      <c r="B505" s="856"/>
      <c r="C505" s="862"/>
      <c r="D505" s="862"/>
      <c r="E505" s="862"/>
      <c r="F505" s="862"/>
      <c r="G505" s="862"/>
      <c r="H505" s="862"/>
    </row>
    <row r="506" spans="1:8">
      <c r="A506" s="856"/>
      <c r="B506" s="856"/>
      <c r="C506" s="862"/>
      <c r="D506" s="862"/>
      <c r="E506" s="862"/>
      <c r="F506" s="862"/>
      <c r="G506" s="862"/>
      <c r="H506" s="862"/>
    </row>
    <row r="507" spans="1:8">
      <c r="A507" s="856"/>
      <c r="B507" s="856"/>
      <c r="C507" s="862"/>
      <c r="D507" s="862"/>
      <c r="E507" s="862"/>
      <c r="F507" s="862"/>
      <c r="G507" s="862"/>
      <c r="H507" s="862"/>
    </row>
    <row r="508" spans="1:8">
      <c r="A508" s="856"/>
      <c r="B508" s="856"/>
      <c r="C508" s="862"/>
      <c r="D508" s="862"/>
      <c r="E508" s="862"/>
      <c r="F508" s="862"/>
      <c r="G508" s="862"/>
      <c r="H508" s="862"/>
    </row>
    <row r="509" spans="1:8">
      <c r="A509" s="856"/>
      <c r="B509" s="856"/>
      <c r="C509" s="862"/>
      <c r="D509" s="862"/>
      <c r="E509" s="862"/>
      <c r="F509" s="862"/>
      <c r="G509" s="862"/>
      <c r="H509" s="862"/>
    </row>
    <row r="510" spans="1:8">
      <c r="A510" s="856"/>
      <c r="B510" s="856"/>
      <c r="C510" s="862"/>
      <c r="D510" s="862"/>
      <c r="E510" s="862"/>
      <c r="F510" s="862"/>
      <c r="G510" s="862"/>
      <c r="H510" s="862"/>
    </row>
    <row r="511" spans="1:8">
      <c r="A511" s="856"/>
      <c r="B511" s="856"/>
      <c r="C511" s="862"/>
      <c r="D511" s="862"/>
      <c r="E511" s="862"/>
      <c r="F511" s="862"/>
      <c r="G511" s="862"/>
      <c r="H511" s="862"/>
    </row>
    <row r="512" spans="1:8">
      <c r="A512" s="856"/>
      <c r="B512" s="856"/>
      <c r="C512" s="862"/>
      <c r="D512" s="862"/>
      <c r="E512" s="862"/>
      <c r="F512" s="862"/>
      <c r="G512" s="862"/>
      <c r="H512" s="862"/>
    </row>
    <row r="513" spans="1:8">
      <c r="A513" s="856"/>
      <c r="B513" s="856"/>
      <c r="C513" s="862"/>
      <c r="D513" s="862"/>
      <c r="E513" s="862"/>
      <c r="F513" s="862"/>
      <c r="G513" s="862"/>
      <c r="H513" s="862"/>
    </row>
    <row r="514" spans="1:8">
      <c r="A514" s="856"/>
      <c r="B514" s="856"/>
      <c r="C514" s="862"/>
      <c r="D514" s="862"/>
      <c r="E514" s="862"/>
      <c r="F514" s="862"/>
      <c r="G514" s="862"/>
      <c r="H514" s="862"/>
    </row>
    <row r="515" spans="1:8">
      <c r="A515" s="856"/>
      <c r="B515" s="856"/>
      <c r="C515" s="862"/>
      <c r="D515" s="862"/>
      <c r="E515" s="862"/>
      <c r="F515" s="862"/>
      <c r="G515" s="862"/>
      <c r="H515" s="862"/>
    </row>
    <row r="516" spans="1:8">
      <c r="A516" s="856"/>
      <c r="B516" s="856"/>
      <c r="C516" s="862"/>
      <c r="D516" s="862"/>
      <c r="E516" s="862"/>
      <c r="F516" s="862"/>
      <c r="G516" s="862"/>
      <c r="H516" s="862"/>
    </row>
    <row r="517" spans="1:8">
      <c r="A517" s="856"/>
      <c r="B517" s="856"/>
      <c r="C517" s="862"/>
      <c r="D517" s="862"/>
      <c r="E517" s="862"/>
      <c r="F517" s="862"/>
      <c r="G517" s="862"/>
      <c r="H517" s="862"/>
    </row>
    <row r="518" spans="1:8">
      <c r="A518" s="856"/>
      <c r="B518" s="856"/>
      <c r="C518" s="862"/>
      <c r="D518" s="862"/>
      <c r="E518" s="862"/>
      <c r="F518" s="862"/>
      <c r="G518" s="862"/>
      <c r="H518" s="862"/>
    </row>
    <row r="519" spans="1:8">
      <c r="A519" s="856"/>
      <c r="B519" s="856"/>
      <c r="C519" s="862"/>
      <c r="D519" s="862"/>
      <c r="E519" s="862"/>
      <c r="F519" s="862"/>
      <c r="G519" s="862"/>
      <c r="H519" s="862"/>
    </row>
    <row r="520" spans="1:8">
      <c r="A520" s="856"/>
      <c r="B520" s="856"/>
      <c r="C520" s="862"/>
      <c r="D520" s="862"/>
      <c r="E520" s="862"/>
      <c r="F520" s="862"/>
      <c r="G520" s="862"/>
      <c r="H520" s="862"/>
    </row>
    <row r="521" spans="1:8">
      <c r="A521" s="856"/>
      <c r="B521" s="856"/>
      <c r="C521" s="862"/>
      <c r="D521" s="862"/>
      <c r="E521" s="862"/>
      <c r="F521" s="862"/>
      <c r="G521" s="862"/>
      <c r="H521" s="862"/>
    </row>
    <row r="522" spans="1:8">
      <c r="A522" s="856"/>
      <c r="B522" s="856"/>
      <c r="C522" s="862"/>
      <c r="D522" s="862"/>
      <c r="E522" s="862"/>
      <c r="F522" s="862"/>
      <c r="G522" s="862"/>
      <c r="H522" s="862"/>
    </row>
    <row r="523" spans="1:8">
      <c r="A523" s="856"/>
      <c r="B523" s="856"/>
      <c r="C523" s="862"/>
      <c r="D523" s="862"/>
      <c r="E523" s="862"/>
      <c r="F523" s="862"/>
      <c r="G523" s="862"/>
      <c r="H523" s="862"/>
    </row>
    <row r="524" spans="1:8">
      <c r="A524" s="856"/>
      <c r="B524" s="856"/>
      <c r="C524" s="862"/>
      <c r="D524" s="862"/>
      <c r="E524" s="862"/>
      <c r="F524" s="862"/>
      <c r="G524" s="862"/>
      <c r="H524" s="862"/>
    </row>
    <row r="525" spans="1:8">
      <c r="A525" s="856"/>
      <c r="B525" s="856"/>
      <c r="C525" s="862"/>
      <c r="D525" s="862"/>
      <c r="E525" s="862"/>
      <c r="F525" s="862"/>
      <c r="G525" s="862"/>
      <c r="H525" s="862"/>
    </row>
    <row r="526" spans="1:8">
      <c r="A526" s="856"/>
      <c r="B526" s="856"/>
      <c r="C526" s="862"/>
      <c r="D526" s="862"/>
      <c r="E526" s="862"/>
      <c r="F526" s="862"/>
      <c r="G526" s="862"/>
      <c r="H526" s="862"/>
    </row>
    <row r="527" spans="1:8">
      <c r="A527" s="856"/>
      <c r="B527" s="856"/>
      <c r="C527" s="862"/>
      <c r="D527" s="862"/>
      <c r="E527" s="862"/>
      <c r="F527" s="862"/>
      <c r="G527" s="862"/>
      <c r="H527" s="862"/>
    </row>
    <row r="528" spans="1:8">
      <c r="A528" s="856"/>
      <c r="B528" s="856"/>
      <c r="C528" s="862"/>
      <c r="D528" s="862"/>
      <c r="E528" s="862"/>
      <c r="F528" s="862"/>
      <c r="G528" s="862"/>
      <c r="H528" s="862"/>
    </row>
    <row r="529" spans="1:8">
      <c r="A529" s="856"/>
      <c r="B529" s="856"/>
      <c r="C529" s="862"/>
      <c r="D529" s="862"/>
      <c r="E529" s="862"/>
      <c r="F529" s="862"/>
      <c r="G529" s="862"/>
      <c r="H529" s="862"/>
    </row>
    <row r="530" spans="1:8">
      <c r="A530" s="856"/>
      <c r="B530" s="856"/>
      <c r="C530" s="862"/>
      <c r="D530" s="862"/>
      <c r="E530" s="862"/>
      <c r="F530" s="862"/>
      <c r="G530" s="862"/>
      <c r="H530" s="862"/>
    </row>
    <row r="531" spans="1:8">
      <c r="A531" s="856"/>
      <c r="B531" s="856"/>
      <c r="C531" s="862"/>
      <c r="D531" s="862"/>
      <c r="E531" s="862"/>
      <c r="F531" s="862"/>
      <c r="G531" s="862"/>
      <c r="H531" s="862"/>
    </row>
    <row r="532" spans="1:8">
      <c r="A532" s="856"/>
      <c r="B532" s="856"/>
      <c r="C532" s="862"/>
      <c r="D532" s="862"/>
      <c r="E532" s="862"/>
      <c r="F532" s="862"/>
      <c r="G532" s="862"/>
      <c r="H532" s="862"/>
    </row>
    <row r="533" spans="1:8">
      <c r="A533" s="856"/>
      <c r="B533" s="856"/>
      <c r="C533" s="862"/>
      <c r="D533" s="862"/>
      <c r="E533" s="862"/>
      <c r="F533" s="862"/>
      <c r="G533" s="862"/>
      <c r="H533" s="862"/>
    </row>
    <row r="534" spans="1:8">
      <c r="A534" s="856"/>
      <c r="B534" s="856"/>
      <c r="C534" s="862"/>
      <c r="D534" s="862"/>
      <c r="E534" s="862"/>
      <c r="F534" s="862"/>
      <c r="G534" s="862"/>
      <c r="H534" s="862"/>
    </row>
    <row r="535" spans="1:8">
      <c r="A535" s="856"/>
      <c r="B535" s="856"/>
      <c r="C535" s="862"/>
      <c r="D535" s="862"/>
      <c r="E535" s="862"/>
      <c r="F535" s="862"/>
      <c r="G535" s="862"/>
      <c r="H535" s="862"/>
    </row>
    <row r="536" spans="1:8">
      <c r="A536" s="856"/>
      <c r="B536" s="856"/>
      <c r="C536" s="862"/>
      <c r="D536" s="862"/>
      <c r="E536" s="862"/>
      <c r="F536" s="862"/>
      <c r="G536" s="862"/>
      <c r="H536" s="862"/>
    </row>
    <row r="537" spans="1:8">
      <c r="A537" s="856"/>
      <c r="B537" s="856"/>
      <c r="C537" s="862"/>
      <c r="D537" s="862"/>
      <c r="E537" s="862"/>
      <c r="F537" s="862"/>
      <c r="G537" s="862"/>
      <c r="H537" s="862"/>
    </row>
    <row r="538" spans="1:8">
      <c r="A538" s="856"/>
      <c r="B538" s="856"/>
      <c r="C538" s="862"/>
      <c r="D538" s="862"/>
      <c r="E538" s="862"/>
      <c r="F538" s="862"/>
      <c r="G538" s="862"/>
      <c r="H538" s="862"/>
    </row>
    <row r="539" spans="1:8">
      <c r="A539" s="856"/>
      <c r="B539" s="856"/>
      <c r="C539" s="862"/>
      <c r="D539" s="862"/>
      <c r="E539" s="862"/>
      <c r="F539" s="862"/>
      <c r="G539" s="862"/>
      <c r="H539" s="862"/>
    </row>
    <row r="540" spans="1:8">
      <c r="A540" s="856"/>
      <c r="B540" s="856"/>
      <c r="C540" s="862"/>
      <c r="D540" s="862"/>
      <c r="E540" s="862"/>
      <c r="F540" s="862"/>
      <c r="G540" s="862"/>
      <c r="H540" s="862"/>
    </row>
    <row r="541" spans="1:8">
      <c r="A541" s="856"/>
      <c r="B541" s="856"/>
      <c r="C541" s="862"/>
      <c r="D541" s="862"/>
      <c r="E541" s="862"/>
      <c r="F541" s="862"/>
      <c r="G541" s="862"/>
      <c r="H541" s="862"/>
    </row>
    <row r="542" spans="1:8">
      <c r="A542" s="856"/>
      <c r="B542" s="856"/>
      <c r="C542" s="862"/>
      <c r="D542" s="862"/>
      <c r="E542" s="862"/>
      <c r="F542" s="862"/>
      <c r="G542" s="862"/>
      <c r="H542" s="862"/>
    </row>
    <row r="543" spans="1:8">
      <c r="A543" s="856"/>
      <c r="B543" s="856"/>
      <c r="C543" s="862"/>
      <c r="D543" s="862"/>
      <c r="E543" s="862"/>
      <c r="F543" s="862"/>
      <c r="G543" s="862"/>
      <c r="H543" s="862"/>
    </row>
    <row r="544" spans="1:8">
      <c r="A544" s="856"/>
      <c r="B544" s="856"/>
      <c r="C544" s="862"/>
      <c r="D544" s="862"/>
      <c r="E544" s="862"/>
      <c r="F544" s="862"/>
      <c r="G544" s="862"/>
      <c r="H544" s="862"/>
    </row>
    <row r="545" spans="1:8">
      <c r="A545" s="856"/>
      <c r="B545" s="856"/>
      <c r="C545" s="862"/>
      <c r="D545" s="862"/>
      <c r="E545" s="862"/>
      <c r="F545" s="862"/>
      <c r="G545" s="862"/>
      <c r="H545" s="862"/>
    </row>
    <row r="546" spans="1:8">
      <c r="A546" s="856"/>
      <c r="B546" s="856"/>
      <c r="C546" s="862"/>
      <c r="D546" s="862"/>
      <c r="E546" s="862"/>
      <c r="F546" s="862"/>
      <c r="G546" s="862"/>
      <c r="H546" s="862"/>
    </row>
    <row r="547" spans="1:8">
      <c r="A547" s="856"/>
      <c r="B547" s="856"/>
      <c r="C547" s="862"/>
      <c r="D547" s="862"/>
      <c r="E547" s="862"/>
      <c r="F547" s="862"/>
      <c r="G547" s="862"/>
      <c r="H547" s="862"/>
    </row>
    <row r="548" spans="1:8">
      <c r="A548" s="856"/>
      <c r="B548" s="856"/>
      <c r="C548" s="862"/>
      <c r="D548" s="862"/>
      <c r="E548" s="862"/>
      <c r="F548" s="862"/>
      <c r="G548" s="862"/>
      <c r="H548" s="862"/>
    </row>
    <row r="549" spans="1:8">
      <c r="A549" s="856"/>
      <c r="B549" s="856"/>
      <c r="C549" s="862"/>
      <c r="D549" s="862"/>
      <c r="E549" s="862"/>
      <c r="F549" s="862"/>
      <c r="G549" s="862"/>
      <c r="H549" s="862"/>
    </row>
    <row r="550" spans="1:8">
      <c r="A550" s="856"/>
      <c r="B550" s="856"/>
      <c r="C550" s="862"/>
      <c r="D550" s="862"/>
      <c r="E550" s="862"/>
      <c r="F550" s="862"/>
      <c r="G550" s="862"/>
      <c r="H550" s="862"/>
    </row>
    <row r="551" spans="1:8">
      <c r="A551" s="856"/>
      <c r="B551" s="856"/>
      <c r="C551" s="862"/>
      <c r="D551" s="862"/>
      <c r="E551" s="862"/>
      <c r="F551" s="862"/>
      <c r="G551" s="862"/>
      <c r="H551" s="862"/>
    </row>
    <row r="552" spans="1:8">
      <c r="A552" s="856"/>
      <c r="B552" s="856"/>
      <c r="C552" s="862"/>
      <c r="D552" s="862"/>
      <c r="E552" s="862"/>
      <c r="F552" s="862"/>
      <c r="G552" s="862"/>
      <c r="H552" s="862"/>
    </row>
    <row r="553" spans="1:8">
      <c r="A553" s="856"/>
      <c r="B553" s="856"/>
      <c r="C553" s="862"/>
      <c r="D553" s="862"/>
      <c r="E553" s="862"/>
      <c r="F553" s="862"/>
      <c r="G553" s="862"/>
      <c r="H553" s="862"/>
    </row>
    <row r="554" spans="1:8">
      <c r="A554" s="856"/>
      <c r="B554" s="856"/>
      <c r="C554" s="862"/>
      <c r="D554" s="862"/>
      <c r="E554" s="862"/>
      <c r="F554" s="862"/>
      <c r="G554" s="862"/>
      <c r="H554" s="862"/>
    </row>
    <row r="555" spans="1:8">
      <c r="A555" s="856"/>
      <c r="B555" s="856"/>
      <c r="C555" s="862"/>
      <c r="D555" s="862"/>
      <c r="E555" s="862"/>
      <c r="F555" s="862"/>
      <c r="G555" s="862"/>
      <c r="H555" s="862"/>
    </row>
    <row r="556" spans="1:8">
      <c r="A556" s="856"/>
      <c r="B556" s="856"/>
      <c r="C556" s="862"/>
      <c r="D556" s="862"/>
      <c r="E556" s="862"/>
      <c r="F556" s="862"/>
      <c r="G556" s="862"/>
      <c r="H556" s="862"/>
    </row>
    <row r="557" spans="1:8">
      <c r="A557" s="856"/>
      <c r="B557" s="856"/>
      <c r="C557" s="862"/>
      <c r="D557" s="862"/>
      <c r="E557" s="862"/>
      <c r="F557" s="862"/>
      <c r="G557" s="862"/>
      <c r="H557" s="862"/>
    </row>
    <row r="558" spans="1:8">
      <c r="A558" s="856"/>
      <c r="B558" s="856"/>
      <c r="C558" s="862"/>
      <c r="D558" s="862"/>
      <c r="E558" s="862"/>
      <c r="F558" s="862"/>
      <c r="G558" s="862"/>
      <c r="H558" s="862"/>
    </row>
    <row r="559" spans="1:8">
      <c r="A559" s="856"/>
      <c r="B559" s="856"/>
      <c r="C559" s="862"/>
      <c r="D559" s="862"/>
      <c r="E559" s="862"/>
      <c r="F559" s="862"/>
      <c r="G559" s="862"/>
      <c r="H559" s="862"/>
    </row>
    <row r="560" spans="1:8">
      <c r="A560" s="856"/>
      <c r="B560" s="856"/>
      <c r="C560" s="862"/>
      <c r="D560" s="862"/>
      <c r="E560" s="862"/>
      <c r="F560" s="862"/>
      <c r="G560" s="862"/>
      <c r="H560" s="862"/>
    </row>
    <row r="561" spans="1:8">
      <c r="A561" s="856"/>
      <c r="B561" s="856"/>
      <c r="C561" s="862"/>
      <c r="D561" s="862"/>
      <c r="E561" s="862"/>
      <c r="F561" s="862"/>
      <c r="G561" s="862"/>
      <c r="H561" s="862"/>
    </row>
    <row r="562" spans="1:8">
      <c r="A562" s="856"/>
      <c r="B562" s="856"/>
      <c r="C562" s="862"/>
      <c r="D562" s="862"/>
      <c r="E562" s="862"/>
      <c r="F562" s="862"/>
      <c r="G562" s="862"/>
      <c r="H562" s="862"/>
    </row>
    <row r="563" spans="1:8">
      <c r="A563" s="856"/>
      <c r="B563" s="856"/>
      <c r="C563" s="862"/>
      <c r="D563" s="862"/>
      <c r="E563" s="862"/>
      <c r="F563" s="862"/>
      <c r="G563" s="862"/>
      <c r="H563" s="862"/>
    </row>
    <row r="564" spans="1:8">
      <c r="A564" s="856"/>
      <c r="B564" s="856"/>
      <c r="C564" s="862"/>
      <c r="D564" s="862"/>
      <c r="E564" s="862"/>
      <c r="F564" s="862"/>
      <c r="G564" s="862"/>
      <c r="H564" s="862"/>
    </row>
    <row r="565" spans="1:8">
      <c r="A565" s="856"/>
      <c r="B565" s="856"/>
      <c r="C565" s="862"/>
      <c r="D565" s="862"/>
      <c r="E565" s="862"/>
      <c r="F565" s="862"/>
      <c r="G565" s="862"/>
      <c r="H565" s="862"/>
    </row>
    <row r="566" spans="1:8">
      <c r="A566" s="856"/>
      <c r="B566" s="856"/>
      <c r="C566" s="862"/>
      <c r="D566" s="862"/>
      <c r="E566" s="862"/>
      <c r="F566" s="862"/>
      <c r="G566" s="862"/>
      <c r="H566" s="862"/>
    </row>
    <row r="567" spans="1:8">
      <c r="A567" s="856"/>
      <c r="B567" s="856"/>
      <c r="C567" s="862"/>
      <c r="D567" s="862"/>
      <c r="E567" s="862"/>
      <c r="F567" s="862"/>
      <c r="G567" s="862"/>
      <c r="H567" s="862"/>
    </row>
    <row r="568" spans="1:8">
      <c r="A568" s="856"/>
      <c r="B568" s="856"/>
      <c r="C568" s="862"/>
      <c r="D568" s="862"/>
      <c r="E568" s="862"/>
      <c r="F568" s="862"/>
      <c r="G568" s="862"/>
      <c r="H568" s="862"/>
    </row>
    <row r="569" spans="1:8">
      <c r="A569" s="856"/>
      <c r="B569" s="856"/>
      <c r="C569" s="862"/>
      <c r="D569" s="862"/>
      <c r="E569" s="862"/>
      <c r="F569" s="862"/>
      <c r="G569" s="862"/>
      <c r="H569" s="862"/>
    </row>
    <row r="570" spans="1:8">
      <c r="A570" s="856"/>
      <c r="B570" s="856"/>
      <c r="C570" s="862"/>
      <c r="D570" s="862"/>
      <c r="E570" s="862"/>
      <c r="F570" s="862"/>
      <c r="G570" s="862"/>
      <c r="H570" s="862"/>
    </row>
    <row r="571" spans="1:8">
      <c r="A571" s="856"/>
      <c r="B571" s="856"/>
      <c r="C571" s="862"/>
      <c r="D571" s="862"/>
      <c r="E571" s="862"/>
      <c r="F571" s="862"/>
      <c r="G571" s="862"/>
      <c r="H571" s="862"/>
    </row>
    <row r="572" spans="1:8">
      <c r="A572" s="856"/>
      <c r="B572" s="856"/>
      <c r="C572" s="862"/>
      <c r="D572" s="862"/>
      <c r="E572" s="862"/>
      <c r="F572" s="862"/>
      <c r="G572" s="862"/>
      <c r="H572" s="862"/>
    </row>
    <row r="573" spans="1:8">
      <c r="A573" s="856"/>
      <c r="B573" s="856"/>
      <c r="C573" s="862"/>
      <c r="D573" s="862"/>
      <c r="E573" s="862"/>
      <c r="F573" s="862"/>
      <c r="G573" s="862"/>
      <c r="H573" s="862"/>
    </row>
    <row r="574" spans="1:8">
      <c r="A574" s="856"/>
      <c r="B574" s="856"/>
      <c r="C574" s="862"/>
      <c r="D574" s="862"/>
      <c r="E574" s="862"/>
      <c r="F574" s="862"/>
      <c r="G574" s="862"/>
      <c r="H574" s="862"/>
    </row>
    <row r="575" spans="1:8">
      <c r="A575" s="856"/>
      <c r="B575" s="856"/>
      <c r="C575" s="862"/>
      <c r="D575" s="862"/>
      <c r="E575" s="862"/>
      <c r="F575" s="862"/>
      <c r="G575" s="862"/>
      <c r="H575" s="862"/>
    </row>
    <row r="576" spans="1:8">
      <c r="A576" s="856"/>
      <c r="B576" s="856"/>
      <c r="C576" s="862"/>
      <c r="D576" s="862"/>
      <c r="E576" s="862"/>
      <c r="F576" s="862"/>
      <c r="G576" s="862"/>
      <c r="H576" s="862"/>
    </row>
    <row r="577" spans="1:8">
      <c r="A577" s="856"/>
      <c r="B577" s="856"/>
      <c r="C577" s="862"/>
      <c r="D577" s="862"/>
      <c r="E577" s="862"/>
      <c r="F577" s="862"/>
      <c r="G577" s="862"/>
      <c r="H577" s="862"/>
    </row>
    <row r="578" spans="1:8">
      <c r="A578" s="856"/>
      <c r="B578" s="856"/>
      <c r="C578" s="862"/>
      <c r="D578" s="862"/>
      <c r="E578" s="862"/>
      <c r="F578" s="862"/>
      <c r="G578" s="862"/>
      <c r="H578" s="862"/>
    </row>
    <row r="579" spans="1:8">
      <c r="A579" s="856"/>
      <c r="B579" s="856"/>
      <c r="C579" s="862"/>
      <c r="D579" s="862"/>
      <c r="E579" s="862"/>
      <c r="F579" s="862"/>
      <c r="G579" s="862"/>
      <c r="H579" s="862"/>
    </row>
    <row r="580" spans="1:8">
      <c r="A580" s="856"/>
      <c r="B580" s="856"/>
      <c r="C580" s="862"/>
      <c r="D580" s="862"/>
      <c r="E580" s="862"/>
      <c r="F580" s="862"/>
      <c r="G580" s="862"/>
      <c r="H580" s="862"/>
    </row>
    <row r="581" spans="1:8">
      <c r="A581" s="856"/>
      <c r="B581" s="856"/>
      <c r="C581" s="862"/>
      <c r="D581" s="862"/>
      <c r="E581" s="862"/>
      <c r="F581" s="862"/>
      <c r="G581" s="862"/>
      <c r="H581" s="862"/>
    </row>
    <row r="582" spans="1:8">
      <c r="A582" s="856"/>
      <c r="B582" s="856"/>
      <c r="C582" s="862"/>
      <c r="D582" s="862"/>
      <c r="E582" s="862"/>
      <c r="F582" s="862"/>
      <c r="G582" s="862"/>
      <c r="H582" s="862"/>
    </row>
    <row r="583" spans="1:8">
      <c r="A583" s="856"/>
      <c r="B583" s="856"/>
      <c r="C583" s="862"/>
      <c r="D583" s="862"/>
      <c r="E583" s="862"/>
      <c r="F583" s="862"/>
      <c r="G583" s="862"/>
      <c r="H583" s="862"/>
    </row>
    <row r="584" spans="1:8">
      <c r="A584" s="856"/>
      <c r="B584" s="856"/>
      <c r="C584" s="862"/>
      <c r="D584" s="862"/>
      <c r="E584" s="862"/>
      <c r="F584" s="862"/>
      <c r="G584" s="862"/>
      <c r="H584" s="862"/>
    </row>
    <row r="585" spans="1:8">
      <c r="A585" s="856"/>
      <c r="B585" s="856"/>
      <c r="C585" s="862"/>
      <c r="D585" s="862"/>
      <c r="E585" s="862"/>
      <c r="F585" s="862"/>
      <c r="G585" s="862"/>
      <c r="H585" s="862"/>
    </row>
    <row r="586" spans="1:8">
      <c r="A586" s="856"/>
      <c r="B586" s="856"/>
      <c r="C586" s="862"/>
      <c r="D586" s="862"/>
      <c r="E586" s="862"/>
      <c r="F586" s="862"/>
      <c r="G586" s="862"/>
      <c r="H586" s="862"/>
    </row>
    <row r="587" spans="1:8">
      <c r="A587" s="856"/>
      <c r="B587" s="856"/>
      <c r="C587" s="862"/>
      <c r="D587" s="862"/>
      <c r="E587" s="862"/>
      <c r="F587" s="862"/>
      <c r="G587" s="862"/>
      <c r="H587" s="862"/>
    </row>
    <row r="588" spans="1:8">
      <c r="A588" s="856"/>
      <c r="B588" s="856"/>
      <c r="C588" s="862"/>
      <c r="D588" s="862"/>
      <c r="E588" s="862"/>
      <c r="F588" s="862"/>
      <c r="G588" s="862"/>
      <c r="H588" s="862"/>
    </row>
    <row r="589" spans="1:8">
      <c r="A589" s="856"/>
      <c r="B589" s="856"/>
      <c r="C589" s="862"/>
      <c r="D589" s="862"/>
      <c r="E589" s="862"/>
      <c r="F589" s="862"/>
      <c r="G589" s="862"/>
      <c r="H589" s="862"/>
    </row>
    <row r="590" spans="1:8">
      <c r="A590" s="856"/>
      <c r="B590" s="856"/>
      <c r="C590" s="862"/>
      <c r="D590" s="862"/>
      <c r="E590" s="862"/>
      <c r="F590" s="862"/>
      <c r="G590" s="862"/>
      <c r="H590" s="862"/>
    </row>
    <row r="591" spans="1:8">
      <c r="A591" s="856"/>
      <c r="B591" s="856"/>
      <c r="C591" s="862"/>
      <c r="D591" s="862"/>
      <c r="E591" s="862"/>
      <c r="F591" s="862"/>
      <c r="G591" s="862"/>
      <c r="H591" s="862"/>
    </row>
    <row r="592" spans="1:8">
      <c r="A592" s="856"/>
      <c r="B592" s="856"/>
      <c r="C592" s="862"/>
      <c r="D592" s="862"/>
      <c r="E592" s="862"/>
      <c r="F592" s="862"/>
      <c r="G592" s="862"/>
      <c r="H592" s="862"/>
    </row>
    <row r="593" spans="1:8">
      <c r="A593" s="856"/>
      <c r="B593" s="856"/>
      <c r="C593" s="862"/>
      <c r="D593" s="862"/>
      <c r="E593" s="862"/>
      <c r="F593" s="862"/>
      <c r="G593" s="862"/>
      <c r="H593" s="862"/>
    </row>
    <row r="594" spans="1:8">
      <c r="A594" s="856"/>
      <c r="B594" s="856"/>
      <c r="C594" s="862"/>
      <c r="D594" s="862"/>
      <c r="E594" s="862"/>
      <c r="F594" s="862"/>
      <c r="G594" s="862"/>
      <c r="H594" s="862"/>
    </row>
    <row r="595" spans="1:8">
      <c r="A595" s="856"/>
      <c r="B595" s="856"/>
      <c r="C595" s="862"/>
      <c r="D595" s="862"/>
      <c r="E595" s="862"/>
      <c r="F595" s="862"/>
      <c r="G595" s="862"/>
      <c r="H595" s="862"/>
    </row>
    <row r="596" spans="1:8">
      <c r="A596" s="856"/>
      <c r="B596" s="856"/>
      <c r="C596" s="862"/>
      <c r="D596" s="862"/>
      <c r="E596" s="862"/>
      <c r="F596" s="862"/>
      <c r="G596" s="862"/>
      <c r="H596" s="862"/>
    </row>
    <row r="597" spans="1:8">
      <c r="A597" s="856"/>
      <c r="B597" s="856"/>
      <c r="C597" s="862"/>
      <c r="D597" s="862"/>
      <c r="E597" s="862"/>
      <c r="F597" s="862"/>
      <c r="G597" s="862"/>
      <c r="H597" s="862"/>
    </row>
    <row r="598" spans="1:8">
      <c r="A598" s="856"/>
      <c r="B598" s="856"/>
      <c r="C598" s="862"/>
      <c r="D598" s="862"/>
      <c r="E598" s="862"/>
      <c r="F598" s="862"/>
      <c r="G598" s="862"/>
      <c r="H598" s="862"/>
    </row>
    <row r="599" spans="1:8">
      <c r="A599" s="856"/>
      <c r="B599" s="856"/>
      <c r="C599" s="862"/>
      <c r="D599" s="862"/>
      <c r="E599" s="862"/>
      <c r="F599" s="862"/>
      <c r="G599" s="862"/>
      <c r="H599" s="862"/>
    </row>
    <row r="600" spans="1:8">
      <c r="A600" s="856"/>
      <c r="B600" s="856"/>
      <c r="C600" s="862"/>
      <c r="D600" s="862"/>
      <c r="E600" s="862"/>
      <c r="F600" s="862"/>
      <c r="G600" s="862"/>
      <c r="H600" s="862"/>
    </row>
    <row r="601" spans="1:8">
      <c r="A601" s="856"/>
      <c r="B601" s="856"/>
      <c r="C601" s="862"/>
      <c r="D601" s="862"/>
      <c r="E601" s="862"/>
      <c r="F601" s="862"/>
      <c r="G601" s="862"/>
      <c r="H601" s="862"/>
    </row>
    <row r="602" spans="1:8">
      <c r="A602" s="856"/>
      <c r="B602" s="856"/>
      <c r="C602" s="862"/>
      <c r="D602" s="862"/>
      <c r="E602" s="862"/>
      <c r="F602" s="862"/>
      <c r="G602" s="862"/>
      <c r="H602" s="862"/>
    </row>
    <row r="603" spans="1:8">
      <c r="A603" s="856"/>
      <c r="B603" s="856"/>
      <c r="C603" s="862"/>
      <c r="D603" s="862"/>
      <c r="E603" s="862"/>
      <c r="F603" s="862"/>
      <c r="G603" s="862"/>
      <c r="H603" s="862"/>
    </row>
    <row r="604" spans="1:8">
      <c r="A604" s="856"/>
      <c r="B604" s="856"/>
      <c r="C604" s="862"/>
      <c r="D604" s="862"/>
      <c r="E604" s="862"/>
      <c r="F604" s="862"/>
      <c r="G604" s="862"/>
      <c r="H604" s="862"/>
    </row>
    <row r="605" spans="1:8">
      <c r="A605" s="856"/>
      <c r="B605" s="856"/>
      <c r="C605" s="862"/>
      <c r="D605" s="862"/>
      <c r="E605" s="862"/>
      <c r="F605" s="862"/>
      <c r="G605" s="862"/>
      <c r="H605" s="862"/>
    </row>
    <row r="606" spans="1:8">
      <c r="A606" s="856"/>
      <c r="B606" s="856"/>
      <c r="C606" s="862"/>
      <c r="D606" s="862"/>
      <c r="E606" s="862"/>
      <c r="F606" s="862"/>
      <c r="G606" s="862"/>
      <c r="H606" s="862"/>
    </row>
    <row r="607" spans="1:8">
      <c r="A607" s="856"/>
      <c r="B607" s="856"/>
      <c r="C607" s="862"/>
      <c r="D607" s="862"/>
      <c r="E607" s="862"/>
      <c r="F607" s="862"/>
      <c r="G607" s="862"/>
      <c r="H607" s="862"/>
    </row>
    <row r="608" spans="1:8">
      <c r="A608" s="856"/>
      <c r="B608" s="856"/>
      <c r="C608" s="862"/>
      <c r="D608" s="862"/>
      <c r="E608" s="862"/>
      <c r="F608" s="862"/>
      <c r="G608" s="862"/>
      <c r="H608" s="862"/>
    </row>
    <row r="609" spans="1:8">
      <c r="A609" s="856"/>
      <c r="B609" s="856"/>
      <c r="C609" s="862"/>
      <c r="D609" s="862"/>
      <c r="E609" s="862"/>
      <c r="F609" s="862"/>
      <c r="G609" s="862"/>
      <c r="H609" s="862"/>
    </row>
    <row r="610" spans="1:8">
      <c r="A610" s="856"/>
      <c r="B610" s="856"/>
      <c r="C610" s="862"/>
      <c r="D610" s="862"/>
      <c r="E610" s="862"/>
      <c r="F610" s="862"/>
      <c r="G610" s="862"/>
      <c r="H610" s="862"/>
    </row>
    <row r="611" spans="1:8">
      <c r="A611" s="856"/>
      <c r="B611" s="856"/>
      <c r="C611" s="862"/>
      <c r="D611" s="862"/>
      <c r="E611" s="862"/>
      <c r="F611" s="862"/>
      <c r="G611" s="862"/>
      <c r="H611" s="862"/>
    </row>
    <row r="612" spans="1:8">
      <c r="A612" s="856"/>
      <c r="B612" s="856"/>
      <c r="C612" s="862"/>
      <c r="D612" s="862"/>
      <c r="E612" s="862"/>
      <c r="F612" s="862"/>
      <c r="G612" s="862"/>
      <c r="H612" s="862"/>
    </row>
    <row r="613" spans="1:8">
      <c r="A613" s="856"/>
      <c r="B613" s="856"/>
      <c r="C613" s="862"/>
      <c r="D613" s="862"/>
      <c r="E613" s="862"/>
      <c r="F613" s="862"/>
      <c r="G613" s="862"/>
      <c r="H613" s="862"/>
    </row>
    <row r="614" spans="1:8">
      <c r="A614" s="856"/>
      <c r="B614" s="856"/>
      <c r="C614" s="862"/>
      <c r="D614" s="862"/>
      <c r="E614" s="862"/>
      <c r="F614" s="862"/>
      <c r="G614" s="862"/>
      <c r="H614" s="862"/>
    </row>
    <row r="615" spans="1:8">
      <c r="A615" s="856"/>
      <c r="B615" s="856"/>
      <c r="C615" s="862"/>
      <c r="D615" s="862"/>
      <c r="E615" s="862"/>
      <c r="F615" s="862"/>
      <c r="G615" s="862"/>
      <c r="H615" s="862"/>
    </row>
    <row r="616" spans="1:8">
      <c r="A616" s="856"/>
      <c r="B616" s="856"/>
      <c r="C616" s="862"/>
      <c r="D616" s="862"/>
      <c r="E616" s="862"/>
      <c r="F616" s="862"/>
      <c r="G616" s="862"/>
      <c r="H616" s="862"/>
    </row>
    <row r="617" spans="1:8">
      <c r="A617" s="856"/>
      <c r="B617" s="856"/>
      <c r="C617" s="862"/>
      <c r="D617" s="862"/>
      <c r="E617" s="862"/>
      <c r="F617" s="862"/>
      <c r="G617" s="862"/>
      <c r="H617" s="862"/>
    </row>
    <row r="618" spans="1:8">
      <c r="A618" s="856"/>
      <c r="B618" s="856"/>
      <c r="C618" s="862"/>
      <c r="D618" s="862"/>
      <c r="E618" s="862"/>
      <c r="F618" s="862"/>
      <c r="G618" s="862"/>
      <c r="H618" s="862"/>
    </row>
    <row r="619" spans="1:8">
      <c r="A619" s="856"/>
      <c r="B619" s="856"/>
      <c r="C619" s="862"/>
      <c r="D619" s="862"/>
      <c r="E619" s="862"/>
      <c r="F619" s="862"/>
      <c r="G619" s="862"/>
      <c r="H619" s="862"/>
    </row>
    <row r="620" spans="1:8">
      <c r="A620" s="856"/>
      <c r="B620" s="856"/>
      <c r="C620" s="862"/>
      <c r="D620" s="862"/>
      <c r="E620" s="862"/>
      <c r="F620" s="862"/>
      <c r="G620" s="862"/>
      <c r="H620" s="862"/>
    </row>
    <row r="621" spans="1:8">
      <c r="A621" s="856"/>
      <c r="B621" s="856"/>
      <c r="C621" s="862"/>
      <c r="D621" s="862"/>
      <c r="E621" s="862"/>
      <c r="F621" s="862"/>
      <c r="G621" s="862"/>
      <c r="H621" s="862"/>
    </row>
    <row r="622" spans="1:8">
      <c r="A622" s="856"/>
      <c r="B622" s="856"/>
      <c r="C622" s="862"/>
      <c r="D622" s="862"/>
      <c r="E622" s="862"/>
      <c r="F622" s="862"/>
      <c r="G622" s="862"/>
      <c r="H622" s="862"/>
    </row>
    <row r="623" spans="1:8">
      <c r="A623" s="856"/>
      <c r="B623" s="856"/>
      <c r="C623" s="862"/>
      <c r="D623" s="862"/>
      <c r="E623" s="862"/>
      <c r="F623" s="862"/>
      <c r="G623" s="862"/>
      <c r="H623" s="862"/>
    </row>
    <row r="624" spans="1:8">
      <c r="A624" s="856"/>
      <c r="B624" s="856"/>
      <c r="C624" s="862"/>
      <c r="D624" s="862"/>
      <c r="E624" s="862"/>
      <c r="F624" s="862"/>
      <c r="G624" s="862"/>
      <c r="H624" s="862"/>
    </row>
    <row r="625" spans="1:8">
      <c r="A625" s="856"/>
      <c r="B625" s="856"/>
      <c r="C625" s="862"/>
      <c r="D625" s="862"/>
      <c r="E625" s="862"/>
      <c r="F625" s="862"/>
      <c r="G625" s="862"/>
      <c r="H625" s="862"/>
    </row>
    <row r="626" spans="1:8">
      <c r="A626" s="856"/>
      <c r="B626" s="856"/>
      <c r="C626" s="862"/>
      <c r="D626" s="862"/>
      <c r="E626" s="862"/>
      <c r="F626" s="862"/>
      <c r="G626" s="862"/>
      <c r="H626" s="862"/>
    </row>
    <row r="627" spans="1:8">
      <c r="A627" s="856"/>
      <c r="B627" s="856"/>
      <c r="C627" s="862"/>
      <c r="D627" s="862"/>
      <c r="E627" s="862"/>
      <c r="F627" s="862"/>
      <c r="G627" s="862"/>
      <c r="H627" s="862"/>
    </row>
    <row r="628" spans="1:8">
      <c r="A628" s="856"/>
      <c r="B628" s="856"/>
      <c r="C628" s="862"/>
      <c r="D628" s="862"/>
      <c r="E628" s="862"/>
      <c r="F628" s="862"/>
      <c r="G628" s="862"/>
      <c r="H628" s="862"/>
    </row>
    <row r="629" spans="1:8">
      <c r="A629" s="856"/>
      <c r="B629" s="856"/>
      <c r="C629" s="862"/>
      <c r="D629" s="862"/>
      <c r="E629" s="862"/>
      <c r="F629" s="862"/>
      <c r="G629" s="862"/>
      <c r="H629" s="862"/>
    </row>
    <row r="630" spans="1:8">
      <c r="A630" s="856"/>
      <c r="B630" s="856"/>
      <c r="C630" s="862"/>
      <c r="D630" s="862"/>
      <c r="E630" s="862"/>
      <c r="F630" s="862"/>
      <c r="G630" s="862"/>
      <c r="H630" s="862"/>
    </row>
    <row r="631" spans="1:8">
      <c r="A631" s="856"/>
      <c r="B631" s="856"/>
      <c r="C631" s="862"/>
      <c r="D631" s="862"/>
      <c r="E631" s="862"/>
      <c r="F631" s="862"/>
      <c r="G631" s="862"/>
      <c r="H631" s="862"/>
    </row>
    <row r="632" spans="1:8">
      <c r="A632" s="856"/>
      <c r="B632" s="856"/>
      <c r="C632" s="862"/>
      <c r="D632" s="862"/>
      <c r="E632" s="862"/>
      <c r="F632" s="862"/>
      <c r="G632" s="862"/>
      <c r="H632" s="862"/>
    </row>
    <row r="633" spans="1:8">
      <c r="A633" s="856"/>
      <c r="B633" s="856"/>
      <c r="C633" s="862"/>
      <c r="D633" s="862"/>
      <c r="E633" s="862"/>
      <c r="F633" s="862"/>
      <c r="G633" s="862"/>
      <c r="H633" s="862"/>
    </row>
    <row r="634" spans="1:8">
      <c r="A634" s="856"/>
      <c r="B634" s="856"/>
      <c r="C634" s="862"/>
      <c r="D634" s="862"/>
      <c r="E634" s="862"/>
      <c r="F634" s="862"/>
      <c r="G634" s="862"/>
      <c r="H634" s="862"/>
    </row>
    <row r="635" spans="1:8">
      <c r="A635" s="856"/>
      <c r="B635" s="856"/>
      <c r="C635" s="862"/>
      <c r="D635" s="862"/>
      <c r="E635" s="862"/>
      <c r="F635" s="862"/>
      <c r="G635" s="862"/>
      <c r="H635" s="862"/>
    </row>
    <row r="636" spans="1:8">
      <c r="A636" s="856"/>
      <c r="B636" s="856"/>
      <c r="C636" s="862"/>
      <c r="D636" s="862"/>
      <c r="E636" s="862"/>
      <c r="F636" s="862"/>
      <c r="G636" s="862"/>
      <c r="H636" s="862"/>
    </row>
    <row r="637" spans="1:8">
      <c r="A637" s="856"/>
      <c r="B637" s="856"/>
      <c r="C637" s="862"/>
      <c r="D637" s="862"/>
      <c r="E637" s="862"/>
      <c r="F637" s="862"/>
      <c r="G637" s="862"/>
      <c r="H637" s="862"/>
    </row>
    <row r="638" spans="1:8">
      <c r="A638" s="856"/>
      <c r="B638" s="856"/>
      <c r="C638" s="862"/>
      <c r="D638" s="862"/>
      <c r="E638" s="862"/>
      <c r="F638" s="862"/>
      <c r="G638" s="862"/>
      <c r="H638" s="862"/>
    </row>
    <row r="639" spans="1:8">
      <c r="A639" s="856"/>
      <c r="B639" s="856"/>
      <c r="C639" s="862"/>
      <c r="D639" s="862"/>
      <c r="E639" s="862"/>
      <c r="F639" s="862"/>
      <c r="G639" s="862"/>
      <c r="H639" s="862"/>
    </row>
    <row r="640" spans="1:8">
      <c r="A640" s="856"/>
      <c r="B640" s="856"/>
      <c r="C640" s="862"/>
      <c r="D640" s="862"/>
      <c r="E640" s="862"/>
      <c r="F640" s="862"/>
      <c r="G640" s="862"/>
      <c r="H640" s="862"/>
    </row>
    <row r="641" spans="1:8">
      <c r="A641" s="856"/>
      <c r="B641" s="856"/>
      <c r="C641" s="862"/>
      <c r="D641" s="862"/>
      <c r="E641" s="862"/>
      <c r="F641" s="862"/>
      <c r="G641" s="862"/>
      <c r="H641" s="862"/>
    </row>
    <row r="642" spans="1:8">
      <c r="A642" s="856"/>
      <c r="B642" s="856"/>
      <c r="C642" s="862"/>
      <c r="D642" s="862"/>
      <c r="E642" s="862"/>
      <c r="F642" s="862"/>
      <c r="G642" s="862"/>
      <c r="H642" s="862"/>
    </row>
    <row r="643" spans="1:8">
      <c r="A643" s="856"/>
      <c r="B643" s="856"/>
      <c r="C643" s="862"/>
      <c r="D643" s="862"/>
      <c r="E643" s="862"/>
      <c r="F643" s="862"/>
      <c r="G643" s="862"/>
      <c r="H643" s="862"/>
    </row>
    <row r="644" spans="1:8">
      <c r="A644" s="856"/>
      <c r="B644" s="856"/>
      <c r="C644" s="862"/>
      <c r="D644" s="862"/>
      <c r="E644" s="862"/>
      <c r="F644" s="862"/>
      <c r="G644" s="862"/>
      <c r="H644" s="862"/>
    </row>
    <row r="645" spans="1:8">
      <c r="A645" s="856"/>
      <c r="B645" s="856"/>
      <c r="C645" s="862"/>
      <c r="D645" s="862"/>
      <c r="E645" s="862"/>
      <c r="F645" s="862"/>
      <c r="G645" s="862"/>
      <c r="H645" s="862"/>
    </row>
    <row r="646" spans="1:8">
      <c r="A646" s="856"/>
      <c r="B646" s="856"/>
      <c r="C646" s="862"/>
      <c r="D646" s="862"/>
      <c r="E646" s="862"/>
      <c r="F646" s="862"/>
      <c r="G646" s="862"/>
      <c r="H646" s="862"/>
    </row>
    <row r="647" spans="1:8">
      <c r="A647" s="856"/>
      <c r="B647" s="856"/>
      <c r="C647" s="862"/>
      <c r="D647" s="862"/>
      <c r="E647" s="862"/>
      <c r="F647" s="862"/>
      <c r="G647" s="862"/>
      <c r="H647" s="862"/>
    </row>
    <row r="648" spans="1:8">
      <c r="A648" s="856"/>
      <c r="B648" s="856"/>
      <c r="C648" s="862"/>
      <c r="D648" s="862"/>
      <c r="E648" s="862"/>
      <c r="F648" s="862"/>
      <c r="G648" s="862"/>
      <c r="H648" s="862"/>
    </row>
    <row r="649" spans="1:8">
      <c r="A649" s="856"/>
      <c r="B649" s="856"/>
      <c r="C649" s="862"/>
      <c r="D649" s="862"/>
      <c r="E649" s="862"/>
      <c r="F649" s="862"/>
      <c r="G649" s="862"/>
      <c r="H649" s="862"/>
    </row>
    <row r="650" spans="1:8">
      <c r="A650" s="856"/>
      <c r="B650" s="856"/>
      <c r="C650" s="862"/>
      <c r="D650" s="862"/>
      <c r="E650" s="862"/>
      <c r="F650" s="862"/>
      <c r="G650" s="862"/>
      <c r="H650" s="862"/>
    </row>
    <row r="651" spans="1:8">
      <c r="A651" s="856"/>
      <c r="B651" s="856"/>
      <c r="C651" s="862"/>
      <c r="D651" s="862"/>
      <c r="E651" s="862"/>
      <c r="F651" s="862"/>
      <c r="G651" s="862"/>
      <c r="H651" s="862"/>
    </row>
    <row r="652" spans="1:8">
      <c r="A652" s="856"/>
      <c r="B652" s="856"/>
      <c r="C652" s="862"/>
      <c r="D652" s="862"/>
      <c r="E652" s="862"/>
      <c r="F652" s="862"/>
      <c r="G652" s="862"/>
      <c r="H652" s="862"/>
    </row>
    <row r="653" spans="1:8">
      <c r="A653" s="856"/>
      <c r="B653" s="856"/>
      <c r="C653" s="862"/>
      <c r="D653" s="862"/>
      <c r="E653" s="862"/>
      <c r="F653" s="862"/>
      <c r="G653" s="862"/>
      <c r="H653" s="862"/>
    </row>
    <row r="654" spans="1:8">
      <c r="A654" s="856"/>
      <c r="B654" s="856"/>
      <c r="C654" s="862"/>
      <c r="D654" s="862"/>
      <c r="E654" s="862"/>
      <c r="F654" s="862"/>
      <c r="G654" s="862"/>
      <c r="H654" s="862"/>
    </row>
    <row r="655" spans="1:8">
      <c r="A655" s="856"/>
      <c r="B655" s="856"/>
      <c r="C655" s="862"/>
      <c r="D655" s="862"/>
      <c r="E655" s="862"/>
      <c r="F655" s="862"/>
      <c r="G655" s="862"/>
      <c r="H655" s="862"/>
    </row>
    <row r="656" spans="1:8">
      <c r="A656" s="856"/>
      <c r="B656" s="856"/>
      <c r="C656" s="862"/>
      <c r="D656" s="862"/>
      <c r="E656" s="862"/>
      <c r="F656" s="862"/>
      <c r="G656" s="862"/>
      <c r="H656" s="862"/>
    </row>
    <row r="657" spans="1:8">
      <c r="A657" s="856"/>
      <c r="B657" s="856"/>
      <c r="C657" s="862"/>
      <c r="D657" s="862"/>
      <c r="E657" s="862"/>
      <c r="F657" s="862"/>
      <c r="G657" s="862"/>
      <c r="H657" s="862"/>
    </row>
    <row r="658" spans="1:8">
      <c r="A658" s="856"/>
      <c r="B658" s="856"/>
      <c r="C658" s="862"/>
      <c r="D658" s="862"/>
      <c r="E658" s="862"/>
      <c r="F658" s="862"/>
      <c r="G658" s="862"/>
      <c r="H658" s="862"/>
    </row>
    <row r="659" spans="1:8">
      <c r="A659" s="856"/>
      <c r="B659" s="856"/>
      <c r="C659" s="862"/>
      <c r="D659" s="862"/>
      <c r="E659" s="862"/>
      <c r="F659" s="862"/>
      <c r="G659" s="862"/>
      <c r="H659" s="862"/>
    </row>
    <row r="660" spans="1:8">
      <c r="A660" s="856"/>
      <c r="B660" s="856"/>
      <c r="C660" s="862"/>
      <c r="D660" s="862"/>
      <c r="E660" s="862"/>
      <c r="F660" s="862"/>
      <c r="G660" s="862"/>
      <c r="H660" s="862"/>
    </row>
    <row r="661" spans="1:8">
      <c r="A661" s="856"/>
      <c r="B661" s="856"/>
      <c r="C661" s="862"/>
      <c r="D661" s="862"/>
      <c r="E661" s="862"/>
      <c r="F661" s="862"/>
      <c r="G661" s="862"/>
      <c r="H661" s="862"/>
    </row>
    <row r="662" spans="1:8">
      <c r="A662" s="856"/>
      <c r="B662" s="856"/>
      <c r="C662" s="862"/>
      <c r="D662" s="862"/>
      <c r="E662" s="862"/>
      <c r="F662" s="862"/>
      <c r="G662" s="862"/>
      <c r="H662" s="862"/>
    </row>
    <row r="663" spans="1:8">
      <c r="A663" s="856"/>
      <c r="B663" s="856"/>
      <c r="C663" s="862"/>
      <c r="D663" s="862"/>
      <c r="E663" s="862"/>
      <c r="F663" s="862"/>
      <c r="G663" s="862"/>
      <c r="H663" s="862"/>
    </row>
    <row r="664" spans="1:8">
      <c r="A664" s="856"/>
      <c r="B664" s="856"/>
      <c r="C664" s="862"/>
      <c r="D664" s="862"/>
      <c r="E664" s="862"/>
      <c r="F664" s="862"/>
      <c r="G664" s="862"/>
      <c r="H664" s="862"/>
    </row>
    <row r="665" spans="1:8">
      <c r="A665" s="856"/>
      <c r="B665" s="856"/>
      <c r="C665" s="862"/>
      <c r="D665" s="862"/>
      <c r="E665" s="862"/>
      <c r="F665" s="862"/>
      <c r="G665" s="862"/>
      <c r="H665" s="862"/>
    </row>
    <row r="666" spans="1:8">
      <c r="A666" s="856"/>
      <c r="B666" s="856"/>
      <c r="C666" s="862"/>
      <c r="D666" s="862"/>
      <c r="E666" s="862"/>
      <c r="F666" s="862"/>
      <c r="G666" s="862"/>
      <c r="H666" s="862"/>
    </row>
    <row r="667" spans="1:8">
      <c r="A667" s="856"/>
      <c r="B667" s="856"/>
      <c r="C667" s="862"/>
      <c r="D667" s="862"/>
      <c r="E667" s="862"/>
      <c r="F667" s="862"/>
      <c r="G667" s="862"/>
      <c r="H667" s="862"/>
    </row>
    <row r="668" spans="1:8">
      <c r="A668" s="856"/>
      <c r="B668" s="856"/>
      <c r="C668" s="862"/>
      <c r="D668" s="862"/>
      <c r="E668" s="862"/>
      <c r="F668" s="862"/>
      <c r="G668" s="862"/>
      <c r="H668" s="862"/>
    </row>
    <row r="669" spans="1:8">
      <c r="A669" s="856"/>
      <c r="B669" s="856"/>
      <c r="C669" s="862"/>
      <c r="D669" s="862"/>
      <c r="E669" s="862"/>
      <c r="F669" s="862"/>
      <c r="G669" s="862"/>
      <c r="H669" s="862"/>
    </row>
    <row r="670" spans="1:8">
      <c r="A670" s="856"/>
      <c r="B670" s="856"/>
      <c r="C670" s="862"/>
      <c r="D670" s="862"/>
      <c r="E670" s="862"/>
      <c r="F670" s="862"/>
      <c r="G670" s="862"/>
      <c r="H670" s="862"/>
    </row>
    <row r="671" spans="1:8">
      <c r="A671" s="856"/>
      <c r="B671" s="856"/>
      <c r="C671" s="862"/>
      <c r="D671" s="862"/>
      <c r="E671" s="862"/>
      <c r="F671" s="862"/>
      <c r="G671" s="862"/>
      <c r="H671" s="862"/>
    </row>
    <row r="672" spans="1:8">
      <c r="A672" s="856"/>
      <c r="B672" s="856"/>
      <c r="C672" s="862"/>
      <c r="D672" s="862"/>
      <c r="E672" s="862"/>
      <c r="F672" s="862"/>
      <c r="G672" s="862"/>
      <c r="H672" s="862"/>
    </row>
    <row r="673" spans="1:8">
      <c r="A673" s="856"/>
      <c r="B673" s="856"/>
      <c r="C673" s="862"/>
      <c r="D673" s="862"/>
      <c r="E673" s="862"/>
      <c r="F673" s="862"/>
      <c r="G673" s="862"/>
      <c r="H673" s="862"/>
    </row>
    <row r="674" spans="1:8">
      <c r="A674" s="856"/>
      <c r="B674" s="856"/>
      <c r="C674" s="862"/>
      <c r="D674" s="862"/>
      <c r="E674" s="862"/>
      <c r="F674" s="862"/>
      <c r="G674" s="862"/>
      <c r="H674" s="862"/>
    </row>
    <row r="675" spans="1:8">
      <c r="A675" s="856"/>
      <c r="B675" s="856"/>
      <c r="C675" s="862"/>
      <c r="D675" s="862"/>
      <c r="E675" s="862"/>
      <c r="F675" s="862"/>
      <c r="G675" s="862"/>
      <c r="H675" s="862"/>
    </row>
    <row r="676" spans="1:8">
      <c r="A676" s="856"/>
      <c r="B676" s="856"/>
      <c r="C676" s="862"/>
      <c r="D676" s="862"/>
      <c r="E676" s="862"/>
      <c r="F676" s="862"/>
      <c r="G676" s="862"/>
      <c r="H676" s="862"/>
    </row>
    <row r="677" spans="1:8">
      <c r="A677" s="856"/>
      <c r="B677" s="856"/>
      <c r="C677" s="862"/>
      <c r="D677" s="862"/>
      <c r="E677" s="862"/>
      <c r="F677" s="862"/>
      <c r="G677" s="862"/>
      <c r="H677" s="862"/>
    </row>
    <row r="678" spans="1:8">
      <c r="A678" s="856"/>
      <c r="B678" s="856"/>
      <c r="C678" s="862"/>
      <c r="D678" s="862"/>
      <c r="E678" s="862"/>
      <c r="F678" s="862"/>
      <c r="G678" s="862"/>
      <c r="H678" s="862"/>
    </row>
    <row r="679" spans="1:8">
      <c r="A679" s="856"/>
      <c r="B679" s="856"/>
      <c r="C679" s="862"/>
      <c r="D679" s="862"/>
      <c r="E679" s="862"/>
      <c r="F679" s="862"/>
      <c r="G679" s="862"/>
      <c r="H679" s="862"/>
    </row>
    <row r="680" spans="1:8">
      <c r="A680" s="856"/>
      <c r="B680" s="856"/>
      <c r="C680" s="862"/>
      <c r="D680" s="862"/>
      <c r="E680" s="862"/>
      <c r="F680" s="862"/>
      <c r="G680" s="862"/>
      <c r="H680" s="862"/>
    </row>
    <row r="681" spans="1:8">
      <c r="A681" s="856"/>
      <c r="B681" s="856"/>
      <c r="C681" s="862"/>
      <c r="D681" s="862"/>
      <c r="E681" s="862"/>
      <c r="F681" s="862"/>
      <c r="G681" s="862"/>
      <c r="H681" s="862"/>
    </row>
    <row r="682" spans="1:8">
      <c r="A682" s="856"/>
      <c r="B682" s="856"/>
      <c r="C682" s="862"/>
      <c r="D682" s="862"/>
      <c r="E682" s="862"/>
      <c r="F682" s="862"/>
      <c r="G682" s="862"/>
      <c r="H682" s="862"/>
    </row>
    <row r="683" spans="1:8">
      <c r="A683" s="856"/>
      <c r="B683" s="856"/>
      <c r="C683" s="862"/>
      <c r="D683" s="862"/>
      <c r="E683" s="862"/>
      <c r="F683" s="862"/>
      <c r="G683" s="862"/>
      <c r="H683" s="862"/>
    </row>
    <row r="684" spans="1:8">
      <c r="A684" s="856"/>
      <c r="B684" s="856"/>
      <c r="C684" s="862"/>
      <c r="D684" s="862"/>
      <c r="E684" s="862"/>
      <c r="F684" s="862"/>
      <c r="G684" s="862"/>
      <c r="H684" s="862"/>
    </row>
    <row r="685" spans="1:8">
      <c r="A685" s="856"/>
      <c r="B685" s="856"/>
      <c r="C685" s="862"/>
      <c r="D685" s="862"/>
      <c r="E685" s="862"/>
      <c r="F685" s="862"/>
      <c r="G685" s="862"/>
      <c r="H685" s="862"/>
    </row>
    <row r="686" spans="1:8">
      <c r="A686" s="856"/>
      <c r="B686" s="856"/>
      <c r="C686" s="862"/>
      <c r="D686" s="862"/>
      <c r="E686" s="862"/>
      <c r="F686" s="862"/>
      <c r="G686" s="862"/>
      <c r="H686" s="862"/>
    </row>
    <row r="687" spans="1:8">
      <c r="A687" s="856"/>
      <c r="B687" s="856"/>
      <c r="C687" s="862"/>
      <c r="D687" s="862"/>
      <c r="E687" s="862"/>
      <c r="F687" s="862"/>
      <c r="G687" s="862"/>
      <c r="H687" s="862"/>
    </row>
    <row r="688" spans="1:8">
      <c r="A688" s="856"/>
      <c r="B688" s="856"/>
      <c r="C688" s="862"/>
      <c r="D688" s="862"/>
      <c r="E688" s="862"/>
      <c r="F688" s="862"/>
      <c r="G688" s="862"/>
      <c r="H688" s="862"/>
    </row>
    <row r="689" spans="1:8">
      <c r="A689" s="856"/>
      <c r="B689" s="856"/>
      <c r="C689" s="862"/>
      <c r="D689" s="862"/>
      <c r="E689" s="862"/>
      <c r="F689" s="862"/>
      <c r="G689" s="862"/>
      <c r="H689" s="862"/>
    </row>
    <row r="690" spans="1:8">
      <c r="A690" s="856"/>
      <c r="B690" s="856"/>
      <c r="C690" s="862"/>
      <c r="D690" s="862"/>
      <c r="E690" s="862"/>
      <c r="F690" s="862"/>
      <c r="G690" s="862"/>
      <c r="H690" s="862"/>
    </row>
    <row r="691" spans="1:8">
      <c r="A691" s="856"/>
      <c r="B691" s="856"/>
      <c r="C691" s="862"/>
      <c r="D691" s="862"/>
      <c r="E691" s="862"/>
      <c r="F691" s="862"/>
      <c r="G691" s="862"/>
      <c r="H691" s="862"/>
    </row>
    <row r="692" spans="1:8">
      <c r="A692" s="856"/>
      <c r="B692" s="856"/>
      <c r="C692" s="862"/>
      <c r="D692" s="862"/>
      <c r="E692" s="862"/>
      <c r="F692" s="862"/>
      <c r="G692" s="862"/>
      <c r="H692" s="862"/>
    </row>
    <row r="693" spans="1:8">
      <c r="A693" s="856"/>
      <c r="B693" s="856"/>
      <c r="C693" s="862"/>
      <c r="D693" s="862"/>
      <c r="E693" s="862"/>
      <c r="F693" s="862"/>
      <c r="G693" s="862"/>
      <c r="H693" s="862"/>
    </row>
    <row r="694" spans="1:8">
      <c r="A694" s="856"/>
      <c r="B694" s="856"/>
      <c r="C694" s="862"/>
      <c r="D694" s="862"/>
      <c r="E694" s="862"/>
      <c r="F694" s="862"/>
      <c r="G694" s="862"/>
      <c r="H694" s="862"/>
    </row>
    <row r="695" spans="1:8">
      <c r="A695" s="856"/>
      <c r="B695" s="856"/>
      <c r="C695" s="862"/>
      <c r="D695" s="862"/>
      <c r="E695" s="862"/>
      <c r="F695" s="862"/>
      <c r="G695" s="862"/>
      <c r="H695" s="862"/>
    </row>
    <row r="696" spans="1:8">
      <c r="A696" s="856"/>
      <c r="B696" s="856"/>
      <c r="C696" s="862"/>
      <c r="D696" s="862"/>
      <c r="E696" s="862"/>
      <c r="F696" s="862"/>
      <c r="G696" s="862"/>
      <c r="H696" s="862"/>
    </row>
    <row r="697" spans="1:8">
      <c r="A697" s="856"/>
      <c r="B697" s="856"/>
      <c r="C697" s="862"/>
      <c r="D697" s="862"/>
      <c r="E697" s="862"/>
      <c r="F697" s="862"/>
      <c r="G697" s="862"/>
      <c r="H697" s="862"/>
    </row>
    <row r="698" spans="1:8">
      <c r="A698" s="856"/>
      <c r="B698" s="856"/>
      <c r="C698" s="862"/>
      <c r="D698" s="862"/>
      <c r="E698" s="862"/>
      <c r="F698" s="862"/>
      <c r="G698" s="862"/>
      <c r="H698" s="862"/>
    </row>
    <row r="699" spans="1:8">
      <c r="A699" s="856"/>
      <c r="B699" s="856"/>
      <c r="C699" s="862"/>
      <c r="D699" s="862"/>
      <c r="E699" s="862"/>
      <c r="F699" s="862"/>
      <c r="G699" s="862"/>
      <c r="H699" s="862"/>
    </row>
    <row r="700" spans="1:8">
      <c r="A700" s="856"/>
      <c r="B700" s="856"/>
      <c r="C700" s="862"/>
      <c r="D700" s="862"/>
      <c r="E700" s="862"/>
      <c r="F700" s="862"/>
      <c r="G700" s="862"/>
      <c r="H700" s="862"/>
    </row>
    <row r="701" spans="1:8">
      <c r="A701" s="856"/>
      <c r="B701" s="856"/>
      <c r="C701" s="862"/>
      <c r="D701" s="862"/>
      <c r="E701" s="862"/>
      <c r="F701" s="862"/>
      <c r="G701" s="862"/>
      <c r="H701" s="862"/>
    </row>
    <row r="702" spans="1:8">
      <c r="A702" s="856"/>
      <c r="B702" s="856"/>
      <c r="C702" s="862"/>
      <c r="D702" s="862"/>
      <c r="E702" s="862"/>
      <c r="F702" s="862"/>
      <c r="G702" s="862"/>
      <c r="H702" s="862"/>
    </row>
    <row r="703" spans="1:8">
      <c r="A703" s="856"/>
      <c r="B703" s="856"/>
      <c r="C703" s="862"/>
      <c r="D703" s="862"/>
      <c r="E703" s="862"/>
      <c r="F703" s="862"/>
      <c r="G703" s="862"/>
      <c r="H703" s="862"/>
    </row>
    <row r="704" spans="1:8">
      <c r="A704" s="856"/>
      <c r="B704" s="856"/>
      <c r="C704" s="862"/>
      <c r="D704" s="862"/>
      <c r="E704" s="862"/>
      <c r="F704" s="862"/>
      <c r="G704" s="862"/>
      <c r="H704" s="862"/>
    </row>
    <row r="705" spans="1:8">
      <c r="A705" s="856"/>
      <c r="B705" s="856"/>
      <c r="C705" s="862"/>
      <c r="D705" s="862"/>
      <c r="E705" s="862"/>
      <c r="F705" s="862"/>
      <c r="G705" s="862"/>
      <c r="H705" s="862"/>
    </row>
    <row r="706" spans="1:8">
      <c r="A706" s="856"/>
      <c r="B706" s="856"/>
      <c r="C706" s="862"/>
      <c r="D706" s="862"/>
      <c r="E706" s="862"/>
      <c r="F706" s="862"/>
      <c r="G706" s="862"/>
      <c r="H706" s="862"/>
    </row>
    <row r="707" spans="1:8">
      <c r="A707" s="856"/>
      <c r="B707" s="856"/>
      <c r="C707" s="862"/>
      <c r="D707" s="862"/>
      <c r="E707" s="862"/>
      <c r="F707" s="862"/>
      <c r="G707" s="862"/>
      <c r="H707" s="862"/>
    </row>
    <row r="708" spans="1:8">
      <c r="A708" s="856"/>
      <c r="B708" s="856"/>
      <c r="C708" s="862"/>
      <c r="D708" s="862"/>
      <c r="E708" s="862"/>
      <c r="F708" s="862"/>
      <c r="G708" s="862"/>
      <c r="H708" s="862"/>
    </row>
    <row r="709" spans="1:8">
      <c r="A709" s="856"/>
      <c r="B709" s="856"/>
      <c r="C709" s="862"/>
      <c r="D709" s="862"/>
      <c r="E709" s="862"/>
      <c r="F709" s="862"/>
      <c r="G709" s="862"/>
      <c r="H709" s="862"/>
    </row>
    <row r="710" spans="1:8" ht="14.25">
      <c r="A710" s="111"/>
      <c r="B710" s="249"/>
      <c r="C710" s="426"/>
      <c r="D710" s="249"/>
      <c r="E710" s="249"/>
      <c r="F710" s="249"/>
      <c r="G710" s="249"/>
      <c r="H710" s="249"/>
    </row>
    <row r="711" spans="1:8" ht="14.25">
      <c r="A711" s="111"/>
      <c r="B711" s="249"/>
      <c r="C711" s="426"/>
      <c r="D711" s="249"/>
      <c r="E711" s="249"/>
      <c r="F711" s="249"/>
      <c r="G711" s="249"/>
      <c r="H711" s="249"/>
    </row>
    <row r="712" spans="1:8" ht="14.25">
      <c r="A712" s="111"/>
      <c r="B712" s="249"/>
      <c r="C712" s="426"/>
      <c r="D712" s="249"/>
      <c r="E712" s="249"/>
      <c r="F712" s="249"/>
      <c r="G712" s="249"/>
      <c r="H712" s="249"/>
    </row>
    <row r="713" spans="1:8" ht="14.25">
      <c r="A713" s="111"/>
      <c r="B713" s="249"/>
      <c r="C713" s="426"/>
      <c r="D713" s="249"/>
      <c r="E713" s="249"/>
      <c r="F713" s="249"/>
      <c r="G713" s="249"/>
      <c r="H713" s="249"/>
    </row>
    <row r="714" spans="1:8" ht="14.25">
      <c r="A714" s="111"/>
      <c r="B714" s="249"/>
      <c r="C714" s="426"/>
      <c r="D714" s="249"/>
      <c r="E714" s="249"/>
      <c r="F714" s="249"/>
      <c r="G714" s="249"/>
      <c r="H714" s="249"/>
    </row>
    <row r="715" spans="1:8" ht="14.25">
      <c r="A715" s="111"/>
      <c r="B715" s="249"/>
      <c r="C715" s="426"/>
      <c r="D715" s="249"/>
      <c r="E715" s="249"/>
      <c r="F715" s="249"/>
      <c r="G715" s="249"/>
      <c r="H715" s="249"/>
    </row>
    <row r="716" spans="1:8" ht="14.25">
      <c r="A716" s="111"/>
      <c r="B716" s="249"/>
      <c r="C716" s="426"/>
      <c r="D716" s="249"/>
      <c r="E716" s="249"/>
      <c r="F716" s="249"/>
      <c r="G716" s="249"/>
      <c r="H716" s="249"/>
    </row>
    <row r="717" spans="1:8" ht="14.25">
      <c r="A717" s="111"/>
      <c r="B717" s="249"/>
      <c r="C717" s="426"/>
      <c r="D717" s="249"/>
      <c r="E717" s="249"/>
      <c r="F717" s="249"/>
      <c r="G717" s="249"/>
      <c r="H717" s="249"/>
    </row>
    <row r="718" spans="1:8" ht="14.25">
      <c r="A718" s="111"/>
      <c r="B718" s="249"/>
      <c r="C718" s="426"/>
      <c r="D718" s="249"/>
      <c r="E718" s="249"/>
      <c r="F718" s="249"/>
      <c r="G718" s="249"/>
      <c r="H718" s="249"/>
    </row>
    <row r="719" spans="1:8" ht="14.25">
      <c r="A719" s="111"/>
      <c r="B719" s="249"/>
      <c r="C719" s="426"/>
      <c r="D719" s="249"/>
      <c r="E719" s="249"/>
      <c r="F719" s="249"/>
      <c r="G719" s="249"/>
      <c r="H719" s="249"/>
    </row>
    <row r="720" spans="1:8" ht="14.25">
      <c r="A720" s="111"/>
      <c r="B720" s="249"/>
      <c r="C720" s="426"/>
      <c r="D720" s="249"/>
      <c r="E720" s="249"/>
      <c r="F720" s="249"/>
      <c r="G720" s="249"/>
      <c r="H720" s="249"/>
    </row>
    <row r="721" spans="1:8" ht="14.25">
      <c r="A721" s="111"/>
      <c r="B721" s="249"/>
      <c r="C721" s="426"/>
      <c r="D721" s="249"/>
      <c r="E721" s="249"/>
      <c r="F721" s="249"/>
      <c r="G721" s="249"/>
      <c r="H721" s="249"/>
    </row>
    <row r="722" spans="1:8" ht="14.25">
      <c r="A722" s="111"/>
      <c r="B722" s="249"/>
      <c r="C722" s="426"/>
      <c r="D722" s="249"/>
      <c r="E722" s="249"/>
      <c r="F722" s="249"/>
      <c r="G722" s="249"/>
      <c r="H722" s="249"/>
    </row>
    <row r="723" spans="1:8" ht="14.25">
      <c r="A723" s="111"/>
      <c r="B723" s="249"/>
      <c r="C723" s="426"/>
      <c r="D723" s="249"/>
      <c r="E723" s="249"/>
      <c r="F723" s="249"/>
      <c r="G723" s="249"/>
      <c r="H723" s="249"/>
    </row>
    <row r="724" spans="1:8" ht="14.25">
      <c r="A724" s="111"/>
      <c r="B724" s="249"/>
      <c r="C724" s="426"/>
      <c r="D724" s="249"/>
      <c r="E724" s="249"/>
      <c r="F724" s="249"/>
      <c r="G724" s="249"/>
      <c r="H724" s="249"/>
    </row>
    <row r="725" spans="1:8" ht="14.25">
      <c r="A725" s="111"/>
      <c r="B725" s="249"/>
      <c r="C725" s="426"/>
      <c r="D725" s="249"/>
      <c r="E725" s="249"/>
      <c r="F725" s="249"/>
      <c r="G725" s="249"/>
      <c r="H725" s="249"/>
    </row>
    <row r="726" spans="1:8" ht="14.25">
      <c r="A726" s="111"/>
      <c r="B726" s="249"/>
      <c r="C726" s="426"/>
      <c r="D726" s="249"/>
      <c r="E726" s="249"/>
      <c r="F726" s="249"/>
      <c r="G726" s="249"/>
      <c r="H726" s="249"/>
    </row>
    <row r="727" spans="1:8" ht="14.25">
      <c r="A727" s="111"/>
      <c r="B727" s="249"/>
      <c r="C727" s="426"/>
      <c r="D727" s="249"/>
      <c r="E727" s="249"/>
      <c r="F727" s="249"/>
      <c r="G727" s="249"/>
      <c r="H727" s="249"/>
    </row>
    <row r="728" spans="1:8" ht="14.25">
      <c r="A728" s="111"/>
      <c r="B728" s="249"/>
      <c r="C728" s="426"/>
      <c r="D728" s="249"/>
      <c r="E728" s="249"/>
      <c r="F728" s="249"/>
      <c r="G728" s="249"/>
      <c r="H728" s="249"/>
    </row>
    <row r="729" spans="1:8" ht="14.25">
      <c r="A729" s="111"/>
      <c r="B729" s="249"/>
      <c r="C729" s="426"/>
      <c r="D729" s="249"/>
      <c r="E729" s="249"/>
      <c r="F729" s="249"/>
      <c r="G729" s="249"/>
      <c r="H729" s="249"/>
    </row>
    <row r="730" spans="1:8" ht="14.25">
      <c r="A730" s="111"/>
      <c r="B730" s="249"/>
      <c r="C730" s="426"/>
      <c r="D730" s="249"/>
      <c r="E730" s="249"/>
      <c r="F730" s="249"/>
      <c r="G730" s="249"/>
      <c r="H730" s="249"/>
    </row>
    <row r="731" spans="1:8" ht="14.25">
      <c r="A731" s="111"/>
      <c r="B731" s="249"/>
      <c r="C731" s="426"/>
      <c r="D731" s="249"/>
      <c r="E731" s="249"/>
      <c r="F731" s="249"/>
      <c r="G731" s="249"/>
      <c r="H731" s="249"/>
    </row>
    <row r="732" spans="1:8" ht="14.25">
      <c r="A732" s="111"/>
      <c r="B732" s="249"/>
      <c r="C732" s="426"/>
      <c r="D732" s="249"/>
      <c r="E732" s="249"/>
      <c r="F732" s="249"/>
      <c r="G732" s="249"/>
      <c r="H732" s="249"/>
    </row>
    <row r="733" spans="1:8">
      <c r="A733" s="251"/>
      <c r="B733" s="252"/>
      <c r="C733" s="511"/>
      <c r="D733" s="137"/>
      <c r="E733" s="132"/>
      <c r="F733" s="132"/>
      <c r="G733" s="132"/>
      <c r="H733" s="132"/>
    </row>
    <row r="734" spans="1:8" ht="14.25">
      <c r="A734" s="225"/>
      <c r="B734" s="137"/>
      <c r="C734" s="511"/>
      <c r="D734" s="137"/>
      <c r="E734" s="132"/>
      <c r="F734" s="132"/>
      <c r="G734" s="132"/>
      <c r="H734" s="132"/>
    </row>
    <row r="735" spans="1:8" ht="14.25">
      <c r="A735" s="225"/>
      <c r="B735" s="137"/>
      <c r="C735" s="511"/>
      <c r="D735" s="137"/>
      <c r="E735" s="132"/>
      <c r="F735" s="132"/>
      <c r="G735" s="132"/>
      <c r="H735" s="132"/>
    </row>
    <row r="736" spans="1:8" ht="14.25">
      <c r="A736" s="225"/>
      <c r="B736" s="137"/>
      <c r="C736" s="511"/>
      <c r="D736" s="137"/>
      <c r="E736" s="132"/>
      <c r="F736" s="132"/>
      <c r="G736" s="132"/>
      <c r="H736" s="132"/>
    </row>
    <row r="737" spans="1:8" ht="14.25">
      <c r="A737" s="225"/>
      <c r="B737" s="137"/>
      <c r="C737" s="511"/>
      <c r="D737" s="137"/>
      <c r="E737" s="132"/>
      <c r="F737" s="132"/>
      <c r="G737" s="132"/>
      <c r="H737" s="132"/>
    </row>
    <row r="738" spans="1:8" ht="14.25">
      <c r="A738" s="225"/>
      <c r="B738" s="137"/>
      <c r="C738" s="511"/>
      <c r="D738" s="137"/>
      <c r="E738" s="132"/>
      <c r="F738" s="132"/>
      <c r="G738" s="132"/>
      <c r="H738" s="132"/>
    </row>
    <row r="739" spans="1:8" ht="14.25">
      <c r="A739" s="225"/>
      <c r="B739" s="137"/>
      <c r="C739" s="511"/>
      <c r="D739" s="137"/>
      <c r="E739" s="132"/>
      <c r="F739" s="132"/>
      <c r="G739" s="132"/>
      <c r="H739" s="132"/>
    </row>
    <row r="740" spans="1:8" ht="14.25">
      <c r="A740" s="225"/>
      <c r="B740" s="137"/>
      <c r="C740" s="511"/>
      <c r="D740" s="137"/>
      <c r="E740" s="132"/>
      <c r="F740" s="132"/>
      <c r="G740" s="132"/>
      <c r="H740" s="132"/>
    </row>
    <row r="741" spans="1:8" ht="14.25">
      <c r="A741" s="225"/>
      <c r="B741" s="137"/>
      <c r="C741" s="511"/>
      <c r="D741" s="137"/>
      <c r="E741" s="132"/>
      <c r="F741" s="132"/>
      <c r="G741" s="132"/>
      <c r="H741" s="132"/>
    </row>
    <row r="742" spans="1:8" ht="14.25">
      <c r="A742" s="225"/>
      <c r="B742" s="137"/>
      <c r="C742" s="511"/>
      <c r="D742" s="137"/>
      <c r="E742" s="132"/>
      <c r="F742" s="132"/>
      <c r="G742" s="132"/>
      <c r="H742" s="132"/>
    </row>
    <row r="743" spans="1:8" ht="14.25">
      <c r="A743" s="225"/>
      <c r="B743" s="137"/>
      <c r="C743" s="511"/>
      <c r="D743" s="137"/>
      <c r="E743" s="132"/>
      <c r="F743" s="132"/>
      <c r="G743" s="132"/>
      <c r="H743" s="132"/>
    </row>
    <row r="744" spans="1:8" ht="14.25">
      <c r="A744" s="225"/>
      <c r="B744" s="137"/>
      <c r="C744" s="511"/>
      <c r="D744" s="137"/>
      <c r="E744" s="132"/>
      <c r="F744" s="132"/>
      <c r="G744" s="132"/>
      <c r="H744" s="132"/>
    </row>
    <row r="745" spans="1:8" ht="14.25">
      <c r="A745" s="225"/>
      <c r="B745" s="137"/>
      <c r="C745" s="511"/>
      <c r="D745" s="137"/>
      <c r="E745" s="132"/>
      <c r="F745" s="132"/>
      <c r="G745" s="132"/>
      <c r="H745" s="132"/>
    </row>
    <row r="746" spans="1:8" ht="14.25">
      <c r="A746" s="225"/>
      <c r="B746" s="137"/>
      <c r="C746" s="511"/>
      <c r="D746" s="137"/>
      <c r="E746" s="132"/>
      <c r="F746" s="132"/>
      <c r="G746" s="132"/>
      <c r="H746" s="132"/>
    </row>
    <row r="747" spans="1:8" ht="14.25">
      <c r="A747" s="225"/>
      <c r="B747" s="137"/>
      <c r="C747" s="511"/>
      <c r="D747" s="137"/>
      <c r="E747" s="132"/>
      <c r="F747" s="132"/>
      <c r="G747" s="132"/>
      <c r="H747" s="132"/>
    </row>
    <row r="748" spans="1:8" ht="14.25">
      <c r="A748" s="225"/>
      <c r="B748" s="137"/>
      <c r="C748" s="511"/>
      <c r="D748" s="137"/>
      <c r="E748" s="132"/>
      <c r="F748" s="132"/>
      <c r="G748" s="132"/>
      <c r="H748" s="132"/>
    </row>
    <row r="749" spans="1:8" ht="14.25">
      <c r="A749" s="225"/>
      <c r="B749" s="137"/>
      <c r="C749" s="511"/>
      <c r="D749" s="137"/>
      <c r="E749" s="132"/>
      <c r="F749" s="132"/>
      <c r="G749" s="132"/>
      <c r="H749" s="132"/>
    </row>
    <row r="750" spans="1:8" ht="14.25">
      <c r="A750" s="225"/>
      <c r="B750" s="137"/>
      <c r="C750" s="511"/>
      <c r="D750" s="137"/>
      <c r="E750" s="132"/>
      <c r="F750" s="132"/>
      <c r="G750" s="132"/>
      <c r="H750" s="132"/>
    </row>
    <row r="751" spans="1:8" ht="14.25">
      <c r="A751" s="225"/>
      <c r="B751" s="137"/>
      <c r="C751" s="511"/>
      <c r="D751" s="137"/>
      <c r="E751" s="132"/>
      <c r="F751" s="132"/>
      <c r="G751" s="132"/>
      <c r="H751" s="132"/>
    </row>
    <row r="752" spans="1:8" ht="14.25">
      <c r="A752" s="225"/>
      <c r="B752" s="137"/>
      <c r="C752" s="511"/>
      <c r="D752" s="137"/>
      <c r="E752" s="132"/>
      <c r="F752" s="132"/>
      <c r="G752" s="132"/>
      <c r="H752" s="132"/>
    </row>
    <row r="753" spans="1:8" ht="14.25">
      <c r="A753" s="225"/>
      <c r="B753" s="137"/>
      <c r="C753" s="511"/>
      <c r="D753" s="137"/>
      <c r="E753" s="132"/>
      <c r="F753" s="132"/>
      <c r="G753" s="132"/>
      <c r="H753" s="132"/>
    </row>
    <row r="754" spans="1:8" ht="14.25">
      <c r="A754" s="225"/>
      <c r="B754" s="137"/>
      <c r="C754" s="511"/>
      <c r="D754" s="137"/>
      <c r="E754" s="132"/>
      <c r="F754" s="132"/>
      <c r="G754" s="132"/>
      <c r="H754" s="132"/>
    </row>
    <row r="755" spans="1:8">
      <c r="A755" s="111"/>
      <c r="B755" s="137"/>
      <c r="C755" s="511"/>
      <c r="D755" s="137"/>
      <c r="E755" s="132"/>
      <c r="F755" s="132"/>
      <c r="G755" s="132"/>
      <c r="H755" s="132"/>
    </row>
    <row r="756" spans="1:8" ht="14.25">
      <c r="A756" s="111" t="s">
        <v>249</v>
      </c>
      <c r="B756" s="340"/>
      <c r="C756" s="455"/>
      <c r="D756" s="340"/>
      <c r="E756" s="340"/>
      <c r="F756" s="340"/>
      <c r="G756" s="340"/>
      <c r="H756" s="340"/>
    </row>
    <row r="757" spans="1:8" ht="14.25">
      <c r="A757" s="225" t="s">
        <v>148</v>
      </c>
      <c r="B757" s="137" t="s">
        <v>149</v>
      </c>
      <c r="C757" s="511"/>
      <c r="D757" s="137"/>
      <c r="E757" s="132"/>
      <c r="F757" s="132"/>
      <c r="G757" s="132"/>
      <c r="H757" s="132"/>
    </row>
    <row r="758" spans="1:8" ht="14.25">
      <c r="A758" s="225" t="s">
        <v>150</v>
      </c>
      <c r="B758" s="137" t="s">
        <v>151</v>
      </c>
      <c r="C758" s="511"/>
      <c r="D758" s="137"/>
      <c r="E758" s="132"/>
      <c r="F758" s="132"/>
      <c r="G758" s="132"/>
      <c r="H758" s="132"/>
    </row>
    <row r="759" spans="1:8" ht="14.25">
      <c r="A759" s="225" t="s">
        <v>152</v>
      </c>
      <c r="B759" s="137" t="s">
        <v>175</v>
      </c>
      <c r="C759" s="511"/>
      <c r="D759" s="137"/>
      <c r="E759" s="132"/>
      <c r="F759" s="132"/>
      <c r="G759" s="132"/>
      <c r="H759" s="132"/>
    </row>
    <row r="760" spans="1:8" ht="25.5">
      <c r="A760" s="225" t="s">
        <v>153</v>
      </c>
      <c r="B760" s="137" t="s">
        <v>154</v>
      </c>
      <c r="C760" s="511"/>
      <c r="D760" s="137"/>
      <c r="E760" s="132"/>
      <c r="F760" s="132"/>
      <c r="G760" s="132"/>
      <c r="H760" s="132"/>
    </row>
    <row r="761" spans="1:8" ht="14.25">
      <c r="A761" s="225" t="s">
        <v>155</v>
      </c>
      <c r="B761" s="137" t="s">
        <v>156</v>
      </c>
      <c r="C761" s="511"/>
      <c r="D761" s="137"/>
      <c r="E761" s="132"/>
      <c r="F761" s="132"/>
      <c r="G761" s="132"/>
      <c r="H761" s="132"/>
    </row>
    <row r="762" spans="1:8" ht="25.5">
      <c r="A762" s="225" t="s">
        <v>157</v>
      </c>
      <c r="B762" s="137" t="s">
        <v>170</v>
      </c>
      <c r="C762" s="511"/>
      <c r="D762" s="137"/>
      <c r="E762" s="132"/>
      <c r="F762" s="132"/>
      <c r="G762" s="132"/>
      <c r="H762" s="132"/>
    </row>
    <row r="763" spans="1:8" ht="51">
      <c r="A763" s="225" t="s">
        <v>158</v>
      </c>
      <c r="B763" s="137" t="s">
        <v>159</v>
      </c>
      <c r="C763" s="511"/>
      <c r="D763" s="137"/>
      <c r="E763" s="132"/>
      <c r="F763" s="132"/>
      <c r="G763" s="132"/>
      <c r="H763" s="132"/>
    </row>
    <row r="764" spans="1:8" ht="51">
      <c r="A764" s="225" t="s">
        <v>160</v>
      </c>
      <c r="B764" s="137" t="s">
        <v>161</v>
      </c>
      <c r="C764" s="511"/>
      <c r="D764" s="137"/>
      <c r="E764" s="132"/>
      <c r="F764" s="132"/>
      <c r="G764" s="132"/>
      <c r="H764" s="132"/>
    </row>
    <row r="765" spans="1:8" ht="25.5">
      <c r="A765" s="225" t="s">
        <v>162</v>
      </c>
      <c r="B765" s="137" t="s">
        <v>163</v>
      </c>
      <c r="C765" s="511"/>
      <c r="D765" s="137"/>
      <c r="E765" s="132"/>
      <c r="F765" s="132"/>
      <c r="G765" s="132"/>
      <c r="H765" s="132"/>
    </row>
    <row r="766" spans="1:8" ht="38.25">
      <c r="A766" s="225" t="s">
        <v>164</v>
      </c>
      <c r="B766" s="137" t="s">
        <v>165</v>
      </c>
      <c r="C766" s="511"/>
      <c r="D766" s="137"/>
      <c r="E766" s="132"/>
      <c r="F766" s="132"/>
      <c r="G766" s="132"/>
      <c r="H766" s="132"/>
    </row>
    <row r="767" spans="1:8" ht="76.5">
      <c r="A767" s="225" t="s">
        <v>166</v>
      </c>
      <c r="B767" s="137" t="s">
        <v>167</v>
      </c>
      <c r="C767" s="511"/>
      <c r="D767" s="137"/>
      <c r="E767" s="132"/>
      <c r="F767" s="132"/>
      <c r="G767" s="132"/>
      <c r="H767" s="132"/>
    </row>
    <row r="768" spans="1:8" ht="76.5">
      <c r="A768" s="225" t="s">
        <v>168</v>
      </c>
      <c r="B768" s="137" t="s">
        <v>169</v>
      </c>
      <c r="C768" s="511"/>
      <c r="D768" s="137"/>
      <c r="E768" s="132"/>
      <c r="F768" s="132"/>
      <c r="G768" s="132"/>
      <c r="H768" s="132"/>
    </row>
    <row r="769" spans="1:8">
      <c r="A769" s="111" t="s">
        <v>250</v>
      </c>
      <c r="B769" s="137"/>
      <c r="C769" s="511"/>
      <c r="D769" s="137"/>
      <c r="E769" s="132"/>
      <c r="F769" s="132"/>
      <c r="G769" s="132"/>
      <c r="H769" s="132"/>
    </row>
    <row r="770" spans="1:8">
      <c r="A770" s="111" t="s">
        <v>246</v>
      </c>
      <c r="B770" s="111"/>
      <c r="C770" s="511"/>
      <c r="D770" s="137"/>
      <c r="E770" s="132"/>
      <c r="F770" s="132"/>
      <c r="G770" s="132"/>
      <c r="H770" s="132"/>
    </row>
    <row r="771" spans="1:8">
      <c r="A771" s="974" t="s">
        <v>147</v>
      </c>
      <c r="B771" s="974"/>
      <c r="C771" s="974"/>
      <c r="D771" s="974"/>
      <c r="E771" s="974"/>
      <c r="F771" s="974"/>
      <c r="G771" s="974"/>
      <c r="H771" s="974"/>
    </row>
    <row r="772" spans="1:8">
      <c r="A772" s="974" t="s">
        <v>340</v>
      </c>
      <c r="B772" s="974"/>
      <c r="C772" s="974"/>
      <c r="D772" s="974"/>
      <c r="E772" s="974"/>
      <c r="F772" s="974"/>
      <c r="G772" s="974"/>
      <c r="H772" s="974"/>
    </row>
    <row r="773" spans="1:8" ht="14.25">
      <c r="A773" s="111"/>
      <c r="B773" s="225"/>
      <c r="C773" s="426"/>
      <c r="D773" s="225"/>
      <c r="E773" s="132"/>
      <c r="F773" s="132"/>
      <c r="G773" s="341"/>
      <c r="H773" s="132"/>
    </row>
  </sheetData>
  <sortState ref="A10:H159">
    <sortCondition ref="A10:A159"/>
  </sortState>
  <mergeCells count="8">
    <mergeCell ref="G7:H7"/>
    <mergeCell ref="A771:H771"/>
    <mergeCell ref="A772:H772"/>
    <mergeCell ref="C2:D2"/>
    <mergeCell ref="A7:A8"/>
    <mergeCell ref="B7:B8"/>
    <mergeCell ref="C7:D7"/>
    <mergeCell ref="E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</sheetPr>
  <dimension ref="A1:H758"/>
  <sheetViews>
    <sheetView topLeftCell="A46" workbookViewId="0">
      <selection activeCell="J46" sqref="J1:J1048576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13.28515625" style="241" customWidth="1"/>
    <col min="5" max="5" width="8.28515625" style="241" customWidth="1"/>
    <col min="6" max="6" width="8" style="241" customWidth="1"/>
    <col min="7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324">
        <f>[5]Kadar.ode.!C2</f>
        <v>17870092</v>
      </c>
      <c r="D2" s="324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 t="s">
        <v>4481</v>
      </c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23.2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318"/>
      <c r="B9" s="335" t="s">
        <v>3082</v>
      </c>
      <c r="C9" s="321"/>
      <c r="D9" s="321"/>
      <c r="E9" s="321"/>
      <c r="F9" s="321"/>
      <c r="G9" s="321"/>
      <c r="H9" s="321"/>
    </row>
    <row r="10" spans="1:8">
      <c r="A10" s="318"/>
      <c r="B10" s="318"/>
      <c r="C10" s="321"/>
      <c r="D10" s="321"/>
      <c r="E10" s="321"/>
      <c r="F10" s="321"/>
      <c r="G10" s="321"/>
      <c r="H10" s="321"/>
    </row>
    <row r="11" spans="1:8" ht="25.5">
      <c r="A11" s="333" t="s">
        <v>4482</v>
      </c>
      <c r="B11" s="367" t="s">
        <v>4483</v>
      </c>
      <c r="C11" s="241">
        <v>0</v>
      </c>
      <c r="D11" s="333">
        <v>0</v>
      </c>
      <c r="E11" s="241">
        <v>1</v>
      </c>
      <c r="F11" s="333">
        <v>2</v>
      </c>
      <c r="G11" s="367">
        <f>C11+E11</f>
        <v>1</v>
      </c>
      <c r="H11" s="367">
        <f>D11+F11</f>
        <v>2</v>
      </c>
    </row>
    <row r="12" spans="1:8" ht="25.5">
      <c r="A12" s="333" t="s">
        <v>4484</v>
      </c>
      <c r="B12" s="367" t="s">
        <v>4485</v>
      </c>
      <c r="C12" s="241">
        <v>0</v>
      </c>
      <c r="D12" s="333">
        <v>0</v>
      </c>
      <c r="E12" s="241">
        <v>0</v>
      </c>
      <c r="F12" s="333">
        <v>2</v>
      </c>
      <c r="G12" s="367">
        <f t="shared" ref="G12:H49" si="0">C12+E12</f>
        <v>0</v>
      </c>
      <c r="H12" s="367">
        <f t="shared" si="0"/>
        <v>2</v>
      </c>
    </row>
    <row r="13" spans="1:8" ht="25.5">
      <c r="A13" s="333" t="s">
        <v>4486</v>
      </c>
      <c r="B13" s="367" t="s">
        <v>4487</v>
      </c>
      <c r="C13" s="241">
        <v>0</v>
      </c>
      <c r="D13" s="333">
        <v>0</v>
      </c>
      <c r="E13" s="241">
        <v>0</v>
      </c>
      <c r="F13" s="333">
        <v>2</v>
      </c>
      <c r="G13" s="367">
        <f t="shared" si="0"/>
        <v>0</v>
      </c>
      <c r="H13" s="367">
        <f t="shared" si="0"/>
        <v>2</v>
      </c>
    </row>
    <row r="14" spans="1:8" ht="25.5">
      <c r="A14" s="333" t="s">
        <v>4488</v>
      </c>
      <c r="B14" s="367" t="s">
        <v>4489</v>
      </c>
      <c r="C14" s="241">
        <v>0</v>
      </c>
      <c r="D14" s="333">
        <v>0</v>
      </c>
      <c r="E14" s="241">
        <v>1</v>
      </c>
      <c r="F14" s="333">
        <v>2</v>
      </c>
      <c r="G14" s="367">
        <f t="shared" si="0"/>
        <v>1</v>
      </c>
      <c r="H14" s="367">
        <f t="shared" si="0"/>
        <v>2</v>
      </c>
    </row>
    <row r="15" spans="1:8" ht="25.5">
      <c r="A15" s="333" t="s">
        <v>4490</v>
      </c>
      <c r="B15" s="367" t="s">
        <v>4491</v>
      </c>
      <c r="C15" s="241">
        <v>0</v>
      </c>
      <c r="D15" s="333">
        <v>0</v>
      </c>
      <c r="E15" s="241">
        <v>0</v>
      </c>
      <c r="F15" s="333">
        <v>2</v>
      </c>
      <c r="G15" s="367">
        <f t="shared" si="0"/>
        <v>0</v>
      </c>
      <c r="H15" s="367">
        <f t="shared" si="0"/>
        <v>2</v>
      </c>
    </row>
    <row r="16" spans="1:8" ht="25.5">
      <c r="A16" s="333" t="s">
        <v>4492</v>
      </c>
      <c r="B16" s="367" t="s">
        <v>4493</v>
      </c>
      <c r="C16" s="241">
        <v>0</v>
      </c>
      <c r="D16" s="333">
        <v>0</v>
      </c>
      <c r="E16" s="241">
        <v>1</v>
      </c>
      <c r="F16" s="333">
        <v>3</v>
      </c>
      <c r="G16" s="367">
        <f t="shared" si="0"/>
        <v>1</v>
      </c>
      <c r="H16" s="367">
        <f t="shared" si="0"/>
        <v>3</v>
      </c>
    </row>
    <row r="17" spans="1:8" ht="38.25">
      <c r="A17" s="333" t="s">
        <v>4494</v>
      </c>
      <c r="B17" s="367" t="s">
        <v>4495</v>
      </c>
      <c r="C17" s="241">
        <v>0</v>
      </c>
      <c r="D17" s="333">
        <v>0</v>
      </c>
      <c r="E17" s="241">
        <v>0</v>
      </c>
      <c r="F17" s="333">
        <v>2</v>
      </c>
      <c r="G17" s="367">
        <f t="shared" si="0"/>
        <v>0</v>
      </c>
      <c r="H17" s="367">
        <f t="shared" si="0"/>
        <v>2</v>
      </c>
    </row>
    <row r="18" spans="1:8">
      <c r="A18" s="333" t="s">
        <v>4496</v>
      </c>
      <c r="B18" s="367" t="s">
        <v>4497</v>
      </c>
      <c r="C18" s="241">
        <v>0</v>
      </c>
      <c r="D18" s="333">
        <v>2</v>
      </c>
      <c r="E18" s="241">
        <v>0</v>
      </c>
      <c r="F18" s="333">
        <v>1</v>
      </c>
      <c r="G18" s="367">
        <f t="shared" si="0"/>
        <v>0</v>
      </c>
      <c r="H18" s="367">
        <f t="shared" si="0"/>
        <v>3</v>
      </c>
    </row>
    <row r="19" spans="1:8" ht="25.5">
      <c r="A19" s="333" t="s">
        <v>4498</v>
      </c>
      <c r="B19" s="367" t="s">
        <v>4499</v>
      </c>
      <c r="C19" s="241">
        <v>0</v>
      </c>
      <c r="D19" s="333">
        <v>0</v>
      </c>
      <c r="E19" s="241">
        <v>0</v>
      </c>
      <c r="F19" s="333">
        <v>1</v>
      </c>
      <c r="G19" s="367">
        <f t="shared" si="0"/>
        <v>0</v>
      </c>
      <c r="H19" s="367">
        <f t="shared" si="0"/>
        <v>1</v>
      </c>
    </row>
    <row r="20" spans="1:8">
      <c r="A20" s="333" t="s">
        <v>4500</v>
      </c>
      <c r="B20" s="367" t="s">
        <v>4501</v>
      </c>
      <c r="C20" s="241">
        <v>123</v>
      </c>
      <c r="D20" s="333">
        <v>125</v>
      </c>
      <c r="E20" s="241">
        <v>9</v>
      </c>
      <c r="F20" s="333">
        <v>10</v>
      </c>
      <c r="G20" s="367">
        <f t="shared" si="0"/>
        <v>132</v>
      </c>
      <c r="H20" s="367">
        <f t="shared" si="0"/>
        <v>135</v>
      </c>
    </row>
    <row r="21" spans="1:8">
      <c r="A21" s="333" t="s">
        <v>4502</v>
      </c>
      <c r="B21" s="367" t="s">
        <v>4503</v>
      </c>
      <c r="C21" s="241">
        <v>0</v>
      </c>
      <c r="D21" s="333">
        <v>0</v>
      </c>
      <c r="E21" s="241">
        <v>1</v>
      </c>
      <c r="F21" s="333">
        <v>1</v>
      </c>
      <c r="G21" s="367">
        <f t="shared" si="0"/>
        <v>1</v>
      </c>
      <c r="H21" s="367">
        <f t="shared" si="0"/>
        <v>1</v>
      </c>
    </row>
    <row r="22" spans="1:8" ht="25.5">
      <c r="A22" s="333" t="s">
        <v>4504</v>
      </c>
      <c r="B22" s="367" t="s">
        <v>4505</v>
      </c>
      <c r="C22" s="241">
        <v>0</v>
      </c>
      <c r="D22" s="333">
        <v>5</v>
      </c>
      <c r="E22" s="241">
        <v>0</v>
      </c>
      <c r="F22" s="333">
        <v>0</v>
      </c>
      <c r="G22" s="367">
        <f t="shared" si="0"/>
        <v>0</v>
      </c>
      <c r="H22" s="367">
        <f t="shared" si="0"/>
        <v>5</v>
      </c>
    </row>
    <row r="23" spans="1:8" ht="25.5">
      <c r="A23" s="333" t="s">
        <v>4506</v>
      </c>
      <c r="B23" s="367" t="s">
        <v>4507</v>
      </c>
      <c r="C23" s="241">
        <v>0</v>
      </c>
      <c r="D23" s="333">
        <v>5</v>
      </c>
      <c r="E23" s="241">
        <v>0</v>
      </c>
      <c r="F23" s="333">
        <v>0</v>
      </c>
      <c r="G23" s="367">
        <f t="shared" si="0"/>
        <v>0</v>
      </c>
      <c r="H23" s="367">
        <f t="shared" si="0"/>
        <v>5</v>
      </c>
    </row>
    <row r="24" spans="1:8">
      <c r="A24" s="333" t="s">
        <v>4508</v>
      </c>
      <c r="B24" s="367" t="s">
        <v>4509</v>
      </c>
      <c r="C24" s="241">
        <v>0</v>
      </c>
      <c r="D24" s="333">
        <v>1</v>
      </c>
      <c r="E24" s="241">
        <v>0</v>
      </c>
      <c r="F24" s="333">
        <v>5</v>
      </c>
      <c r="G24" s="367">
        <f t="shared" si="0"/>
        <v>0</v>
      </c>
      <c r="H24" s="367">
        <f t="shared" si="0"/>
        <v>6</v>
      </c>
    </row>
    <row r="25" spans="1:8">
      <c r="A25" s="331" t="s">
        <v>4510</v>
      </c>
      <c r="B25" s="451" t="s">
        <v>4511</v>
      </c>
      <c r="C25" s="241">
        <v>4</v>
      </c>
      <c r="D25" s="333">
        <v>1</v>
      </c>
      <c r="E25" s="241">
        <v>5</v>
      </c>
      <c r="F25" s="333">
        <v>1</v>
      </c>
      <c r="G25" s="367">
        <f t="shared" si="0"/>
        <v>9</v>
      </c>
      <c r="H25" s="367">
        <f t="shared" si="0"/>
        <v>2</v>
      </c>
    </row>
    <row r="26" spans="1:8" ht="25.5">
      <c r="A26" s="333" t="s">
        <v>4280</v>
      </c>
      <c r="B26" s="367" t="s">
        <v>4281</v>
      </c>
      <c r="C26" s="241">
        <v>0</v>
      </c>
      <c r="D26" s="333">
        <v>0</v>
      </c>
      <c r="E26" s="241">
        <v>0</v>
      </c>
      <c r="F26" s="333">
        <v>0</v>
      </c>
      <c r="G26" s="367">
        <f t="shared" si="0"/>
        <v>0</v>
      </c>
      <c r="H26" s="367">
        <f t="shared" si="0"/>
        <v>0</v>
      </c>
    </row>
    <row r="27" spans="1:8">
      <c r="A27" s="333" t="s">
        <v>4512</v>
      </c>
      <c r="B27" s="367" t="s">
        <v>4513</v>
      </c>
      <c r="C27" s="241">
        <v>4</v>
      </c>
      <c r="D27" s="333">
        <v>5</v>
      </c>
      <c r="E27" s="241">
        <v>5</v>
      </c>
      <c r="F27" s="333">
        <v>7</v>
      </c>
      <c r="G27" s="367">
        <f t="shared" si="0"/>
        <v>9</v>
      </c>
      <c r="H27" s="367">
        <f t="shared" si="0"/>
        <v>12</v>
      </c>
    </row>
    <row r="28" spans="1:8" ht="25.5">
      <c r="A28" s="333" t="s">
        <v>4514</v>
      </c>
      <c r="B28" s="367" t="s">
        <v>4515</v>
      </c>
      <c r="C28" s="241">
        <v>0</v>
      </c>
      <c r="D28" s="333">
        <v>0</v>
      </c>
      <c r="E28" s="241">
        <v>0</v>
      </c>
      <c r="F28" s="333">
        <v>3</v>
      </c>
      <c r="G28" s="367">
        <f t="shared" si="0"/>
        <v>0</v>
      </c>
      <c r="H28" s="367">
        <f t="shared" si="0"/>
        <v>3</v>
      </c>
    </row>
    <row r="29" spans="1:8" ht="25.5">
      <c r="A29" s="333" t="s">
        <v>4516</v>
      </c>
      <c r="B29" s="367" t="s">
        <v>4517</v>
      </c>
      <c r="C29" s="241">
        <v>16</v>
      </c>
      <c r="D29" s="333">
        <v>15</v>
      </c>
      <c r="E29" s="241">
        <v>19</v>
      </c>
      <c r="F29" s="333">
        <v>25</v>
      </c>
      <c r="G29" s="367">
        <f t="shared" si="0"/>
        <v>35</v>
      </c>
      <c r="H29" s="367">
        <f t="shared" si="0"/>
        <v>40</v>
      </c>
    </row>
    <row r="30" spans="1:8" ht="25.5">
      <c r="A30" s="333" t="s">
        <v>4518</v>
      </c>
      <c r="B30" s="367" t="s">
        <v>4519</v>
      </c>
      <c r="C30" s="241">
        <v>3</v>
      </c>
      <c r="D30" s="333">
        <v>5</v>
      </c>
      <c r="E30" s="241">
        <v>5</v>
      </c>
      <c r="F30" s="333">
        <v>10</v>
      </c>
      <c r="G30" s="367">
        <f t="shared" si="0"/>
        <v>8</v>
      </c>
      <c r="H30" s="367">
        <f t="shared" si="0"/>
        <v>15</v>
      </c>
    </row>
    <row r="31" spans="1:8">
      <c r="A31" s="333" t="s">
        <v>4520</v>
      </c>
      <c r="B31" s="367" t="s">
        <v>4521</v>
      </c>
      <c r="C31" s="241">
        <v>97</v>
      </c>
      <c r="D31" s="333">
        <v>100</v>
      </c>
      <c r="E31" s="241">
        <v>0</v>
      </c>
      <c r="F31" s="333">
        <v>0</v>
      </c>
      <c r="G31" s="367">
        <f t="shared" si="0"/>
        <v>97</v>
      </c>
      <c r="H31" s="367">
        <f t="shared" si="0"/>
        <v>100</v>
      </c>
    </row>
    <row r="32" spans="1:8" ht="25.5">
      <c r="A32" s="333" t="s">
        <v>4522</v>
      </c>
      <c r="B32" s="367" t="s">
        <v>4523</v>
      </c>
      <c r="C32" s="241">
        <v>1</v>
      </c>
      <c r="D32" s="333">
        <v>0</v>
      </c>
      <c r="E32" s="241">
        <v>0</v>
      </c>
      <c r="F32" s="333">
        <v>5</v>
      </c>
      <c r="G32" s="367">
        <f t="shared" si="0"/>
        <v>1</v>
      </c>
      <c r="H32" s="367">
        <f t="shared" si="0"/>
        <v>5</v>
      </c>
    </row>
    <row r="33" spans="1:8">
      <c r="A33" s="333" t="s">
        <v>4524</v>
      </c>
      <c r="B33" s="367" t="s">
        <v>4525</v>
      </c>
      <c r="C33" s="241">
        <v>3</v>
      </c>
      <c r="D33" s="333">
        <v>2</v>
      </c>
      <c r="E33" s="241">
        <v>0</v>
      </c>
      <c r="F33" s="333">
        <v>1</v>
      </c>
      <c r="G33" s="367">
        <f t="shared" si="0"/>
        <v>3</v>
      </c>
      <c r="H33" s="367">
        <f t="shared" si="0"/>
        <v>3</v>
      </c>
    </row>
    <row r="34" spans="1:8" ht="38.25">
      <c r="A34" s="333" t="s">
        <v>4526</v>
      </c>
      <c r="B34" s="367" t="s">
        <v>4527</v>
      </c>
      <c r="C34" s="241">
        <v>0</v>
      </c>
      <c r="D34" s="333">
        <v>0</v>
      </c>
      <c r="E34" s="241">
        <v>10</v>
      </c>
      <c r="F34" s="333">
        <v>15</v>
      </c>
      <c r="G34" s="367">
        <f t="shared" si="0"/>
        <v>10</v>
      </c>
      <c r="H34" s="367">
        <f t="shared" si="0"/>
        <v>15</v>
      </c>
    </row>
    <row r="35" spans="1:8" ht="38.25">
      <c r="A35" s="333" t="s">
        <v>4528</v>
      </c>
      <c r="B35" s="367" t="s">
        <v>4529</v>
      </c>
      <c r="C35" s="241">
        <v>0</v>
      </c>
      <c r="D35" s="333">
        <v>0</v>
      </c>
      <c r="E35" s="241">
        <v>0</v>
      </c>
      <c r="F35" s="333">
        <v>2</v>
      </c>
      <c r="G35" s="367">
        <f t="shared" si="0"/>
        <v>0</v>
      </c>
      <c r="H35" s="367">
        <f t="shared" si="0"/>
        <v>2</v>
      </c>
    </row>
    <row r="36" spans="1:8" ht="51">
      <c r="A36" s="333" t="s">
        <v>4530</v>
      </c>
      <c r="B36" s="367" t="s">
        <v>4531</v>
      </c>
      <c r="C36" s="241">
        <v>0</v>
      </c>
      <c r="D36" s="333">
        <v>0</v>
      </c>
      <c r="E36" s="241">
        <v>46</v>
      </c>
      <c r="F36" s="333">
        <v>50</v>
      </c>
      <c r="G36" s="367">
        <f t="shared" si="0"/>
        <v>46</v>
      </c>
      <c r="H36" s="367">
        <f t="shared" si="0"/>
        <v>50</v>
      </c>
    </row>
    <row r="37" spans="1:8" ht="51">
      <c r="A37" s="333" t="s">
        <v>4532</v>
      </c>
      <c r="B37" s="367" t="s">
        <v>4533</v>
      </c>
      <c r="C37" s="241">
        <v>0</v>
      </c>
      <c r="D37" s="333">
        <v>0</v>
      </c>
      <c r="E37" s="241">
        <v>0</v>
      </c>
      <c r="F37" s="333">
        <v>2</v>
      </c>
      <c r="G37" s="367">
        <f t="shared" si="0"/>
        <v>0</v>
      </c>
      <c r="H37" s="367">
        <f t="shared" si="0"/>
        <v>2</v>
      </c>
    </row>
    <row r="38" spans="1:8" ht="51">
      <c r="A38" s="333" t="s">
        <v>4534</v>
      </c>
      <c r="B38" s="367" t="s">
        <v>4535</v>
      </c>
      <c r="C38" s="241">
        <v>0</v>
      </c>
      <c r="D38" s="333">
        <v>0</v>
      </c>
      <c r="E38" s="241">
        <v>888</v>
      </c>
      <c r="F38" s="333">
        <v>900</v>
      </c>
      <c r="G38" s="367">
        <f t="shared" si="0"/>
        <v>888</v>
      </c>
      <c r="H38" s="367">
        <f t="shared" si="0"/>
        <v>900</v>
      </c>
    </row>
    <row r="39" spans="1:8">
      <c r="A39" s="333" t="s">
        <v>4536</v>
      </c>
      <c r="B39" s="367" t="s">
        <v>4537</v>
      </c>
      <c r="C39" s="241">
        <v>0</v>
      </c>
      <c r="D39" s="333">
        <v>1</v>
      </c>
      <c r="E39" s="241">
        <v>7</v>
      </c>
      <c r="F39" s="333">
        <v>10</v>
      </c>
      <c r="G39" s="367">
        <f t="shared" si="0"/>
        <v>7</v>
      </c>
      <c r="H39" s="367">
        <f t="shared" si="0"/>
        <v>11</v>
      </c>
    </row>
    <row r="40" spans="1:8">
      <c r="A40" s="333" t="s">
        <v>4538</v>
      </c>
      <c r="B40" s="367" t="s">
        <v>4539</v>
      </c>
      <c r="C40" s="241">
        <v>0</v>
      </c>
      <c r="D40" s="333">
        <v>0</v>
      </c>
      <c r="E40" s="241">
        <v>0</v>
      </c>
      <c r="F40" s="333">
        <v>2</v>
      </c>
      <c r="G40" s="367">
        <f t="shared" si="0"/>
        <v>0</v>
      </c>
      <c r="H40" s="367">
        <f t="shared" si="0"/>
        <v>2</v>
      </c>
    </row>
    <row r="41" spans="1:8">
      <c r="A41" s="333" t="s">
        <v>4540</v>
      </c>
      <c r="B41" s="367" t="s">
        <v>4541</v>
      </c>
      <c r="C41" s="241">
        <v>0</v>
      </c>
      <c r="D41" s="333">
        <v>0</v>
      </c>
      <c r="E41" s="241">
        <v>1</v>
      </c>
      <c r="F41" s="333">
        <v>2</v>
      </c>
      <c r="G41" s="367">
        <f t="shared" si="0"/>
        <v>1</v>
      </c>
      <c r="H41" s="367">
        <f t="shared" si="0"/>
        <v>2</v>
      </c>
    </row>
    <row r="42" spans="1:8" ht="38.25">
      <c r="A42" s="333" t="s">
        <v>4542</v>
      </c>
      <c r="B42" s="367" t="s">
        <v>4543</v>
      </c>
      <c r="C42" s="241">
        <v>0</v>
      </c>
      <c r="D42" s="333">
        <v>0</v>
      </c>
      <c r="E42" s="241">
        <v>0</v>
      </c>
      <c r="F42" s="333">
        <v>2</v>
      </c>
      <c r="G42" s="367">
        <f t="shared" si="0"/>
        <v>0</v>
      </c>
      <c r="H42" s="367">
        <f t="shared" si="0"/>
        <v>2</v>
      </c>
    </row>
    <row r="43" spans="1:8" ht="25.5">
      <c r="A43" s="333" t="s">
        <v>4544</v>
      </c>
      <c r="B43" s="367" t="s">
        <v>4545</v>
      </c>
      <c r="C43" s="241">
        <v>0</v>
      </c>
      <c r="D43" s="333">
        <v>0</v>
      </c>
      <c r="E43" s="241">
        <v>1</v>
      </c>
      <c r="F43" s="333">
        <v>5</v>
      </c>
      <c r="G43" s="367">
        <f t="shared" si="0"/>
        <v>1</v>
      </c>
      <c r="H43" s="367">
        <f t="shared" si="0"/>
        <v>5</v>
      </c>
    </row>
    <row r="44" spans="1:8" ht="25.5">
      <c r="A44" s="333" t="s">
        <v>4546</v>
      </c>
      <c r="B44" s="367" t="s">
        <v>4547</v>
      </c>
      <c r="C44" s="241">
        <v>0</v>
      </c>
      <c r="D44" s="333">
        <v>0</v>
      </c>
      <c r="E44" s="241">
        <v>0</v>
      </c>
      <c r="F44" s="333">
        <v>3</v>
      </c>
      <c r="G44" s="367">
        <f t="shared" si="0"/>
        <v>0</v>
      </c>
      <c r="H44" s="367">
        <f t="shared" si="0"/>
        <v>3</v>
      </c>
    </row>
    <row r="45" spans="1:8" ht="25.5">
      <c r="A45" s="333" t="s">
        <v>4548</v>
      </c>
      <c r="B45" s="367" t="s">
        <v>4549</v>
      </c>
      <c r="C45" s="241">
        <v>0</v>
      </c>
      <c r="D45" s="333">
        <v>0</v>
      </c>
      <c r="E45" s="241">
        <v>0</v>
      </c>
      <c r="F45" s="333">
        <v>3</v>
      </c>
      <c r="G45" s="367">
        <f t="shared" si="0"/>
        <v>0</v>
      </c>
      <c r="H45" s="367">
        <f t="shared" si="0"/>
        <v>3</v>
      </c>
    </row>
    <row r="46" spans="1:8" ht="25.5">
      <c r="A46" s="333" t="s">
        <v>4550</v>
      </c>
      <c r="B46" s="367" t="s">
        <v>4551</v>
      </c>
      <c r="C46" s="241">
        <v>1</v>
      </c>
      <c r="D46" s="333">
        <v>1</v>
      </c>
      <c r="E46" s="241">
        <v>3</v>
      </c>
      <c r="F46" s="333">
        <v>10</v>
      </c>
      <c r="G46" s="367">
        <f t="shared" si="0"/>
        <v>4</v>
      </c>
      <c r="H46" s="367">
        <f t="shared" si="0"/>
        <v>11</v>
      </c>
    </row>
    <row r="47" spans="1:8" ht="38.25">
      <c r="A47" s="333" t="s">
        <v>4552</v>
      </c>
      <c r="B47" s="367" t="s">
        <v>4553</v>
      </c>
      <c r="C47" s="241">
        <v>0</v>
      </c>
      <c r="D47" s="333">
        <v>0</v>
      </c>
      <c r="E47" s="241">
        <v>0</v>
      </c>
      <c r="F47" s="333">
        <v>3</v>
      </c>
      <c r="G47" s="367">
        <f t="shared" si="0"/>
        <v>0</v>
      </c>
      <c r="H47" s="367">
        <f t="shared" si="0"/>
        <v>3</v>
      </c>
    </row>
    <row r="48" spans="1:8" ht="25.5">
      <c r="A48" s="333" t="s">
        <v>4554</v>
      </c>
      <c r="B48" s="367" t="s">
        <v>4555</v>
      </c>
      <c r="C48" s="241">
        <v>9</v>
      </c>
      <c r="D48" s="333">
        <v>0</v>
      </c>
      <c r="E48" s="241">
        <v>8</v>
      </c>
      <c r="F48" s="333">
        <v>10</v>
      </c>
      <c r="G48" s="367">
        <f t="shared" si="0"/>
        <v>17</v>
      </c>
      <c r="H48" s="367">
        <f t="shared" si="0"/>
        <v>10</v>
      </c>
    </row>
    <row r="49" spans="1:8">
      <c r="A49" s="333" t="s">
        <v>4556</v>
      </c>
      <c r="B49" s="367" t="s">
        <v>4557</v>
      </c>
      <c r="C49" s="241">
        <v>3</v>
      </c>
      <c r="D49" s="333">
        <v>10</v>
      </c>
      <c r="E49" s="241">
        <v>5</v>
      </c>
      <c r="F49" s="333">
        <v>5</v>
      </c>
      <c r="G49" s="367">
        <f t="shared" si="0"/>
        <v>8</v>
      </c>
      <c r="H49" s="367">
        <f t="shared" si="0"/>
        <v>15</v>
      </c>
    </row>
    <row r="50" spans="1:8">
      <c r="A50" s="497"/>
      <c r="B50" s="498" t="s">
        <v>2011</v>
      </c>
      <c r="C50" s="366">
        <f t="shared" ref="C50:H50" si="1">SUM(C11:C49)</f>
        <v>264</v>
      </c>
      <c r="D50" s="366">
        <f t="shared" si="1"/>
        <v>278</v>
      </c>
      <c r="E50" s="366">
        <f t="shared" si="1"/>
        <v>1016</v>
      </c>
      <c r="F50" s="366">
        <f t="shared" si="1"/>
        <v>1109</v>
      </c>
      <c r="G50" s="366">
        <f t="shared" si="1"/>
        <v>1280</v>
      </c>
      <c r="H50" s="366">
        <f t="shared" si="1"/>
        <v>1387</v>
      </c>
    </row>
    <row r="51" spans="1:8">
      <c r="A51" s="497"/>
      <c r="B51" s="499"/>
      <c r="D51" s="497"/>
      <c r="F51" s="497"/>
      <c r="G51" s="321"/>
      <c r="H51" s="321"/>
    </row>
    <row r="52" spans="1:8">
      <c r="A52" s="497"/>
      <c r="B52" s="498" t="s">
        <v>3243</v>
      </c>
      <c r="D52" s="497"/>
      <c r="F52" s="497"/>
      <c r="G52" s="321"/>
      <c r="H52" s="321"/>
    </row>
    <row r="53" spans="1:8">
      <c r="A53" s="497"/>
      <c r="B53" s="499"/>
      <c r="D53" s="497"/>
      <c r="F53" s="497"/>
      <c r="G53" s="321"/>
      <c r="H53" s="321"/>
    </row>
    <row r="54" spans="1:8">
      <c r="A54" s="329" t="s">
        <v>4558</v>
      </c>
      <c r="B54" s="330" t="s">
        <v>4559</v>
      </c>
      <c r="C54" s="241">
        <v>49</v>
      </c>
      <c r="D54" s="329">
        <v>60</v>
      </c>
      <c r="E54" s="241">
        <v>0</v>
      </c>
      <c r="F54" s="329">
        <v>2</v>
      </c>
      <c r="G54" s="330">
        <f t="shared" ref="G54:H85" si="2">C54+E54</f>
        <v>49</v>
      </c>
      <c r="H54" s="330">
        <f t="shared" si="2"/>
        <v>62</v>
      </c>
    </row>
    <row r="55" spans="1:8">
      <c r="A55" s="329" t="s">
        <v>4560</v>
      </c>
      <c r="B55" s="330" t="s">
        <v>4561</v>
      </c>
      <c r="C55" s="241">
        <v>20223</v>
      </c>
      <c r="D55" s="329">
        <v>21000</v>
      </c>
      <c r="E55" s="241">
        <v>248</v>
      </c>
      <c r="F55" s="329">
        <v>250</v>
      </c>
      <c r="G55" s="330">
        <f t="shared" si="2"/>
        <v>20471</v>
      </c>
      <c r="H55" s="330">
        <f t="shared" si="2"/>
        <v>21250</v>
      </c>
    </row>
    <row r="56" spans="1:8" ht="25.5">
      <c r="A56" s="329" t="s">
        <v>4562</v>
      </c>
      <c r="B56" s="330" t="s">
        <v>4563</v>
      </c>
      <c r="C56" s="241">
        <v>813</v>
      </c>
      <c r="D56" s="329">
        <v>850</v>
      </c>
      <c r="E56" s="241">
        <v>15</v>
      </c>
      <c r="F56" s="329">
        <v>15</v>
      </c>
      <c r="G56" s="330">
        <f t="shared" si="2"/>
        <v>828</v>
      </c>
      <c r="H56" s="330">
        <f t="shared" si="2"/>
        <v>865</v>
      </c>
    </row>
    <row r="57" spans="1:8" ht="25.5">
      <c r="A57" s="329" t="s">
        <v>4564</v>
      </c>
      <c r="B57" s="330" t="s">
        <v>4565</v>
      </c>
      <c r="C57" s="241">
        <v>10</v>
      </c>
      <c r="D57" s="329">
        <v>10</v>
      </c>
      <c r="E57" s="241">
        <v>0</v>
      </c>
      <c r="F57" s="329">
        <v>2</v>
      </c>
      <c r="G57" s="330">
        <f t="shared" si="2"/>
        <v>10</v>
      </c>
      <c r="H57" s="330">
        <f t="shared" si="2"/>
        <v>12</v>
      </c>
    </row>
    <row r="58" spans="1:8">
      <c r="A58" s="329" t="s">
        <v>1815</v>
      </c>
      <c r="B58" s="330" t="s">
        <v>1816</v>
      </c>
      <c r="C58" s="241">
        <v>0</v>
      </c>
      <c r="D58" s="329">
        <v>0</v>
      </c>
      <c r="E58" s="241">
        <v>1</v>
      </c>
      <c r="F58" s="329">
        <v>1</v>
      </c>
      <c r="G58" s="330">
        <f t="shared" si="2"/>
        <v>1</v>
      </c>
      <c r="H58" s="330">
        <f t="shared" si="2"/>
        <v>1</v>
      </c>
    </row>
    <row r="59" spans="1:8">
      <c r="A59" s="329" t="s">
        <v>1819</v>
      </c>
      <c r="B59" s="330" t="s">
        <v>1820</v>
      </c>
      <c r="C59" s="241">
        <v>0</v>
      </c>
      <c r="D59" s="329">
        <v>0</v>
      </c>
      <c r="E59" s="241">
        <v>0</v>
      </c>
      <c r="F59" s="329">
        <v>2</v>
      </c>
      <c r="G59" s="330">
        <f t="shared" si="2"/>
        <v>0</v>
      </c>
      <c r="H59" s="330">
        <f t="shared" si="2"/>
        <v>2</v>
      </c>
    </row>
    <row r="60" spans="1:8">
      <c r="A60" s="329" t="s">
        <v>1829</v>
      </c>
      <c r="B60" s="330" t="s">
        <v>1830</v>
      </c>
      <c r="C60" s="241">
        <v>0</v>
      </c>
      <c r="D60" s="329">
        <v>0</v>
      </c>
      <c r="E60" s="241">
        <v>25</v>
      </c>
      <c r="F60" s="329">
        <v>30</v>
      </c>
      <c r="G60" s="330">
        <f t="shared" si="2"/>
        <v>25</v>
      </c>
      <c r="H60" s="330">
        <f t="shared" si="2"/>
        <v>30</v>
      </c>
    </row>
    <row r="61" spans="1:8">
      <c r="A61" s="329" t="s">
        <v>1839</v>
      </c>
      <c r="B61" s="330" t="s">
        <v>1840</v>
      </c>
      <c r="C61" s="241">
        <v>0</v>
      </c>
      <c r="D61" s="329">
        <v>0</v>
      </c>
      <c r="E61" s="241">
        <v>1</v>
      </c>
      <c r="F61" s="329">
        <v>2</v>
      </c>
      <c r="G61" s="330">
        <f t="shared" si="2"/>
        <v>1</v>
      </c>
      <c r="H61" s="330">
        <f t="shared" si="2"/>
        <v>2</v>
      </c>
    </row>
    <row r="62" spans="1:8" ht="25.5">
      <c r="A62" s="329" t="s">
        <v>4566</v>
      </c>
      <c r="B62" s="330" t="s">
        <v>4567</v>
      </c>
      <c r="C62" s="241">
        <v>606</v>
      </c>
      <c r="D62" s="329">
        <v>600</v>
      </c>
      <c r="E62" s="241">
        <v>0</v>
      </c>
      <c r="F62" s="329">
        <v>0</v>
      </c>
      <c r="G62" s="330">
        <f t="shared" si="2"/>
        <v>606</v>
      </c>
      <c r="H62" s="330">
        <f t="shared" si="2"/>
        <v>600</v>
      </c>
    </row>
    <row r="63" spans="1:8" ht="25.5">
      <c r="A63" s="329" t="s">
        <v>4568</v>
      </c>
      <c r="B63" s="330" t="s">
        <v>4569</v>
      </c>
      <c r="C63" s="241">
        <v>91</v>
      </c>
      <c r="D63" s="329">
        <v>95</v>
      </c>
      <c r="E63" s="241">
        <v>0</v>
      </c>
      <c r="F63" s="329">
        <v>2</v>
      </c>
      <c r="G63" s="330">
        <f t="shared" si="2"/>
        <v>91</v>
      </c>
      <c r="H63" s="330">
        <f t="shared" si="2"/>
        <v>97</v>
      </c>
    </row>
    <row r="64" spans="1:8">
      <c r="A64" s="329" t="s">
        <v>1863</v>
      </c>
      <c r="B64" s="330" t="s">
        <v>1864</v>
      </c>
      <c r="C64" s="241">
        <v>0</v>
      </c>
      <c r="D64" s="329">
        <v>0</v>
      </c>
      <c r="E64" s="241">
        <v>1</v>
      </c>
      <c r="F64" s="329">
        <v>3</v>
      </c>
      <c r="G64" s="330">
        <f t="shared" si="2"/>
        <v>1</v>
      </c>
      <c r="H64" s="330">
        <f t="shared" si="2"/>
        <v>3</v>
      </c>
    </row>
    <row r="65" spans="1:8">
      <c r="A65" s="329" t="s">
        <v>1865</v>
      </c>
      <c r="B65" s="330" t="s">
        <v>1866</v>
      </c>
      <c r="C65" s="241">
        <v>0</v>
      </c>
      <c r="D65" s="329">
        <v>0</v>
      </c>
      <c r="E65" s="241">
        <v>6</v>
      </c>
      <c r="F65" s="329">
        <v>6</v>
      </c>
      <c r="G65" s="330">
        <f t="shared" si="2"/>
        <v>6</v>
      </c>
      <c r="H65" s="330">
        <f t="shared" si="2"/>
        <v>6</v>
      </c>
    </row>
    <row r="66" spans="1:8">
      <c r="A66" s="329" t="s">
        <v>4570</v>
      </c>
      <c r="B66" s="330" t="s">
        <v>4571</v>
      </c>
      <c r="C66" s="241">
        <v>32614</v>
      </c>
      <c r="D66" s="329">
        <v>33000</v>
      </c>
      <c r="E66" s="241">
        <v>197</v>
      </c>
      <c r="F66" s="329">
        <v>200</v>
      </c>
      <c r="G66" s="330">
        <f t="shared" si="2"/>
        <v>32811</v>
      </c>
      <c r="H66" s="330">
        <f t="shared" si="2"/>
        <v>33200</v>
      </c>
    </row>
    <row r="67" spans="1:8">
      <c r="A67" s="329" t="s">
        <v>4510</v>
      </c>
      <c r="B67" s="330" t="s">
        <v>4511</v>
      </c>
      <c r="C67" s="241">
        <v>4</v>
      </c>
      <c r="D67" s="329">
        <v>10</v>
      </c>
      <c r="E67" s="241">
        <v>5</v>
      </c>
      <c r="F67" s="329">
        <v>5</v>
      </c>
      <c r="G67" s="330">
        <f t="shared" si="2"/>
        <v>9</v>
      </c>
      <c r="H67" s="330">
        <f t="shared" si="2"/>
        <v>15</v>
      </c>
    </row>
    <row r="68" spans="1:8">
      <c r="A68" s="329" t="s">
        <v>4572</v>
      </c>
      <c r="B68" s="330" t="s">
        <v>4573</v>
      </c>
      <c r="C68" s="241">
        <v>3</v>
      </c>
      <c r="D68" s="329">
        <v>10</v>
      </c>
      <c r="E68" s="241">
        <v>18</v>
      </c>
      <c r="F68" s="329">
        <v>20</v>
      </c>
      <c r="G68" s="330">
        <f t="shared" si="2"/>
        <v>21</v>
      </c>
      <c r="H68" s="330">
        <f t="shared" si="2"/>
        <v>30</v>
      </c>
    </row>
    <row r="69" spans="1:8">
      <c r="A69" s="329" t="s">
        <v>4574</v>
      </c>
      <c r="B69" s="330" t="s">
        <v>4575</v>
      </c>
      <c r="C69" s="241">
        <v>6</v>
      </c>
      <c r="D69" s="329">
        <v>15</v>
      </c>
      <c r="E69" s="241">
        <v>6</v>
      </c>
      <c r="F69" s="329">
        <v>10</v>
      </c>
      <c r="G69" s="330">
        <f t="shared" si="2"/>
        <v>12</v>
      </c>
      <c r="H69" s="330">
        <f t="shared" si="2"/>
        <v>25</v>
      </c>
    </row>
    <row r="70" spans="1:8">
      <c r="A70" s="332" t="s">
        <v>4576</v>
      </c>
      <c r="B70" s="329" t="s">
        <v>4577</v>
      </c>
      <c r="C70" s="241">
        <v>0</v>
      </c>
      <c r="D70" s="329">
        <v>2</v>
      </c>
      <c r="E70" s="241">
        <v>0</v>
      </c>
      <c r="F70" s="500">
        <v>0</v>
      </c>
      <c r="G70" s="330">
        <f t="shared" si="2"/>
        <v>0</v>
      </c>
      <c r="H70" s="330">
        <f t="shared" si="2"/>
        <v>2</v>
      </c>
    </row>
    <row r="71" spans="1:8" ht="25.5">
      <c r="A71" s="329" t="s">
        <v>4578</v>
      </c>
      <c r="B71" s="330" t="s">
        <v>4579</v>
      </c>
      <c r="C71" s="241">
        <v>0</v>
      </c>
      <c r="D71" s="329">
        <v>0</v>
      </c>
      <c r="E71" s="241">
        <v>0</v>
      </c>
      <c r="F71" s="329">
        <v>2</v>
      </c>
      <c r="G71" s="330">
        <f t="shared" si="2"/>
        <v>0</v>
      </c>
      <c r="H71" s="330">
        <f t="shared" si="2"/>
        <v>2</v>
      </c>
    </row>
    <row r="72" spans="1:8">
      <c r="A72" s="329" t="s">
        <v>4580</v>
      </c>
      <c r="B72" s="330" t="s">
        <v>4581</v>
      </c>
      <c r="C72" s="241">
        <v>0</v>
      </c>
      <c r="D72" s="329">
        <v>0</v>
      </c>
      <c r="E72" s="241">
        <v>3</v>
      </c>
      <c r="F72" s="329">
        <v>5</v>
      </c>
      <c r="G72" s="330">
        <f t="shared" si="2"/>
        <v>3</v>
      </c>
      <c r="H72" s="330">
        <f t="shared" si="2"/>
        <v>5</v>
      </c>
    </row>
    <row r="73" spans="1:8" ht="25.5">
      <c r="A73" s="329" t="s">
        <v>4582</v>
      </c>
      <c r="B73" s="330" t="s">
        <v>4583</v>
      </c>
      <c r="C73" s="241">
        <v>0</v>
      </c>
      <c r="D73" s="329">
        <v>0</v>
      </c>
      <c r="E73" s="241">
        <v>0</v>
      </c>
      <c r="F73" s="329">
        <v>3</v>
      </c>
      <c r="G73" s="330">
        <f t="shared" si="2"/>
        <v>0</v>
      </c>
      <c r="H73" s="330">
        <f t="shared" si="2"/>
        <v>3</v>
      </c>
    </row>
    <row r="74" spans="1:8">
      <c r="A74" s="329" t="s">
        <v>4282</v>
      </c>
      <c r="B74" s="330" t="s">
        <v>4584</v>
      </c>
      <c r="C74" s="241">
        <v>25</v>
      </c>
      <c r="D74" s="329">
        <v>30</v>
      </c>
      <c r="E74" s="241">
        <v>953</v>
      </c>
      <c r="F74" s="329">
        <v>950</v>
      </c>
      <c r="G74" s="330">
        <f t="shared" si="2"/>
        <v>978</v>
      </c>
      <c r="H74" s="330">
        <f t="shared" si="2"/>
        <v>980</v>
      </c>
    </row>
    <row r="75" spans="1:8">
      <c r="A75" s="329" t="s">
        <v>4585</v>
      </c>
      <c r="B75" s="330" t="s">
        <v>4586</v>
      </c>
      <c r="C75" s="241">
        <v>3567</v>
      </c>
      <c r="D75" s="329">
        <v>3500</v>
      </c>
      <c r="E75" s="241">
        <v>1</v>
      </c>
      <c r="F75" s="329">
        <v>2</v>
      </c>
      <c r="G75" s="330">
        <f t="shared" si="2"/>
        <v>3568</v>
      </c>
      <c r="H75" s="330">
        <f t="shared" si="2"/>
        <v>3502</v>
      </c>
    </row>
    <row r="76" spans="1:8">
      <c r="A76" s="329" t="s">
        <v>4587</v>
      </c>
      <c r="B76" s="330" t="s">
        <v>4588</v>
      </c>
      <c r="C76" s="241">
        <v>0</v>
      </c>
      <c r="D76" s="329">
        <v>10</v>
      </c>
      <c r="E76" s="241">
        <v>0</v>
      </c>
      <c r="F76" s="329">
        <v>0</v>
      </c>
      <c r="G76" s="330">
        <f t="shared" si="2"/>
        <v>0</v>
      </c>
      <c r="H76" s="330">
        <f t="shared" si="2"/>
        <v>10</v>
      </c>
    </row>
    <row r="77" spans="1:8">
      <c r="A77" s="329" t="s">
        <v>4589</v>
      </c>
      <c r="B77" s="330" t="s">
        <v>4590</v>
      </c>
      <c r="C77" s="241">
        <v>1209</v>
      </c>
      <c r="D77" s="329">
        <v>1250</v>
      </c>
      <c r="E77" s="241">
        <v>0</v>
      </c>
      <c r="F77" s="329">
        <v>0</v>
      </c>
      <c r="G77" s="330">
        <f t="shared" si="2"/>
        <v>1209</v>
      </c>
      <c r="H77" s="330">
        <f t="shared" si="2"/>
        <v>1250</v>
      </c>
    </row>
    <row r="78" spans="1:8">
      <c r="A78" s="329" t="s">
        <v>4591</v>
      </c>
      <c r="B78" s="330" t="s">
        <v>4592</v>
      </c>
      <c r="C78" s="241">
        <v>4</v>
      </c>
      <c r="D78" s="329">
        <v>5</v>
      </c>
      <c r="E78" s="241">
        <v>0</v>
      </c>
      <c r="F78" s="329">
        <v>0</v>
      </c>
      <c r="G78" s="330">
        <f t="shared" si="2"/>
        <v>4</v>
      </c>
      <c r="H78" s="330">
        <f t="shared" si="2"/>
        <v>5</v>
      </c>
    </row>
    <row r="79" spans="1:8">
      <c r="A79" s="329" t="s">
        <v>4593</v>
      </c>
      <c r="B79" s="330" t="s">
        <v>4594</v>
      </c>
      <c r="C79" s="241">
        <v>2847</v>
      </c>
      <c r="D79" s="329">
        <v>2900</v>
      </c>
      <c r="E79" s="241">
        <v>1</v>
      </c>
      <c r="F79" s="329">
        <v>3</v>
      </c>
      <c r="G79" s="330">
        <f t="shared" si="2"/>
        <v>2848</v>
      </c>
      <c r="H79" s="330">
        <f t="shared" si="2"/>
        <v>2903</v>
      </c>
    </row>
    <row r="80" spans="1:8" ht="25.5">
      <c r="A80" s="329" t="s">
        <v>4595</v>
      </c>
      <c r="B80" s="330" t="s">
        <v>4596</v>
      </c>
      <c r="C80" s="241">
        <v>0</v>
      </c>
      <c r="D80" s="329">
        <v>2</v>
      </c>
      <c r="E80" s="241">
        <v>0</v>
      </c>
      <c r="F80" s="329">
        <v>0</v>
      </c>
      <c r="G80" s="330">
        <f t="shared" si="2"/>
        <v>0</v>
      </c>
      <c r="H80" s="330">
        <f t="shared" si="2"/>
        <v>2</v>
      </c>
    </row>
    <row r="81" spans="1:8" ht="25.5">
      <c r="A81" s="329" t="s">
        <v>4597</v>
      </c>
      <c r="B81" s="330" t="s">
        <v>4598</v>
      </c>
      <c r="C81" s="241">
        <v>0</v>
      </c>
      <c r="D81" s="329">
        <v>2</v>
      </c>
      <c r="E81" s="241">
        <v>0</v>
      </c>
      <c r="F81" s="329">
        <v>0</v>
      </c>
      <c r="G81" s="330">
        <f t="shared" si="2"/>
        <v>0</v>
      </c>
      <c r="H81" s="330">
        <f t="shared" si="2"/>
        <v>2</v>
      </c>
    </row>
    <row r="82" spans="1:8">
      <c r="A82" s="329" t="s">
        <v>4599</v>
      </c>
      <c r="B82" s="330" t="s">
        <v>4600</v>
      </c>
      <c r="C82" s="241">
        <v>0</v>
      </c>
      <c r="D82" s="329">
        <v>2</v>
      </c>
      <c r="E82" s="241">
        <v>0</v>
      </c>
      <c r="F82" s="329">
        <v>0</v>
      </c>
      <c r="G82" s="330">
        <f t="shared" si="2"/>
        <v>0</v>
      </c>
      <c r="H82" s="330">
        <f t="shared" si="2"/>
        <v>2</v>
      </c>
    </row>
    <row r="83" spans="1:8" ht="25.5">
      <c r="A83" s="329" t="s">
        <v>4601</v>
      </c>
      <c r="B83" s="330" t="s">
        <v>4602</v>
      </c>
      <c r="C83" s="241">
        <v>7</v>
      </c>
      <c r="D83" s="329">
        <v>8</v>
      </c>
      <c r="E83" s="241">
        <v>0</v>
      </c>
      <c r="F83" s="329">
        <v>2</v>
      </c>
      <c r="G83" s="330">
        <f t="shared" si="2"/>
        <v>7</v>
      </c>
      <c r="H83" s="330">
        <f t="shared" si="2"/>
        <v>10</v>
      </c>
    </row>
    <row r="84" spans="1:8" ht="25.5">
      <c r="A84" s="329" t="s">
        <v>4603</v>
      </c>
      <c r="B84" s="330" t="s">
        <v>4604</v>
      </c>
      <c r="C84" s="241">
        <v>7</v>
      </c>
      <c r="D84" s="329">
        <v>8</v>
      </c>
      <c r="E84" s="241">
        <v>0</v>
      </c>
      <c r="F84" s="329">
        <v>1</v>
      </c>
      <c r="G84" s="330">
        <f t="shared" si="2"/>
        <v>7</v>
      </c>
      <c r="H84" s="330">
        <f t="shared" si="2"/>
        <v>9</v>
      </c>
    </row>
    <row r="85" spans="1:8" ht="25.5">
      <c r="A85" s="329" t="s">
        <v>4605</v>
      </c>
      <c r="B85" s="330" t="s">
        <v>4606</v>
      </c>
      <c r="C85" s="241">
        <v>322</v>
      </c>
      <c r="D85" s="329">
        <v>330</v>
      </c>
      <c r="E85" s="241">
        <v>0</v>
      </c>
      <c r="F85" s="329">
        <v>0</v>
      </c>
      <c r="G85" s="330">
        <f t="shared" si="2"/>
        <v>322</v>
      </c>
      <c r="H85" s="330">
        <f t="shared" si="2"/>
        <v>330</v>
      </c>
    </row>
    <row r="86" spans="1:8">
      <c r="A86" s="329" t="s">
        <v>4607</v>
      </c>
      <c r="B86" s="330" t="s">
        <v>4608</v>
      </c>
      <c r="C86" s="241">
        <v>0</v>
      </c>
      <c r="D86" s="329">
        <v>2</v>
      </c>
      <c r="E86" s="241">
        <v>0</v>
      </c>
      <c r="F86" s="329">
        <v>0</v>
      </c>
      <c r="G86" s="330">
        <f t="shared" ref="G86:H117" si="3">C86+E86</f>
        <v>0</v>
      </c>
      <c r="H86" s="330">
        <f t="shared" si="3"/>
        <v>2</v>
      </c>
    </row>
    <row r="87" spans="1:8" ht="38.25">
      <c r="A87" s="329" t="s">
        <v>4609</v>
      </c>
      <c r="B87" s="330" t="s">
        <v>4610</v>
      </c>
      <c r="C87" s="241">
        <v>1202</v>
      </c>
      <c r="D87" s="329">
        <v>1200</v>
      </c>
      <c r="E87" s="241">
        <v>1</v>
      </c>
      <c r="F87" s="329">
        <v>0</v>
      </c>
      <c r="G87" s="330">
        <f t="shared" si="3"/>
        <v>1203</v>
      </c>
      <c r="H87" s="330">
        <f t="shared" si="3"/>
        <v>1200</v>
      </c>
    </row>
    <row r="88" spans="1:8" ht="25.5">
      <c r="A88" s="329" t="s">
        <v>4611</v>
      </c>
      <c r="B88" s="330" t="s">
        <v>4612</v>
      </c>
      <c r="C88" s="241">
        <v>0</v>
      </c>
      <c r="D88" s="329">
        <v>2</v>
      </c>
      <c r="E88" s="241">
        <v>0</v>
      </c>
      <c r="F88" s="329">
        <v>0</v>
      </c>
      <c r="G88" s="330">
        <f t="shared" si="3"/>
        <v>0</v>
      </c>
      <c r="H88" s="330">
        <f t="shared" si="3"/>
        <v>2</v>
      </c>
    </row>
    <row r="89" spans="1:8">
      <c r="A89" s="329" t="s">
        <v>4613</v>
      </c>
      <c r="B89" s="330" t="s">
        <v>4614</v>
      </c>
      <c r="C89" s="241">
        <v>5</v>
      </c>
      <c r="D89" s="329">
        <v>2</v>
      </c>
      <c r="E89" s="241">
        <v>0</v>
      </c>
      <c r="F89" s="329">
        <v>0</v>
      </c>
      <c r="G89" s="330">
        <f t="shared" si="3"/>
        <v>5</v>
      </c>
      <c r="H89" s="330">
        <f t="shared" si="3"/>
        <v>2</v>
      </c>
    </row>
    <row r="90" spans="1:8">
      <c r="A90" s="329" t="s">
        <v>4615</v>
      </c>
      <c r="B90" s="330" t="s">
        <v>4616</v>
      </c>
      <c r="C90" s="241">
        <v>6</v>
      </c>
      <c r="D90" s="329">
        <v>10</v>
      </c>
      <c r="E90" s="241">
        <v>0</v>
      </c>
      <c r="F90" s="329">
        <v>0</v>
      </c>
      <c r="G90" s="330">
        <f t="shared" si="3"/>
        <v>6</v>
      </c>
      <c r="H90" s="330">
        <f t="shared" si="3"/>
        <v>10</v>
      </c>
    </row>
    <row r="91" spans="1:8">
      <c r="A91" s="329" t="s">
        <v>4617</v>
      </c>
      <c r="B91" s="330" t="s">
        <v>4618</v>
      </c>
      <c r="C91" s="241">
        <v>252</v>
      </c>
      <c r="D91" s="329">
        <v>250</v>
      </c>
      <c r="E91" s="241">
        <v>0</v>
      </c>
      <c r="F91" s="329">
        <v>0</v>
      </c>
      <c r="G91" s="330">
        <f t="shared" si="3"/>
        <v>252</v>
      </c>
      <c r="H91" s="330">
        <f t="shared" si="3"/>
        <v>250</v>
      </c>
    </row>
    <row r="92" spans="1:8" ht="25.5">
      <c r="A92" s="329" t="s">
        <v>4619</v>
      </c>
      <c r="B92" s="330" t="s">
        <v>4620</v>
      </c>
      <c r="C92" s="241">
        <v>145</v>
      </c>
      <c r="D92" s="329">
        <v>150</v>
      </c>
      <c r="E92" s="241">
        <v>0</v>
      </c>
      <c r="F92" s="329">
        <v>0</v>
      </c>
      <c r="G92" s="330">
        <f t="shared" si="3"/>
        <v>145</v>
      </c>
      <c r="H92" s="330">
        <f t="shared" si="3"/>
        <v>150</v>
      </c>
    </row>
    <row r="93" spans="1:8">
      <c r="A93" s="329" t="s">
        <v>4621</v>
      </c>
      <c r="B93" s="330" t="s">
        <v>4622</v>
      </c>
      <c r="C93" s="241">
        <v>0</v>
      </c>
      <c r="D93" s="329">
        <v>2</v>
      </c>
      <c r="E93" s="241">
        <v>0</v>
      </c>
      <c r="F93" s="329">
        <v>0</v>
      </c>
      <c r="G93" s="330">
        <f t="shared" si="3"/>
        <v>0</v>
      </c>
      <c r="H93" s="330">
        <f t="shared" si="3"/>
        <v>2</v>
      </c>
    </row>
    <row r="94" spans="1:8" ht="25.5">
      <c r="A94" s="329" t="s">
        <v>4623</v>
      </c>
      <c r="B94" s="330" t="s">
        <v>4624</v>
      </c>
      <c r="C94" s="241">
        <v>0</v>
      </c>
      <c r="D94" s="329">
        <v>2</v>
      </c>
      <c r="E94" s="241">
        <v>0</v>
      </c>
      <c r="F94" s="329">
        <v>0</v>
      </c>
      <c r="G94" s="330">
        <f t="shared" si="3"/>
        <v>0</v>
      </c>
      <c r="H94" s="330">
        <f t="shared" si="3"/>
        <v>2</v>
      </c>
    </row>
    <row r="95" spans="1:8">
      <c r="A95" s="329" t="s">
        <v>4625</v>
      </c>
      <c r="B95" s="330" t="s">
        <v>4626</v>
      </c>
      <c r="C95" s="241">
        <v>0</v>
      </c>
      <c r="D95" s="329">
        <v>2</v>
      </c>
      <c r="E95" s="241">
        <v>0</v>
      </c>
      <c r="F95" s="329">
        <v>0</v>
      </c>
      <c r="G95" s="330">
        <f t="shared" si="3"/>
        <v>0</v>
      </c>
      <c r="H95" s="330">
        <f t="shared" si="3"/>
        <v>2</v>
      </c>
    </row>
    <row r="96" spans="1:8">
      <c r="A96" s="329" t="s">
        <v>4627</v>
      </c>
      <c r="B96" s="330" t="s">
        <v>4628</v>
      </c>
      <c r="C96" s="241">
        <v>463</v>
      </c>
      <c r="D96" s="329">
        <v>500</v>
      </c>
      <c r="E96" s="241">
        <v>0</v>
      </c>
      <c r="F96" s="329">
        <v>0</v>
      </c>
      <c r="G96" s="330">
        <f t="shared" si="3"/>
        <v>463</v>
      </c>
      <c r="H96" s="330">
        <f t="shared" si="3"/>
        <v>500</v>
      </c>
    </row>
    <row r="97" spans="1:8">
      <c r="A97" s="329" t="s">
        <v>4629</v>
      </c>
      <c r="B97" s="330" t="s">
        <v>4630</v>
      </c>
      <c r="C97" s="241">
        <v>417</v>
      </c>
      <c r="D97" s="329">
        <v>500</v>
      </c>
      <c r="E97" s="241">
        <v>0</v>
      </c>
      <c r="F97" s="329">
        <v>0</v>
      </c>
      <c r="G97" s="330">
        <f t="shared" si="3"/>
        <v>417</v>
      </c>
      <c r="H97" s="330">
        <f t="shared" si="3"/>
        <v>500</v>
      </c>
    </row>
    <row r="98" spans="1:8" ht="25.5">
      <c r="A98" s="329" t="s">
        <v>4631</v>
      </c>
      <c r="B98" s="330" t="s">
        <v>4632</v>
      </c>
      <c r="C98" s="241">
        <v>0</v>
      </c>
      <c r="D98" s="329">
        <v>2</v>
      </c>
      <c r="E98" s="241">
        <v>0</v>
      </c>
      <c r="F98" s="329">
        <v>0</v>
      </c>
      <c r="G98" s="330">
        <f t="shared" si="3"/>
        <v>0</v>
      </c>
      <c r="H98" s="330">
        <f t="shared" si="3"/>
        <v>2</v>
      </c>
    </row>
    <row r="99" spans="1:8" ht="25.5">
      <c r="A99" s="329" t="s">
        <v>4633</v>
      </c>
      <c r="B99" s="330" t="s">
        <v>4634</v>
      </c>
      <c r="C99" s="241">
        <v>0</v>
      </c>
      <c r="D99" s="329">
        <v>2</v>
      </c>
      <c r="E99" s="241">
        <v>0</v>
      </c>
      <c r="F99" s="329">
        <v>0</v>
      </c>
      <c r="G99" s="330">
        <f t="shared" si="3"/>
        <v>0</v>
      </c>
      <c r="H99" s="330">
        <f t="shared" si="3"/>
        <v>2</v>
      </c>
    </row>
    <row r="100" spans="1:8">
      <c r="A100" s="329" t="s">
        <v>4635</v>
      </c>
      <c r="B100" s="330" t="s">
        <v>4636</v>
      </c>
      <c r="C100" s="241">
        <v>485</v>
      </c>
      <c r="D100" s="329">
        <v>500</v>
      </c>
      <c r="E100" s="241">
        <v>0</v>
      </c>
      <c r="F100" s="329">
        <v>0</v>
      </c>
      <c r="G100" s="330">
        <f t="shared" si="3"/>
        <v>485</v>
      </c>
      <c r="H100" s="330">
        <f t="shared" si="3"/>
        <v>500</v>
      </c>
    </row>
    <row r="101" spans="1:8">
      <c r="A101" s="329" t="s">
        <v>4300</v>
      </c>
      <c r="B101" s="330" t="s">
        <v>4637</v>
      </c>
      <c r="C101" s="241">
        <v>40</v>
      </c>
      <c r="D101" s="329">
        <v>50</v>
      </c>
      <c r="E101" s="241">
        <v>0</v>
      </c>
      <c r="F101" s="329">
        <v>0</v>
      </c>
      <c r="G101" s="330">
        <f t="shared" si="3"/>
        <v>40</v>
      </c>
      <c r="H101" s="330">
        <f t="shared" si="3"/>
        <v>50</v>
      </c>
    </row>
    <row r="102" spans="1:8" ht="38.25">
      <c r="A102" s="329" t="s">
        <v>4638</v>
      </c>
      <c r="B102" s="330" t="s">
        <v>4639</v>
      </c>
      <c r="C102" s="241">
        <v>272</v>
      </c>
      <c r="D102" s="329">
        <v>300</v>
      </c>
      <c r="E102" s="241">
        <v>0</v>
      </c>
      <c r="F102" s="329">
        <v>0</v>
      </c>
      <c r="G102" s="330">
        <f t="shared" si="3"/>
        <v>272</v>
      </c>
      <c r="H102" s="330">
        <f t="shared" si="3"/>
        <v>300</v>
      </c>
    </row>
    <row r="103" spans="1:8">
      <c r="A103" s="329" t="s">
        <v>4640</v>
      </c>
      <c r="B103" s="330" t="s">
        <v>4641</v>
      </c>
      <c r="C103" s="241">
        <v>180</v>
      </c>
      <c r="D103" s="329">
        <v>200</v>
      </c>
      <c r="E103" s="241">
        <v>0</v>
      </c>
      <c r="F103" s="329">
        <v>0</v>
      </c>
      <c r="G103" s="330">
        <f t="shared" si="3"/>
        <v>180</v>
      </c>
      <c r="H103" s="330">
        <f t="shared" si="3"/>
        <v>200</v>
      </c>
    </row>
    <row r="104" spans="1:8">
      <c r="A104" s="329" t="s">
        <v>4642</v>
      </c>
      <c r="B104" s="330" t="s">
        <v>4643</v>
      </c>
      <c r="C104" s="241">
        <v>49</v>
      </c>
      <c r="D104" s="329">
        <v>50</v>
      </c>
      <c r="E104" s="241">
        <v>0</v>
      </c>
      <c r="F104" s="329">
        <v>0</v>
      </c>
      <c r="G104" s="330">
        <f t="shared" si="3"/>
        <v>49</v>
      </c>
      <c r="H104" s="330">
        <f t="shared" si="3"/>
        <v>50</v>
      </c>
    </row>
    <row r="105" spans="1:8">
      <c r="A105" s="329" t="s">
        <v>4644</v>
      </c>
      <c r="B105" s="330" t="s">
        <v>4645</v>
      </c>
      <c r="C105" s="241">
        <v>0</v>
      </c>
      <c r="D105" s="329">
        <v>2</v>
      </c>
      <c r="E105" s="241">
        <v>0</v>
      </c>
      <c r="F105" s="329">
        <v>0</v>
      </c>
      <c r="G105" s="330">
        <f t="shared" si="3"/>
        <v>0</v>
      </c>
      <c r="H105" s="330">
        <f t="shared" si="3"/>
        <v>2</v>
      </c>
    </row>
    <row r="106" spans="1:8" ht="25.5">
      <c r="A106" s="329" t="s">
        <v>4646</v>
      </c>
      <c r="B106" s="330" t="s">
        <v>4647</v>
      </c>
      <c r="C106" s="241">
        <v>39</v>
      </c>
      <c r="D106" s="329">
        <v>40</v>
      </c>
      <c r="E106" s="241">
        <v>0</v>
      </c>
      <c r="F106" s="329">
        <v>0</v>
      </c>
      <c r="G106" s="330">
        <f t="shared" si="3"/>
        <v>39</v>
      </c>
      <c r="H106" s="330">
        <f t="shared" si="3"/>
        <v>40</v>
      </c>
    </row>
    <row r="107" spans="1:8">
      <c r="A107" s="329" t="s">
        <v>4648</v>
      </c>
      <c r="B107" s="330" t="s">
        <v>4649</v>
      </c>
      <c r="C107" s="241">
        <v>48</v>
      </c>
      <c r="D107" s="329">
        <v>50</v>
      </c>
      <c r="E107" s="241">
        <v>0</v>
      </c>
      <c r="F107" s="329">
        <v>0</v>
      </c>
      <c r="G107" s="330">
        <f t="shared" si="3"/>
        <v>48</v>
      </c>
      <c r="H107" s="330">
        <f t="shared" si="3"/>
        <v>50</v>
      </c>
    </row>
    <row r="108" spans="1:8">
      <c r="A108" s="329" t="s">
        <v>4650</v>
      </c>
      <c r="B108" s="330" t="s">
        <v>4651</v>
      </c>
      <c r="C108" s="241">
        <v>74</v>
      </c>
      <c r="D108" s="329">
        <v>80</v>
      </c>
      <c r="E108" s="241">
        <v>0</v>
      </c>
      <c r="F108" s="329">
        <v>1</v>
      </c>
      <c r="G108" s="330">
        <f t="shared" si="3"/>
        <v>74</v>
      </c>
      <c r="H108" s="330">
        <f t="shared" si="3"/>
        <v>81</v>
      </c>
    </row>
    <row r="109" spans="1:8">
      <c r="A109" s="329" t="s">
        <v>4652</v>
      </c>
      <c r="B109" s="330" t="s">
        <v>4653</v>
      </c>
      <c r="C109" s="241">
        <v>883</v>
      </c>
      <c r="D109" s="329">
        <v>900</v>
      </c>
      <c r="E109" s="241">
        <v>1</v>
      </c>
      <c r="F109" s="329">
        <v>0</v>
      </c>
      <c r="G109" s="330">
        <f t="shared" si="3"/>
        <v>884</v>
      </c>
      <c r="H109" s="330">
        <f t="shared" si="3"/>
        <v>900</v>
      </c>
    </row>
    <row r="110" spans="1:8">
      <c r="A110" s="329" t="s">
        <v>4654</v>
      </c>
      <c r="B110" s="330" t="s">
        <v>4655</v>
      </c>
      <c r="C110" s="241">
        <v>240</v>
      </c>
      <c r="D110" s="329">
        <v>250</v>
      </c>
      <c r="E110" s="241">
        <v>0</v>
      </c>
      <c r="F110" s="329">
        <v>2</v>
      </c>
      <c r="G110" s="330">
        <f t="shared" si="3"/>
        <v>240</v>
      </c>
      <c r="H110" s="330">
        <f t="shared" si="3"/>
        <v>252</v>
      </c>
    </row>
    <row r="111" spans="1:8">
      <c r="A111" s="329" t="s">
        <v>4656</v>
      </c>
      <c r="B111" s="330" t="s">
        <v>4657</v>
      </c>
      <c r="C111" s="241">
        <v>222</v>
      </c>
      <c r="D111" s="329">
        <v>250</v>
      </c>
      <c r="E111" s="241">
        <v>0</v>
      </c>
      <c r="F111" s="329">
        <v>0</v>
      </c>
      <c r="G111" s="330">
        <f t="shared" si="3"/>
        <v>222</v>
      </c>
      <c r="H111" s="330">
        <f t="shared" si="3"/>
        <v>250</v>
      </c>
    </row>
    <row r="112" spans="1:8" ht="25.5">
      <c r="A112" s="329" t="s">
        <v>4658</v>
      </c>
      <c r="B112" s="330" t="s">
        <v>4659</v>
      </c>
      <c r="C112" s="241">
        <v>4217</v>
      </c>
      <c r="D112" s="329">
        <v>4300</v>
      </c>
      <c r="E112" s="241">
        <v>1</v>
      </c>
      <c r="F112" s="329">
        <v>2</v>
      </c>
      <c r="G112" s="330">
        <f t="shared" si="3"/>
        <v>4218</v>
      </c>
      <c r="H112" s="330">
        <f t="shared" si="3"/>
        <v>4302</v>
      </c>
    </row>
    <row r="113" spans="1:8">
      <c r="A113" s="329" t="s">
        <v>4660</v>
      </c>
      <c r="B113" s="330" t="s">
        <v>4661</v>
      </c>
      <c r="C113" s="241">
        <v>4593</v>
      </c>
      <c r="D113" s="329">
        <v>4500</v>
      </c>
      <c r="E113" s="241">
        <v>1</v>
      </c>
      <c r="F113" s="329">
        <v>2</v>
      </c>
      <c r="G113" s="330">
        <f t="shared" si="3"/>
        <v>4594</v>
      </c>
      <c r="H113" s="330">
        <f t="shared" si="3"/>
        <v>4502</v>
      </c>
    </row>
    <row r="114" spans="1:8" ht="25.5">
      <c r="A114" s="329" t="s">
        <v>4662</v>
      </c>
      <c r="B114" s="330" t="s">
        <v>4663</v>
      </c>
      <c r="C114" s="241">
        <v>3218</v>
      </c>
      <c r="D114" s="329">
        <v>3300</v>
      </c>
      <c r="E114" s="241">
        <v>0</v>
      </c>
      <c r="F114" s="329">
        <v>2</v>
      </c>
      <c r="G114" s="330">
        <f t="shared" si="3"/>
        <v>3218</v>
      </c>
      <c r="H114" s="330">
        <f t="shared" si="3"/>
        <v>3302</v>
      </c>
    </row>
    <row r="115" spans="1:8">
      <c r="A115" s="329" t="s">
        <v>4664</v>
      </c>
      <c r="B115" s="330" t="s">
        <v>4665</v>
      </c>
      <c r="C115" s="241">
        <v>78</v>
      </c>
      <c r="D115" s="329">
        <v>100</v>
      </c>
      <c r="E115" s="241">
        <v>0</v>
      </c>
      <c r="F115" s="329">
        <v>2</v>
      </c>
      <c r="G115" s="330">
        <f t="shared" si="3"/>
        <v>78</v>
      </c>
      <c r="H115" s="330">
        <f t="shared" si="3"/>
        <v>102</v>
      </c>
    </row>
    <row r="116" spans="1:8">
      <c r="A116" s="329" t="s">
        <v>4666</v>
      </c>
      <c r="B116" s="330" t="s">
        <v>4667</v>
      </c>
      <c r="C116" s="241">
        <v>2976</v>
      </c>
      <c r="D116" s="329">
        <v>3000</v>
      </c>
      <c r="E116" s="241">
        <v>0</v>
      </c>
      <c r="F116" s="329">
        <v>2</v>
      </c>
      <c r="G116" s="330">
        <f t="shared" si="3"/>
        <v>2976</v>
      </c>
      <c r="H116" s="330">
        <f t="shared" si="3"/>
        <v>3002</v>
      </c>
    </row>
    <row r="117" spans="1:8" ht="51">
      <c r="A117" s="329" t="s">
        <v>4668</v>
      </c>
      <c r="B117" s="330" t="s">
        <v>4669</v>
      </c>
      <c r="C117" s="241">
        <v>1046</v>
      </c>
      <c r="D117" s="329">
        <v>1000</v>
      </c>
      <c r="E117" s="241">
        <v>1</v>
      </c>
      <c r="F117" s="329">
        <v>2</v>
      </c>
      <c r="G117" s="330">
        <f t="shared" si="3"/>
        <v>1047</v>
      </c>
      <c r="H117" s="330">
        <f t="shared" si="3"/>
        <v>1002</v>
      </c>
    </row>
    <row r="118" spans="1:8">
      <c r="A118" s="329" t="s">
        <v>4670</v>
      </c>
      <c r="B118" s="330" t="s">
        <v>4671</v>
      </c>
      <c r="C118" s="241">
        <v>0</v>
      </c>
      <c r="D118" s="329">
        <v>2</v>
      </c>
      <c r="E118" s="241">
        <v>0</v>
      </c>
      <c r="F118" s="329">
        <v>1</v>
      </c>
      <c r="G118" s="330">
        <f t="shared" ref="G118:H149" si="4">C118+E118</f>
        <v>0</v>
      </c>
      <c r="H118" s="330">
        <f t="shared" si="4"/>
        <v>3</v>
      </c>
    </row>
    <row r="119" spans="1:8">
      <c r="A119" s="329" t="s">
        <v>4672</v>
      </c>
      <c r="B119" s="330" t="s">
        <v>2161</v>
      </c>
      <c r="C119" s="241">
        <v>13952</v>
      </c>
      <c r="D119" s="329">
        <v>14000</v>
      </c>
      <c r="E119" s="241">
        <v>10</v>
      </c>
      <c r="F119" s="329">
        <v>10</v>
      </c>
      <c r="G119" s="330">
        <f t="shared" si="4"/>
        <v>13962</v>
      </c>
      <c r="H119" s="330">
        <f t="shared" si="4"/>
        <v>14010</v>
      </c>
    </row>
    <row r="120" spans="1:8">
      <c r="A120" s="329" t="s">
        <v>4673</v>
      </c>
      <c r="B120" s="330" t="s">
        <v>4674</v>
      </c>
      <c r="C120" s="241">
        <v>0</v>
      </c>
      <c r="D120" s="329">
        <v>2</v>
      </c>
      <c r="E120" s="241">
        <v>0</v>
      </c>
      <c r="F120" s="329">
        <v>0</v>
      </c>
      <c r="G120" s="330">
        <f t="shared" si="4"/>
        <v>0</v>
      </c>
      <c r="H120" s="330">
        <f t="shared" si="4"/>
        <v>2</v>
      </c>
    </row>
    <row r="121" spans="1:8">
      <c r="A121" s="329" t="s">
        <v>4675</v>
      </c>
      <c r="B121" s="330" t="s">
        <v>4676</v>
      </c>
      <c r="C121" s="241">
        <v>0</v>
      </c>
      <c r="D121" s="329">
        <v>2</v>
      </c>
      <c r="E121" s="241">
        <v>0</v>
      </c>
      <c r="F121" s="329">
        <v>0</v>
      </c>
      <c r="G121" s="330">
        <f t="shared" si="4"/>
        <v>0</v>
      </c>
      <c r="H121" s="330">
        <f t="shared" si="4"/>
        <v>2</v>
      </c>
    </row>
    <row r="122" spans="1:8">
      <c r="A122" s="329" t="s">
        <v>4677</v>
      </c>
      <c r="B122" s="330" t="s">
        <v>4678</v>
      </c>
      <c r="C122" s="241">
        <v>831</v>
      </c>
      <c r="D122" s="329">
        <v>850</v>
      </c>
      <c r="E122" s="241">
        <v>6</v>
      </c>
      <c r="F122" s="329">
        <v>10</v>
      </c>
      <c r="G122" s="330">
        <f t="shared" si="4"/>
        <v>837</v>
      </c>
      <c r="H122" s="330">
        <f t="shared" si="4"/>
        <v>860</v>
      </c>
    </row>
    <row r="123" spans="1:8">
      <c r="A123" s="329" t="s">
        <v>4679</v>
      </c>
      <c r="B123" s="330" t="s">
        <v>4680</v>
      </c>
      <c r="C123" s="241">
        <v>695</v>
      </c>
      <c r="D123" s="329">
        <v>700</v>
      </c>
      <c r="E123" s="241">
        <v>5</v>
      </c>
      <c r="F123" s="329">
        <v>10</v>
      </c>
      <c r="G123" s="330">
        <f t="shared" si="4"/>
        <v>700</v>
      </c>
      <c r="H123" s="330">
        <f t="shared" si="4"/>
        <v>710</v>
      </c>
    </row>
    <row r="124" spans="1:8" ht="25.5">
      <c r="A124" s="329" t="s">
        <v>4681</v>
      </c>
      <c r="B124" s="330" t="s">
        <v>4682</v>
      </c>
      <c r="C124" s="241">
        <v>4729</v>
      </c>
      <c r="D124" s="329">
        <v>5000</v>
      </c>
      <c r="E124" s="241">
        <v>0</v>
      </c>
      <c r="F124" s="329">
        <v>5</v>
      </c>
      <c r="G124" s="330">
        <f t="shared" si="4"/>
        <v>4729</v>
      </c>
      <c r="H124" s="330">
        <f t="shared" si="4"/>
        <v>5005</v>
      </c>
    </row>
    <row r="125" spans="1:8">
      <c r="A125" s="329" t="s">
        <v>4683</v>
      </c>
      <c r="B125" s="330" t="s">
        <v>4684</v>
      </c>
      <c r="C125" s="241">
        <v>52</v>
      </c>
      <c r="D125" s="329">
        <v>60</v>
      </c>
      <c r="E125" s="241">
        <v>0</v>
      </c>
      <c r="F125" s="329">
        <v>2</v>
      </c>
      <c r="G125" s="330">
        <f t="shared" si="4"/>
        <v>52</v>
      </c>
      <c r="H125" s="330">
        <f t="shared" si="4"/>
        <v>62</v>
      </c>
    </row>
    <row r="126" spans="1:8" ht="25.5">
      <c r="A126" s="329" t="s">
        <v>4685</v>
      </c>
      <c r="B126" s="330" t="s">
        <v>4686</v>
      </c>
      <c r="C126" s="241">
        <v>936</v>
      </c>
      <c r="D126" s="329">
        <v>1000</v>
      </c>
      <c r="E126" s="241">
        <v>1</v>
      </c>
      <c r="F126" s="329">
        <v>0</v>
      </c>
      <c r="G126" s="330">
        <f t="shared" si="4"/>
        <v>937</v>
      </c>
      <c r="H126" s="330">
        <f t="shared" si="4"/>
        <v>1000</v>
      </c>
    </row>
    <row r="127" spans="1:8" ht="25.5">
      <c r="A127" s="329" t="s">
        <v>4687</v>
      </c>
      <c r="B127" s="330" t="s">
        <v>4688</v>
      </c>
      <c r="C127" s="241">
        <v>25</v>
      </c>
      <c r="D127" s="329">
        <v>30</v>
      </c>
      <c r="E127" s="241">
        <v>0</v>
      </c>
      <c r="F127" s="329">
        <v>0</v>
      </c>
      <c r="G127" s="330">
        <f t="shared" si="4"/>
        <v>25</v>
      </c>
      <c r="H127" s="330">
        <f t="shared" si="4"/>
        <v>30</v>
      </c>
    </row>
    <row r="128" spans="1:8" ht="25.5">
      <c r="A128" s="329" t="s">
        <v>4689</v>
      </c>
      <c r="B128" s="330" t="s">
        <v>4690</v>
      </c>
      <c r="C128" s="241">
        <v>144</v>
      </c>
      <c r="D128" s="329">
        <v>150</v>
      </c>
      <c r="E128" s="241">
        <v>0</v>
      </c>
      <c r="F128" s="329">
        <v>0</v>
      </c>
      <c r="G128" s="330">
        <f t="shared" si="4"/>
        <v>144</v>
      </c>
      <c r="H128" s="330">
        <f t="shared" si="4"/>
        <v>150</v>
      </c>
    </row>
    <row r="129" spans="1:8" ht="25.5">
      <c r="A129" s="329" t="s">
        <v>4691</v>
      </c>
      <c r="B129" s="330" t="s">
        <v>4692</v>
      </c>
      <c r="C129" s="241">
        <v>100</v>
      </c>
      <c r="D129" s="329">
        <v>100</v>
      </c>
      <c r="E129" s="241">
        <v>0</v>
      </c>
      <c r="F129" s="329">
        <v>0</v>
      </c>
      <c r="G129" s="330">
        <f t="shared" si="4"/>
        <v>100</v>
      </c>
      <c r="H129" s="330">
        <f t="shared" si="4"/>
        <v>100</v>
      </c>
    </row>
    <row r="130" spans="1:8" ht="38.25">
      <c r="A130" s="329" t="s">
        <v>4693</v>
      </c>
      <c r="B130" s="330" t="s">
        <v>4694</v>
      </c>
      <c r="C130" s="241">
        <v>28</v>
      </c>
      <c r="D130" s="329">
        <v>30</v>
      </c>
      <c r="E130" s="241">
        <v>0</v>
      </c>
      <c r="F130" s="329">
        <v>0</v>
      </c>
      <c r="G130" s="330">
        <f t="shared" si="4"/>
        <v>28</v>
      </c>
      <c r="H130" s="330">
        <f t="shared" si="4"/>
        <v>30</v>
      </c>
    </row>
    <row r="131" spans="1:8" ht="25.5">
      <c r="A131" s="329" t="s">
        <v>4695</v>
      </c>
      <c r="B131" s="330" t="s">
        <v>4696</v>
      </c>
      <c r="C131" s="241">
        <v>26</v>
      </c>
      <c r="D131" s="329">
        <v>30</v>
      </c>
      <c r="E131" s="241">
        <v>0</v>
      </c>
      <c r="F131" s="329">
        <v>0</v>
      </c>
      <c r="G131" s="330">
        <f t="shared" si="4"/>
        <v>26</v>
      </c>
      <c r="H131" s="330">
        <f t="shared" si="4"/>
        <v>30</v>
      </c>
    </row>
    <row r="132" spans="1:8" ht="25.5">
      <c r="A132" s="329" t="s">
        <v>4697</v>
      </c>
      <c r="B132" s="330" t="s">
        <v>4698</v>
      </c>
      <c r="C132" s="241">
        <v>152</v>
      </c>
      <c r="D132" s="329">
        <v>150</v>
      </c>
      <c r="E132" s="241">
        <v>0</v>
      </c>
      <c r="F132" s="329">
        <v>0</v>
      </c>
      <c r="G132" s="330">
        <f t="shared" si="4"/>
        <v>152</v>
      </c>
      <c r="H132" s="330">
        <f t="shared" si="4"/>
        <v>150</v>
      </c>
    </row>
    <row r="133" spans="1:8">
      <c r="A133" s="332" t="s">
        <v>4699</v>
      </c>
      <c r="B133" s="329" t="s">
        <v>4700</v>
      </c>
      <c r="C133" s="241">
        <v>5</v>
      </c>
      <c r="D133" s="329">
        <v>5</v>
      </c>
      <c r="E133" s="241">
        <v>0</v>
      </c>
      <c r="F133" s="500">
        <v>4</v>
      </c>
      <c r="G133" s="330">
        <f t="shared" si="4"/>
        <v>5</v>
      </c>
      <c r="H133" s="330">
        <f t="shared" si="4"/>
        <v>9</v>
      </c>
    </row>
    <row r="134" spans="1:8" ht="25.5">
      <c r="A134" s="329" t="s">
        <v>4701</v>
      </c>
      <c r="B134" s="330" t="s">
        <v>4702</v>
      </c>
      <c r="C134" s="241">
        <v>152</v>
      </c>
      <c r="D134" s="329">
        <v>150</v>
      </c>
      <c r="E134" s="241">
        <v>0</v>
      </c>
      <c r="F134" s="329">
        <v>0</v>
      </c>
      <c r="G134" s="330">
        <f t="shared" si="4"/>
        <v>152</v>
      </c>
      <c r="H134" s="330">
        <f t="shared" si="4"/>
        <v>150</v>
      </c>
    </row>
    <row r="135" spans="1:8">
      <c r="A135" s="329" t="s">
        <v>4703</v>
      </c>
      <c r="B135" s="330" t="s">
        <v>4704</v>
      </c>
      <c r="C135" s="241">
        <v>4159</v>
      </c>
      <c r="D135" s="329">
        <v>4200</v>
      </c>
      <c r="E135" s="241">
        <v>0</v>
      </c>
      <c r="F135" s="329">
        <v>2</v>
      </c>
      <c r="G135" s="330">
        <f t="shared" si="4"/>
        <v>4159</v>
      </c>
      <c r="H135" s="330">
        <f t="shared" si="4"/>
        <v>4202</v>
      </c>
    </row>
    <row r="136" spans="1:8">
      <c r="A136" s="329" t="s">
        <v>4705</v>
      </c>
      <c r="B136" s="330" t="s">
        <v>4706</v>
      </c>
      <c r="C136" s="241">
        <v>743</v>
      </c>
      <c r="D136" s="329">
        <v>800</v>
      </c>
      <c r="E136" s="241">
        <v>0</v>
      </c>
      <c r="F136" s="329">
        <v>0</v>
      </c>
      <c r="G136" s="330">
        <f t="shared" si="4"/>
        <v>743</v>
      </c>
      <c r="H136" s="330">
        <f t="shared" si="4"/>
        <v>800</v>
      </c>
    </row>
    <row r="137" spans="1:8">
      <c r="A137" s="329" t="s">
        <v>4707</v>
      </c>
      <c r="B137" s="330" t="s">
        <v>4708</v>
      </c>
      <c r="C137" s="241">
        <v>26</v>
      </c>
      <c r="D137" s="329">
        <v>30</v>
      </c>
      <c r="E137" s="241">
        <v>0</v>
      </c>
      <c r="F137" s="329">
        <v>0</v>
      </c>
      <c r="G137" s="330">
        <f t="shared" si="4"/>
        <v>26</v>
      </c>
      <c r="H137" s="330">
        <f t="shared" si="4"/>
        <v>30</v>
      </c>
    </row>
    <row r="138" spans="1:8">
      <c r="A138" s="329" t="s">
        <v>4709</v>
      </c>
      <c r="B138" s="330" t="s">
        <v>4710</v>
      </c>
      <c r="C138" s="241">
        <v>661</v>
      </c>
      <c r="D138" s="329">
        <v>700</v>
      </c>
      <c r="E138" s="241">
        <v>0</v>
      </c>
      <c r="F138" s="329">
        <v>0</v>
      </c>
      <c r="G138" s="330">
        <f t="shared" si="4"/>
        <v>661</v>
      </c>
      <c r="H138" s="330">
        <f t="shared" si="4"/>
        <v>700</v>
      </c>
    </row>
    <row r="139" spans="1:8">
      <c r="A139" s="329" t="s">
        <v>4711</v>
      </c>
      <c r="B139" s="330" t="s">
        <v>4712</v>
      </c>
      <c r="C139" s="241">
        <v>27</v>
      </c>
      <c r="D139" s="329">
        <v>30</v>
      </c>
      <c r="E139" s="241">
        <v>0</v>
      </c>
      <c r="F139" s="329">
        <v>0</v>
      </c>
      <c r="G139" s="330">
        <f t="shared" si="4"/>
        <v>27</v>
      </c>
      <c r="H139" s="330">
        <f t="shared" si="4"/>
        <v>30</v>
      </c>
    </row>
    <row r="140" spans="1:8">
      <c r="A140" s="329" t="s">
        <v>4713</v>
      </c>
      <c r="B140" s="330" t="s">
        <v>4714</v>
      </c>
      <c r="C140" s="241">
        <v>72</v>
      </c>
      <c r="D140" s="329">
        <v>75</v>
      </c>
      <c r="E140" s="241">
        <v>0</v>
      </c>
      <c r="F140" s="329">
        <v>0</v>
      </c>
      <c r="G140" s="330">
        <f t="shared" si="4"/>
        <v>72</v>
      </c>
      <c r="H140" s="330">
        <f t="shared" si="4"/>
        <v>75</v>
      </c>
    </row>
    <row r="141" spans="1:8">
      <c r="A141" s="329" t="s">
        <v>4715</v>
      </c>
      <c r="B141" s="330" t="s">
        <v>4716</v>
      </c>
      <c r="C141" s="241">
        <v>25</v>
      </c>
      <c r="D141" s="329">
        <v>30</v>
      </c>
      <c r="E141" s="241">
        <v>0</v>
      </c>
      <c r="F141" s="329">
        <v>0</v>
      </c>
      <c r="G141" s="330">
        <f t="shared" si="4"/>
        <v>25</v>
      </c>
      <c r="H141" s="330">
        <f t="shared" si="4"/>
        <v>30</v>
      </c>
    </row>
    <row r="142" spans="1:8" ht="25.5">
      <c r="A142" s="329" t="s">
        <v>4717</v>
      </c>
      <c r="B142" s="330" t="s">
        <v>4718</v>
      </c>
      <c r="C142" s="241">
        <v>26</v>
      </c>
      <c r="D142" s="329">
        <v>30</v>
      </c>
      <c r="E142" s="241">
        <v>0</v>
      </c>
      <c r="F142" s="329">
        <v>0</v>
      </c>
      <c r="G142" s="330">
        <f t="shared" si="4"/>
        <v>26</v>
      </c>
      <c r="H142" s="330">
        <f t="shared" si="4"/>
        <v>30</v>
      </c>
    </row>
    <row r="143" spans="1:8" ht="38.25">
      <c r="A143" s="329" t="s">
        <v>4719</v>
      </c>
      <c r="B143" s="330" t="s">
        <v>4720</v>
      </c>
      <c r="C143" s="241">
        <v>25</v>
      </c>
      <c r="D143" s="329">
        <v>30</v>
      </c>
      <c r="E143" s="241">
        <v>0</v>
      </c>
      <c r="F143" s="329">
        <v>0</v>
      </c>
      <c r="G143" s="330">
        <f t="shared" si="4"/>
        <v>25</v>
      </c>
      <c r="H143" s="330">
        <f t="shared" si="4"/>
        <v>30</v>
      </c>
    </row>
    <row r="144" spans="1:8" ht="25.5">
      <c r="A144" s="329" t="s">
        <v>4721</v>
      </c>
      <c r="B144" s="330" t="s">
        <v>4722</v>
      </c>
      <c r="C144" s="241">
        <v>25</v>
      </c>
      <c r="D144" s="329">
        <v>30</v>
      </c>
      <c r="E144" s="241">
        <v>0</v>
      </c>
      <c r="F144" s="329">
        <v>0</v>
      </c>
      <c r="G144" s="330">
        <f t="shared" si="4"/>
        <v>25</v>
      </c>
      <c r="H144" s="330">
        <f t="shared" si="4"/>
        <v>30</v>
      </c>
    </row>
    <row r="145" spans="1:8" ht="38.25">
      <c r="A145" s="329" t="s">
        <v>4723</v>
      </c>
      <c r="B145" s="330" t="s">
        <v>4724</v>
      </c>
      <c r="C145" s="241">
        <v>0</v>
      </c>
      <c r="D145" s="329">
        <v>2</v>
      </c>
      <c r="E145" s="241">
        <v>0</v>
      </c>
      <c r="F145" s="329">
        <v>0</v>
      </c>
      <c r="G145" s="330">
        <f t="shared" si="4"/>
        <v>0</v>
      </c>
      <c r="H145" s="330">
        <f t="shared" si="4"/>
        <v>2</v>
      </c>
    </row>
    <row r="146" spans="1:8">
      <c r="A146" s="329" t="s">
        <v>4725</v>
      </c>
      <c r="B146" s="330" t="s">
        <v>4726</v>
      </c>
      <c r="C146" s="241">
        <v>25</v>
      </c>
      <c r="D146" s="329">
        <v>30</v>
      </c>
      <c r="E146" s="241">
        <v>0</v>
      </c>
      <c r="F146" s="329">
        <v>0</v>
      </c>
      <c r="G146" s="330">
        <f t="shared" si="4"/>
        <v>25</v>
      </c>
      <c r="H146" s="330">
        <f t="shared" si="4"/>
        <v>30</v>
      </c>
    </row>
    <row r="147" spans="1:8">
      <c r="A147" s="329" t="s">
        <v>4727</v>
      </c>
      <c r="B147" s="330" t="s">
        <v>4728</v>
      </c>
      <c r="C147" s="241">
        <v>24</v>
      </c>
      <c r="D147" s="329">
        <v>30</v>
      </c>
      <c r="E147" s="241">
        <v>0</v>
      </c>
      <c r="F147" s="329">
        <v>0</v>
      </c>
      <c r="G147" s="330">
        <f t="shared" si="4"/>
        <v>24</v>
      </c>
      <c r="H147" s="330">
        <f t="shared" si="4"/>
        <v>30</v>
      </c>
    </row>
    <row r="148" spans="1:8" ht="38.25">
      <c r="A148" s="329" t="s">
        <v>4729</v>
      </c>
      <c r="B148" s="330" t="s">
        <v>4730</v>
      </c>
      <c r="C148" s="241">
        <v>33</v>
      </c>
      <c r="D148" s="329">
        <v>40</v>
      </c>
      <c r="E148" s="241">
        <v>0</v>
      </c>
      <c r="F148" s="329">
        <v>0</v>
      </c>
      <c r="G148" s="330">
        <f t="shared" si="4"/>
        <v>33</v>
      </c>
      <c r="H148" s="330">
        <f t="shared" si="4"/>
        <v>40</v>
      </c>
    </row>
    <row r="149" spans="1:8">
      <c r="A149" s="329" t="s">
        <v>4731</v>
      </c>
      <c r="B149" s="330" t="s">
        <v>4732</v>
      </c>
      <c r="C149" s="241">
        <v>26</v>
      </c>
      <c r="D149" s="329">
        <v>30</v>
      </c>
      <c r="E149" s="241">
        <v>0</v>
      </c>
      <c r="F149" s="329">
        <v>0</v>
      </c>
      <c r="G149" s="330">
        <f t="shared" si="4"/>
        <v>26</v>
      </c>
      <c r="H149" s="330">
        <f t="shared" si="4"/>
        <v>30</v>
      </c>
    </row>
    <row r="150" spans="1:8">
      <c r="A150" s="329" t="s">
        <v>4733</v>
      </c>
      <c r="B150" s="330" t="s">
        <v>4734</v>
      </c>
      <c r="C150" s="241">
        <v>920</v>
      </c>
      <c r="D150" s="329">
        <v>950</v>
      </c>
      <c r="E150" s="241">
        <v>1</v>
      </c>
      <c r="F150" s="329">
        <v>1</v>
      </c>
      <c r="G150" s="330">
        <f t="shared" ref="G150:H181" si="5">C150+E150</f>
        <v>921</v>
      </c>
      <c r="H150" s="330">
        <f t="shared" si="5"/>
        <v>951</v>
      </c>
    </row>
    <row r="151" spans="1:8" ht="25.5">
      <c r="A151" s="329" t="s">
        <v>4735</v>
      </c>
      <c r="B151" s="330" t="s">
        <v>4736</v>
      </c>
      <c r="C151" s="241">
        <v>5</v>
      </c>
      <c r="D151" s="329">
        <v>5</v>
      </c>
      <c r="E151" s="241">
        <v>9</v>
      </c>
      <c r="F151" s="329">
        <v>10</v>
      </c>
      <c r="G151" s="330">
        <f t="shared" si="5"/>
        <v>14</v>
      </c>
      <c r="H151" s="330">
        <f t="shared" si="5"/>
        <v>15</v>
      </c>
    </row>
    <row r="152" spans="1:8" ht="25.5">
      <c r="A152" s="329" t="s">
        <v>4737</v>
      </c>
      <c r="B152" s="330" t="s">
        <v>4738</v>
      </c>
      <c r="C152" s="241">
        <v>0</v>
      </c>
      <c r="D152" s="329">
        <v>0</v>
      </c>
      <c r="E152" s="241">
        <v>0</v>
      </c>
      <c r="F152" s="329">
        <v>3</v>
      </c>
      <c r="G152" s="330">
        <f t="shared" si="5"/>
        <v>0</v>
      </c>
      <c r="H152" s="330">
        <f t="shared" si="5"/>
        <v>3</v>
      </c>
    </row>
    <row r="153" spans="1:8">
      <c r="A153" s="329" t="s">
        <v>4739</v>
      </c>
      <c r="B153" s="330" t="s">
        <v>4740</v>
      </c>
      <c r="C153" s="241">
        <v>113</v>
      </c>
      <c r="D153" s="329">
        <v>120</v>
      </c>
      <c r="E153" s="241">
        <v>8</v>
      </c>
      <c r="F153" s="329">
        <v>10</v>
      </c>
      <c r="G153" s="330">
        <f t="shared" si="5"/>
        <v>121</v>
      </c>
      <c r="H153" s="330">
        <f t="shared" si="5"/>
        <v>130</v>
      </c>
    </row>
    <row r="154" spans="1:8">
      <c r="A154" s="329" t="s">
        <v>4741</v>
      </c>
      <c r="B154" s="330" t="s">
        <v>4742</v>
      </c>
      <c r="C154" s="241">
        <v>1</v>
      </c>
      <c r="D154" s="329">
        <v>2</v>
      </c>
      <c r="E154" s="241">
        <v>0</v>
      </c>
      <c r="F154" s="329">
        <v>0</v>
      </c>
      <c r="G154" s="330">
        <f t="shared" si="5"/>
        <v>1</v>
      </c>
      <c r="H154" s="330">
        <f t="shared" si="5"/>
        <v>2</v>
      </c>
    </row>
    <row r="155" spans="1:8">
      <c r="A155" s="329" t="s">
        <v>4743</v>
      </c>
      <c r="B155" s="330" t="s">
        <v>4744</v>
      </c>
      <c r="C155" s="241">
        <v>3</v>
      </c>
      <c r="D155" s="329">
        <v>2</v>
      </c>
      <c r="E155" s="241">
        <v>5</v>
      </c>
      <c r="F155" s="329">
        <v>5</v>
      </c>
      <c r="G155" s="330">
        <f t="shared" si="5"/>
        <v>8</v>
      </c>
      <c r="H155" s="330">
        <f t="shared" si="5"/>
        <v>7</v>
      </c>
    </row>
    <row r="156" spans="1:8">
      <c r="A156" s="329" t="s">
        <v>4745</v>
      </c>
      <c r="B156" s="330" t="s">
        <v>4746</v>
      </c>
      <c r="C156" s="241">
        <v>0</v>
      </c>
      <c r="D156" s="329">
        <v>2</v>
      </c>
      <c r="E156" s="241">
        <v>0</v>
      </c>
      <c r="F156" s="329">
        <v>2</v>
      </c>
      <c r="G156" s="330">
        <f t="shared" si="5"/>
        <v>0</v>
      </c>
      <c r="H156" s="330">
        <f t="shared" si="5"/>
        <v>4</v>
      </c>
    </row>
    <row r="157" spans="1:8">
      <c r="A157" s="329" t="s">
        <v>4747</v>
      </c>
      <c r="B157" s="330" t="s">
        <v>4748</v>
      </c>
      <c r="C157" s="241">
        <v>18529</v>
      </c>
      <c r="D157" s="329">
        <v>19000</v>
      </c>
      <c r="E157" s="241">
        <v>374</v>
      </c>
      <c r="F157" s="329">
        <v>400</v>
      </c>
      <c r="G157" s="330">
        <f t="shared" si="5"/>
        <v>18903</v>
      </c>
      <c r="H157" s="330">
        <f t="shared" si="5"/>
        <v>19400</v>
      </c>
    </row>
    <row r="158" spans="1:8">
      <c r="A158" s="329" t="s">
        <v>4749</v>
      </c>
      <c r="B158" s="330" t="s">
        <v>4750</v>
      </c>
      <c r="C158" s="241">
        <v>6744</v>
      </c>
      <c r="D158" s="329">
        <v>6800</v>
      </c>
      <c r="E158" s="241">
        <v>6</v>
      </c>
      <c r="F158" s="329">
        <v>4</v>
      </c>
      <c r="G158" s="330">
        <f t="shared" si="5"/>
        <v>6750</v>
      </c>
      <c r="H158" s="330">
        <f t="shared" si="5"/>
        <v>6804</v>
      </c>
    </row>
    <row r="159" spans="1:8">
      <c r="A159" s="329" t="s">
        <v>1897</v>
      </c>
      <c r="B159" s="330" t="s">
        <v>1898</v>
      </c>
      <c r="C159" s="241">
        <v>14119</v>
      </c>
      <c r="D159" s="329">
        <v>14500</v>
      </c>
      <c r="E159" s="241">
        <v>843</v>
      </c>
      <c r="F159" s="329">
        <v>850</v>
      </c>
      <c r="G159" s="330">
        <f t="shared" si="5"/>
        <v>14962</v>
      </c>
      <c r="H159" s="330">
        <f t="shared" si="5"/>
        <v>15350</v>
      </c>
    </row>
    <row r="160" spans="1:8" ht="25.5">
      <c r="A160" s="329" t="s">
        <v>1921</v>
      </c>
      <c r="B160" s="330" t="s">
        <v>1922</v>
      </c>
      <c r="C160" s="241">
        <v>0</v>
      </c>
      <c r="D160" s="329">
        <v>0</v>
      </c>
      <c r="E160" s="241">
        <v>0</v>
      </c>
      <c r="F160" s="329">
        <v>3</v>
      </c>
      <c r="G160" s="330">
        <f t="shared" si="5"/>
        <v>0</v>
      </c>
      <c r="H160" s="330">
        <f t="shared" si="5"/>
        <v>3</v>
      </c>
    </row>
    <row r="161" spans="1:8">
      <c r="A161" s="329" t="s">
        <v>2848</v>
      </c>
      <c r="B161" s="330" t="s">
        <v>2849</v>
      </c>
      <c r="C161" s="241">
        <v>0</v>
      </c>
      <c r="D161" s="329">
        <v>0</v>
      </c>
      <c r="E161" s="241">
        <v>0</v>
      </c>
      <c r="F161" s="329">
        <v>2</v>
      </c>
      <c r="G161" s="330">
        <f t="shared" si="5"/>
        <v>0</v>
      </c>
      <c r="H161" s="330">
        <f t="shared" si="5"/>
        <v>2</v>
      </c>
    </row>
    <row r="162" spans="1:8" ht="25.5">
      <c r="A162" s="329" t="s">
        <v>2858</v>
      </c>
      <c r="B162" s="330" t="s">
        <v>2859</v>
      </c>
      <c r="C162" s="241">
        <v>0</v>
      </c>
      <c r="D162" s="329">
        <v>0</v>
      </c>
      <c r="E162" s="241">
        <v>0</v>
      </c>
      <c r="F162" s="329">
        <v>2</v>
      </c>
      <c r="G162" s="330">
        <f t="shared" si="5"/>
        <v>0</v>
      </c>
      <c r="H162" s="330">
        <f t="shared" si="5"/>
        <v>2</v>
      </c>
    </row>
    <row r="163" spans="1:8" ht="25.5">
      <c r="A163" s="329" t="s">
        <v>2860</v>
      </c>
      <c r="B163" s="330" t="s">
        <v>2861</v>
      </c>
      <c r="C163" s="241">
        <v>0</v>
      </c>
      <c r="D163" s="329">
        <v>0</v>
      </c>
      <c r="E163" s="241">
        <v>0</v>
      </c>
      <c r="F163" s="329">
        <v>2</v>
      </c>
      <c r="G163" s="330">
        <f t="shared" si="5"/>
        <v>0</v>
      </c>
      <c r="H163" s="330">
        <f t="shared" si="5"/>
        <v>2</v>
      </c>
    </row>
    <row r="164" spans="1:8" ht="25.5">
      <c r="A164" s="329" t="s">
        <v>2862</v>
      </c>
      <c r="B164" s="330" t="s">
        <v>2863</v>
      </c>
      <c r="C164" s="241">
        <v>0</v>
      </c>
      <c r="D164" s="329">
        <v>0</v>
      </c>
      <c r="E164" s="241">
        <v>0</v>
      </c>
      <c r="F164" s="329">
        <v>2</v>
      </c>
      <c r="G164" s="330">
        <f t="shared" si="5"/>
        <v>0</v>
      </c>
      <c r="H164" s="330">
        <f t="shared" si="5"/>
        <v>2</v>
      </c>
    </row>
    <row r="165" spans="1:8">
      <c r="A165" s="329" t="s">
        <v>1935</v>
      </c>
      <c r="B165" s="330" t="s">
        <v>1936</v>
      </c>
      <c r="C165" s="241">
        <v>0</v>
      </c>
      <c r="D165" s="329">
        <v>0</v>
      </c>
      <c r="E165" s="241">
        <v>9</v>
      </c>
      <c r="F165" s="329">
        <v>2</v>
      </c>
      <c r="G165" s="330">
        <f t="shared" si="5"/>
        <v>9</v>
      </c>
      <c r="H165" s="330">
        <f t="shared" si="5"/>
        <v>2</v>
      </c>
    </row>
    <row r="166" spans="1:8">
      <c r="A166" s="329" t="s">
        <v>4751</v>
      </c>
      <c r="B166" s="330" t="s">
        <v>4752</v>
      </c>
      <c r="C166" s="241">
        <v>17089</v>
      </c>
      <c r="D166" s="329">
        <v>17000</v>
      </c>
      <c r="E166" s="241">
        <v>189</v>
      </c>
      <c r="F166" s="329">
        <v>200</v>
      </c>
      <c r="G166" s="330">
        <f t="shared" si="5"/>
        <v>17278</v>
      </c>
      <c r="H166" s="330">
        <f t="shared" si="5"/>
        <v>17200</v>
      </c>
    </row>
    <row r="167" spans="1:8">
      <c r="A167" s="329" t="s">
        <v>4753</v>
      </c>
      <c r="B167" s="330" t="s">
        <v>4754</v>
      </c>
      <c r="C167" s="241">
        <v>0</v>
      </c>
      <c r="D167" s="329">
        <v>2</v>
      </c>
      <c r="E167" s="241">
        <v>0</v>
      </c>
      <c r="F167" s="329">
        <v>0</v>
      </c>
      <c r="G167" s="330">
        <f t="shared" si="5"/>
        <v>0</v>
      </c>
      <c r="H167" s="330">
        <f t="shared" si="5"/>
        <v>2</v>
      </c>
    </row>
    <row r="168" spans="1:8">
      <c r="A168" s="329" t="s">
        <v>4755</v>
      </c>
      <c r="B168" s="330" t="s">
        <v>4756</v>
      </c>
      <c r="C168" s="241">
        <v>27</v>
      </c>
      <c r="D168" s="329">
        <v>30</v>
      </c>
      <c r="E168" s="241">
        <v>0</v>
      </c>
      <c r="F168" s="329">
        <v>0</v>
      </c>
      <c r="G168" s="330">
        <f t="shared" si="5"/>
        <v>27</v>
      </c>
      <c r="H168" s="330">
        <f t="shared" si="5"/>
        <v>30</v>
      </c>
    </row>
    <row r="169" spans="1:8">
      <c r="A169" s="329" t="s">
        <v>4757</v>
      </c>
      <c r="B169" s="330" t="s">
        <v>4758</v>
      </c>
      <c r="C169" s="241">
        <v>436</v>
      </c>
      <c r="D169" s="329">
        <v>500</v>
      </c>
      <c r="E169" s="241">
        <v>1</v>
      </c>
      <c r="F169" s="329">
        <v>0</v>
      </c>
      <c r="G169" s="330">
        <f t="shared" si="5"/>
        <v>437</v>
      </c>
      <c r="H169" s="330">
        <f t="shared" si="5"/>
        <v>500</v>
      </c>
    </row>
    <row r="170" spans="1:8">
      <c r="A170" s="329" t="s">
        <v>4759</v>
      </c>
      <c r="B170" s="330" t="s">
        <v>4760</v>
      </c>
      <c r="C170" s="241">
        <v>1108</v>
      </c>
      <c r="D170" s="329">
        <v>1100</v>
      </c>
      <c r="E170" s="241">
        <v>338</v>
      </c>
      <c r="F170" s="329">
        <v>350</v>
      </c>
      <c r="G170" s="330">
        <f t="shared" si="5"/>
        <v>1446</v>
      </c>
      <c r="H170" s="330">
        <f t="shared" si="5"/>
        <v>1450</v>
      </c>
    </row>
    <row r="171" spans="1:8" ht="25.5">
      <c r="A171" s="329" t="s">
        <v>2310</v>
      </c>
      <c r="B171" s="330" t="s">
        <v>2311</v>
      </c>
      <c r="C171" s="241">
        <v>0</v>
      </c>
      <c r="D171" s="329">
        <v>1</v>
      </c>
      <c r="E171" s="241">
        <v>827</v>
      </c>
      <c r="F171" s="329">
        <v>850</v>
      </c>
      <c r="G171" s="330">
        <f t="shared" si="5"/>
        <v>827</v>
      </c>
      <c r="H171" s="330">
        <f t="shared" si="5"/>
        <v>851</v>
      </c>
    </row>
    <row r="172" spans="1:8" ht="25.5">
      <c r="A172" s="329" t="s">
        <v>4761</v>
      </c>
      <c r="B172" s="330" t="s">
        <v>4762</v>
      </c>
      <c r="C172" s="241">
        <v>0</v>
      </c>
      <c r="D172" s="329">
        <v>0</v>
      </c>
      <c r="E172" s="241">
        <v>8</v>
      </c>
      <c r="F172" s="329">
        <v>10</v>
      </c>
      <c r="G172" s="330">
        <f t="shared" si="5"/>
        <v>8</v>
      </c>
      <c r="H172" s="330">
        <f t="shared" si="5"/>
        <v>10</v>
      </c>
    </row>
    <row r="173" spans="1:8" ht="25.5">
      <c r="A173" s="329" t="s">
        <v>1961</v>
      </c>
      <c r="B173" s="330" t="s">
        <v>1962</v>
      </c>
      <c r="C173" s="241">
        <v>0</v>
      </c>
      <c r="D173" s="329">
        <v>1</v>
      </c>
      <c r="E173" s="241">
        <v>5</v>
      </c>
      <c r="F173" s="329">
        <v>10</v>
      </c>
      <c r="G173" s="330">
        <f t="shared" si="5"/>
        <v>5</v>
      </c>
      <c r="H173" s="330">
        <f t="shared" si="5"/>
        <v>11</v>
      </c>
    </row>
    <row r="174" spans="1:8" ht="25.5">
      <c r="A174" s="329" t="s">
        <v>2312</v>
      </c>
      <c r="B174" s="330" t="s">
        <v>2313</v>
      </c>
      <c r="C174" s="241">
        <v>0</v>
      </c>
      <c r="D174" s="329">
        <v>0</v>
      </c>
      <c r="E174" s="241">
        <v>5</v>
      </c>
      <c r="F174" s="329">
        <v>5</v>
      </c>
      <c r="G174" s="330">
        <f t="shared" si="5"/>
        <v>5</v>
      </c>
      <c r="H174" s="330">
        <f t="shared" si="5"/>
        <v>5</v>
      </c>
    </row>
    <row r="175" spans="1:8" ht="25.5">
      <c r="A175" s="329" t="s">
        <v>2635</v>
      </c>
      <c r="B175" s="330" t="s">
        <v>2636</v>
      </c>
      <c r="C175" s="241">
        <v>0</v>
      </c>
      <c r="D175" s="329">
        <v>1</v>
      </c>
      <c r="E175" s="241">
        <v>2</v>
      </c>
      <c r="F175" s="329">
        <v>5</v>
      </c>
      <c r="G175" s="330">
        <f t="shared" si="5"/>
        <v>2</v>
      </c>
      <c r="H175" s="330">
        <f t="shared" si="5"/>
        <v>6</v>
      </c>
    </row>
    <row r="176" spans="1:8" ht="25.5">
      <c r="A176" s="329" t="s">
        <v>4763</v>
      </c>
      <c r="B176" s="330" t="s">
        <v>4764</v>
      </c>
      <c r="C176" s="241">
        <v>0</v>
      </c>
      <c r="D176" s="329">
        <v>0</v>
      </c>
      <c r="E176" s="241">
        <v>2</v>
      </c>
      <c r="F176" s="329">
        <v>5</v>
      </c>
      <c r="G176" s="330">
        <f t="shared" si="5"/>
        <v>2</v>
      </c>
      <c r="H176" s="330">
        <f t="shared" si="5"/>
        <v>5</v>
      </c>
    </row>
    <row r="177" spans="1:8" ht="38.25">
      <c r="A177" s="329" t="s">
        <v>1963</v>
      </c>
      <c r="B177" s="330" t="s">
        <v>1964</v>
      </c>
      <c r="C177" s="241">
        <v>0</v>
      </c>
      <c r="D177" s="329">
        <v>0</v>
      </c>
      <c r="E177" s="241">
        <v>4</v>
      </c>
      <c r="F177" s="329">
        <v>10</v>
      </c>
      <c r="G177" s="330">
        <f t="shared" si="5"/>
        <v>4</v>
      </c>
      <c r="H177" s="330">
        <f t="shared" si="5"/>
        <v>10</v>
      </c>
    </row>
    <row r="178" spans="1:8" ht="25.5">
      <c r="A178" s="329" t="s">
        <v>1969</v>
      </c>
      <c r="B178" s="330" t="s">
        <v>1970</v>
      </c>
      <c r="C178" s="241">
        <v>0</v>
      </c>
      <c r="D178" s="329">
        <v>0</v>
      </c>
      <c r="E178" s="241">
        <v>3</v>
      </c>
      <c r="F178" s="329">
        <v>5</v>
      </c>
      <c r="G178" s="330">
        <f t="shared" si="5"/>
        <v>3</v>
      </c>
      <c r="H178" s="330">
        <f t="shared" si="5"/>
        <v>5</v>
      </c>
    </row>
    <row r="179" spans="1:8" ht="25.5">
      <c r="A179" s="329" t="s">
        <v>1971</v>
      </c>
      <c r="B179" s="330" t="s">
        <v>1972</v>
      </c>
      <c r="C179" s="241">
        <v>0</v>
      </c>
      <c r="D179" s="329">
        <v>0</v>
      </c>
      <c r="E179" s="241">
        <v>4</v>
      </c>
      <c r="F179" s="329">
        <v>5</v>
      </c>
      <c r="G179" s="330">
        <f t="shared" si="5"/>
        <v>4</v>
      </c>
      <c r="H179" s="330">
        <f t="shared" si="5"/>
        <v>5</v>
      </c>
    </row>
    <row r="180" spans="1:8" ht="25.5">
      <c r="A180" s="329" t="s">
        <v>1973</v>
      </c>
      <c r="B180" s="330" t="s">
        <v>1974</v>
      </c>
      <c r="C180" s="241">
        <v>0</v>
      </c>
      <c r="D180" s="329">
        <v>0</v>
      </c>
      <c r="E180" s="241">
        <v>2</v>
      </c>
      <c r="F180" s="329">
        <v>5</v>
      </c>
      <c r="G180" s="330">
        <f t="shared" si="5"/>
        <v>2</v>
      </c>
      <c r="H180" s="330">
        <f t="shared" si="5"/>
        <v>5</v>
      </c>
    </row>
    <row r="181" spans="1:8" ht="25.5">
      <c r="A181" s="329" t="s">
        <v>2507</v>
      </c>
      <c r="B181" s="330" t="s">
        <v>2637</v>
      </c>
      <c r="C181" s="241">
        <v>0</v>
      </c>
      <c r="D181" s="329">
        <v>0</v>
      </c>
      <c r="E181" s="241">
        <v>1</v>
      </c>
      <c r="F181" s="329">
        <v>5</v>
      </c>
      <c r="G181" s="330">
        <f t="shared" si="5"/>
        <v>1</v>
      </c>
      <c r="H181" s="330">
        <f t="shared" si="5"/>
        <v>5</v>
      </c>
    </row>
    <row r="182" spans="1:8" ht="25.5">
      <c r="A182" s="329" t="s">
        <v>1975</v>
      </c>
      <c r="B182" s="330" t="s">
        <v>1976</v>
      </c>
      <c r="C182" s="241">
        <v>0</v>
      </c>
      <c r="D182" s="329">
        <v>0</v>
      </c>
      <c r="E182" s="241">
        <v>1</v>
      </c>
      <c r="F182" s="329">
        <v>5</v>
      </c>
      <c r="G182" s="330">
        <f t="shared" ref="G182:H194" si="6">C182+E182</f>
        <v>1</v>
      </c>
      <c r="H182" s="330">
        <f t="shared" si="6"/>
        <v>5</v>
      </c>
    </row>
    <row r="183" spans="1:8" ht="25.5">
      <c r="A183" s="329" t="s">
        <v>2214</v>
      </c>
      <c r="B183" s="330" t="s">
        <v>2638</v>
      </c>
      <c r="C183" s="241">
        <v>0</v>
      </c>
      <c r="D183" s="329">
        <v>0</v>
      </c>
      <c r="E183" s="241">
        <v>1</v>
      </c>
      <c r="F183" s="329">
        <v>5</v>
      </c>
      <c r="G183" s="330">
        <f t="shared" si="6"/>
        <v>1</v>
      </c>
      <c r="H183" s="330">
        <f t="shared" si="6"/>
        <v>5</v>
      </c>
    </row>
    <row r="184" spans="1:8" ht="25.5">
      <c r="A184" s="329" t="s">
        <v>1977</v>
      </c>
      <c r="B184" s="330" t="s">
        <v>1978</v>
      </c>
      <c r="C184" s="241">
        <v>0</v>
      </c>
      <c r="D184" s="329">
        <v>0</v>
      </c>
      <c r="E184" s="241">
        <v>2</v>
      </c>
      <c r="F184" s="329">
        <v>5</v>
      </c>
      <c r="G184" s="330">
        <f t="shared" si="6"/>
        <v>2</v>
      </c>
      <c r="H184" s="330">
        <f t="shared" si="6"/>
        <v>5</v>
      </c>
    </row>
    <row r="185" spans="1:8" ht="25.5">
      <c r="A185" s="329" t="s">
        <v>1979</v>
      </c>
      <c r="B185" s="330" t="s">
        <v>1980</v>
      </c>
      <c r="C185" s="241">
        <v>0</v>
      </c>
      <c r="D185" s="329">
        <v>0</v>
      </c>
      <c r="E185" s="241">
        <v>780</v>
      </c>
      <c r="F185" s="329">
        <v>800</v>
      </c>
      <c r="G185" s="330">
        <f t="shared" si="6"/>
        <v>780</v>
      </c>
      <c r="H185" s="330">
        <f t="shared" si="6"/>
        <v>800</v>
      </c>
    </row>
    <row r="186" spans="1:8" ht="25.5">
      <c r="A186" s="329" t="s">
        <v>1983</v>
      </c>
      <c r="B186" s="330" t="s">
        <v>1984</v>
      </c>
      <c r="C186" s="241">
        <v>5</v>
      </c>
      <c r="D186" s="329">
        <v>2</v>
      </c>
      <c r="E186" s="241">
        <v>0</v>
      </c>
      <c r="F186" s="329">
        <v>5</v>
      </c>
      <c r="G186" s="330">
        <f t="shared" si="6"/>
        <v>5</v>
      </c>
      <c r="H186" s="330">
        <f t="shared" si="6"/>
        <v>7</v>
      </c>
    </row>
    <row r="187" spans="1:8" ht="38.25">
      <c r="A187" s="329" t="s">
        <v>2317</v>
      </c>
      <c r="B187" s="330" t="s">
        <v>2318</v>
      </c>
      <c r="C187" s="241">
        <v>5</v>
      </c>
      <c r="D187" s="329">
        <v>2</v>
      </c>
      <c r="E187" s="241">
        <v>0</v>
      </c>
      <c r="F187" s="329">
        <v>2</v>
      </c>
      <c r="G187" s="330">
        <f t="shared" si="6"/>
        <v>5</v>
      </c>
      <c r="H187" s="330">
        <f t="shared" si="6"/>
        <v>4</v>
      </c>
    </row>
    <row r="188" spans="1:8">
      <c r="A188" s="332" t="s">
        <v>1987</v>
      </c>
      <c r="B188" s="329" t="s">
        <v>1988</v>
      </c>
      <c r="C188" s="241">
        <v>0</v>
      </c>
      <c r="D188" s="329">
        <v>0</v>
      </c>
      <c r="E188" s="241">
        <v>0</v>
      </c>
      <c r="F188" s="500">
        <v>2</v>
      </c>
      <c r="G188" s="330">
        <f t="shared" si="6"/>
        <v>0</v>
      </c>
      <c r="H188" s="330">
        <f t="shared" si="6"/>
        <v>2</v>
      </c>
    </row>
    <row r="189" spans="1:8">
      <c r="A189" s="332" t="s">
        <v>1993</v>
      </c>
      <c r="B189" s="329" t="s">
        <v>1994</v>
      </c>
      <c r="C189" s="241">
        <v>0</v>
      </c>
      <c r="D189" s="329">
        <v>0</v>
      </c>
      <c r="E189" s="241">
        <v>0</v>
      </c>
      <c r="F189" s="500">
        <v>2</v>
      </c>
      <c r="G189" s="330">
        <f t="shared" si="6"/>
        <v>0</v>
      </c>
      <c r="H189" s="330">
        <f t="shared" si="6"/>
        <v>2</v>
      </c>
    </row>
    <row r="190" spans="1:8" ht="25.5">
      <c r="A190" s="329" t="s">
        <v>4765</v>
      </c>
      <c r="B190" s="330" t="s">
        <v>4766</v>
      </c>
      <c r="C190" s="241">
        <v>0</v>
      </c>
      <c r="D190" s="329">
        <v>0</v>
      </c>
      <c r="E190" s="241">
        <v>0</v>
      </c>
      <c r="F190" s="329">
        <v>2</v>
      </c>
      <c r="G190" s="330">
        <f t="shared" si="6"/>
        <v>0</v>
      </c>
      <c r="H190" s="330">
        <f t="shared" si="6"/>
        <v>2</v>
      </c>
    </row>
    <row r="191" spans="1:8" ht="25.5">
      <c r="A191" s="329" t="s">
        <v>4767</v>
      </c>
      <c r="B191" s="330" t="s">
        <v>4768</v>
      </c>
      <c r="C191" s="241">
        <v>0</v>
      </c>
      <c r="D191" s="329">
        <v>0</v>
      </c>
      <c r="E191" s="241">
        <v>0</v>
      </c>
      <c r="F191" s="329">
        <v>2</v>
      </c>
      <c r="G191" s="330">
        <f t="shared" si="6"/>
        <v>0</v>
      </c>
      <c r="H191" s="330">
        <f t="shared" si="6"/>
        <v>2</v>
      </c>
    </row>
    <row r="192" spans="1:8" ht="38.25">
      <c r="A192" s="329" t="s">
        <v>2639</v>
      </c>
      <c r="B192" s="330" t="s">
        <v>2640</v>
      </c>
      <c r="C192" s="241">
        <v>20319</v>
      </c>
      <c r="D192" s="329">
        <v>21000</v>
      </c>
      <c r="E192" s="241">
        <v>1819</v>
      </c>
      <c r="F192" s="329">
        <v>1900</v>
      </c>
      <c r="G192" s="330">
        <f t="shared" si="6"/>
        <v>22138</v>
      </c>
      <c r="H192" s="330">
        <f t="shared" si="6"/>
        <v>22900</v>
      </c>
    </row>
    <row r="193" spans="1:8" ht="25.5">
      <c r="A193" s="329" t="s">
        <v>2005</v>
      </c>
      <c r="B193" s="330" t="s">
        <v>2006</v>
      </c>
      <c r="C193" s="241">
        <v>0</v>
      </c>
      <c r="D193" s="329">
        <v>0</v>
      </c>
      <c r="E193" s="241">
        <v>5</v>
      </c>
      <c r="F193" s="329">
        <v>5</v>
      </c>
      <c r="G193" s="330">
        <f t="shared" si="6"/>
        <v>5</v>
      </c>
      <c r="H193" s="330">
        <f t="shared" si="6"/>
        <v>5</v>
      </c>
    </row>
    <row r="194" spans="1:8" ht="25.5">
      <c r="A194" s="329" t="s">
        <v>2007</v>
      </c>
      <c r="B194" s="330" t="s">
        <v>2008</v>
      </c>
      <c r="C194" s="241">
        <v>0</v>
      </c>
      <c r="D194" s="329">
        <v>0</v>
      </c>
      <c r="E194" s="241">
        <v>1</v>
      </c>
      <c r="F194" s="329">
        <v>2</v>
      </c>
      <c r="G194" s="330">
        <f t="shared" si="6"/>
        <v>1</v>
      </c>
      <c r="H194" s="330">
        <f t="shared" si="6"/>
        <v>2</v>
      </c>
    </row>
    <row r="195" spans="1:8">
      <c r="A195" s="318"/>
      <c r="B195" s="335" t="s">
        <v>2011</v>
      </c>
      <c r="C195" s="335">
        <f t="shared" ref="C195:H195" si="7">SUM(C54:C194)</f>
        <v>190704</v>
      </c>
      <c r="D195" s="335">
        <f t="shared" si="7"/>
        <v>194565</v>
      </c>
      <c r="E195" s="335">
        <f t="shared" si="7"/>
        <v>6763</v>
      </c>
      <c r="F195" s="335">
        <f t="shared" si="7"/>
        <v>7077</v>
      </c>
      <c r="G195" s="335">
        <f t="shared" si="7"/>
        <v>197467</v>
      </c>
      <c r="H195" s="335">
        <f t="shared" si="7"/>
        <v>201642</v>
      </c>
    </row>
    <row r="196" spans="1:8" ht="15.75">
      <c r="A196" s="982" t="s">
        <v>246</v>
      </c>
      <c r="B196" s="983"/>
      <c r="C196" s="501">
        <f t="shared" ref="C196:H196" si="8">SUM(C50+C195)</f>
        <v>190968</v>
      </c>
      <c r="D196" s="501">
        <f t="shared" si="8"/>
        <v>194843</v>
      </c>
      <c r="E196" s="501">
        <f t="shared" si="8"/>
        <v>7779</v>
      </c>
      <c r="F196" s="501">
        <f t="shared" si="8"/>
        <v>8186</v>
      </c>
      <c r="G196" s="501">
        <f t="shared" si="8"/>
        <v>198747</v>
      </c>
      <c r="H196" s="501">
        <f t="shared" si="8"/>
        <v>203029</v>
      </c>
    </row>
    <row r="197" spans="1:8">
      <c r="A197" s="318"/>
      <c r="B197" s="318"/>
      <c r="C197" s="321"/>
      <c r="D197" s="321"/>
      <c r="E197" s="321"/>
      <c r="F197" s="321"/>
      <c r="G197" s="321"/>
      <c r="H197" s="321"/>
    </row>
    <row r="198" spans="1:8">
      <c r="A198" s="318"/>
      <c r="B198" s="318"/>
      <c r="C198" s="321"/>
      <c r="D198" s="321"/>
      <c r="E198" s="321"/>
      <c r="F198" s="321"/>
      <c r="G198" s="321"/>
      <c r="H198" s="321"/>
    </row>
    <row r="199" spans="1:8">
      <c r="A199" s="318"/>
      <c r="B199" s="318"/>
      <c r="C199" s="321"/>
      <c r="D199" s="321"/>
      <c r="E199" s="321"/>
      <c r="F199" s="321"/>
      <c r="G199" s="321"/>
      <c r="H199" s="321"/>
    </row>
    <row r="200" spans="1:8">
      <c r="A200" s="318"/>
      <c r="B200" s="318"/>
      <c r="C200" s="321"/>
      <c r="D200" s="321"/>
      <c r="E200" s="321"/>
      <c r="F200" s="321"/>
      <c r="G200" s="321"/>
      <c r="H200" s="321"/>
    </row>
    <row r="201" spans="1:8">
      <c r="A201" s="318"/>
      <c r="B201" s="318"/>
      <c r="C201" s="321"/>
      <c r="D201" s="321"/>
      <c r="E201" s="321"/>
      <c r="F201" s="321"/>
      <c r="G201" s="321"/>
      <c r="H201" s="321"/>
    </row>
    <row r="202" spans="1:8">
      <c r="A202" s="318"/>
      <c r="B202" s="318"/>
      <c r="C202" s="321"/>
      <c r="D202" s="321"/>
      <c r="E202" s="321"/>
      <c r="F202" s="321"/>
      <c r="G202" s="321"/>
      <c r="H202" s="321"/>
    </row>
    <row r="203" spans="1:8">
      <c r="A203" s="318"/>
      <c r="B203" s="318"/>
      <c r="C203" s="321"/>
      <c r="D203" s="321"/>
      <c r="E203" s="321"/>
      <c r="F203" s="321"/>
      <c r="G203" s="321"/>
      <c r="H203" s="321"/>
    </row>
    <row r="204" spans="1:8">
      <c r="A204" s="318"/>
      <c r="B204" s="318"/>
      <c r="C204" s="321"/>
      <c r="D204" s="321"/>
      <c r="E204" s="321"/>
      <c r="F204" s="321"/>
      <c r="G204" s="321"/>
      <c r="H204" s="321"/>
    </row>
    <row r="205" spans="1:8">
      <c r="A205" s="318"/>
      <c r="B205" s="318"/>
      <c r="C205" s="321"/>
      <c r="D205" s="321"/>
      <c r="E205" s="321"/>
      <c r="F205" s="321"/>
      <c r="G205" s="321"/>
      <c r="H205" s="321"/>
    </row>
    <row r="206" spans="1:8">
      <c r="A206" s="318"/>
      <c r="B206" s="318"/>
      <c r="C206" s="321"/>
      <c r="D206" s="321"/>
      <c r="E206" s="321"/>
      <c r="F206" s="321"/>
      <c r="G206" s="321"/>
      <c r="H206" s="321"/>
    </row>
    <row r="207" spans="1:8">
      <c r="A207" s="318"/>
      <c r="B207" s="318"/>
      <c r="C207" s="321"/>
      <c r="D207" s="321"/>
      <c r="E207" s="321"/>
      <c r="F207" s="321"/>
      <c r="G207" s="321"/>
      <c r="H207" s="321"/>
    </row>
    <row r="208" spans="1:8">
      <c r="A208" s="318"/>
      <c r="B208" s="318"/>
      <c r="C208" s="321"/>
      <c r="D208" s="321"/>
      <c r="E208" s="321"/>
      <c r="F208" s="321"/>
      <c r="G208" s="321"/>
      <c r="H208" s="321"/>
    </row>
    <row r="209" spans="1:8">
      <c r="A209" s="318"/>
      <c r="B209" s="318"/>
      <c r="C209" s="321"/>
      <c r="D209" s="321"/>
      <c r="E209" s="321"/>
      <c r="F209" s="321"/>
      <c r="G209" s="321"/>
      <c r="H209" s="321"/>
    </row>
    <row r="210" spans="1:8">
      <c r="A210" s="318"/>
      <c r="B210" s="318"/>
      <c r="C210" s="321"/>
      <c r="D210" s="321"/>
      <c r="E210" s="321"/>
      <c r="F210" s="321"/>
      <c r="G210" s="321"/>
      <c r="H210" s="321"/>
    </row>
    <row r="211" spans="1:8">
      <c r="A211" s="318"/>
      <c r="B211" s="318"/>
      <c r="C211" s="321"/>
      <c r="D211" s="321"/>
      <c r="E211" s="321"/>
      <c r="F211" s="321"/>
      <c r="G211" s="321"/>
      <c r="H211" s="321"/>
    </row>
    <row r="212" spans="1:8">
      <c r="A212" s="318"/>
      <c r="B212" s="318"/>
      <c r="C212" s="321"/>
      <c r="D212" s="321"/>
      <c r="E212" s="321"/>
      <c r="F212" s="321"/>
      <c r="G212" s="321"/>
      <c r="H212" s="321"/>
    </row>
    <row r="213" spans="1:8">
      <c r="A213" s="318"/>
      <c r="B213" s="318"/>
      <c r="C213" s="321"/>
      <c r="D213" s="321"/>
      <c r="E213" s="321"/>
      <c r="F213" s="321"/>
      <c r="G213" s="321"/>
      <c r="H213" s="321"/>
    </row>
    <row r="214" spans="1:8">
      <c r="A214" s="318"/>
      <c r="B214" s="318"/>
      <c r="C214" s="321"/>
      <c r="D214" s="321"/>
      <c r="E214" s="321"/>
      <c r="F214" s="321"/>
      <c r="G214" s="321"/>
      <c r="H214" s="321"/>
    </row>
    <row r="215" spans="1:8">
      <c r="A215" s="318"/>
      <c r="B215" s="318"/>
      <c r="C215" s="321"/>
      <c r="D215" s="321"/>
      <c r="E215" s="321"/>
      <c r="F215" s="321"/>
      <c r="G215" s="321"/>
      <c r="H215" s="321"/>
    </row>
    <row r="216" spans="1:8">
      <c r="A216" s="318"/>
      <c r="B216" s="318"/>
      <c r="C216" s="321"/>
      <c r="D216" s="321"/>
      <c r="E216" s="321"/>
      <c r="F216" s="321"/>
      <c r="G216" s="321"/>
      <c r="H216" s="321"/>
    </row>
    <row r="217" spans="1:8">
      <c r="A217" s="318"/>
      <c r="B217" s="318"/>
      <c r="C217" s="321"/>
      <c r="D217" s="321"/>
      <c r="E217" s="321"/>
      <c r="F217" s="321"/>
      <c r="G217" s="321"/>
      <c r="H217" s="321"/>
    </row>
    <row r="218" spans="1:8">
      <c r="A218" s="318"/>
      <c r="B218" s="318"/>
      <c r="C218" s="321"/>
      <c r="D218" s="321"/>
      <c r="E218" s="321"/>
      <c r="F218" s="321"/>
      <c r="G218" s="321"/>
      <c r="H218" s="321"/>
    </row>
    <row r="219" spans="1:8">
      <c r="A219" s="318"/>
      <c r="B219" s="318"/>
      <c r="C219" s="321"/>
      <c r="D219" s="321"/>
      <c r="E219" s="321"/>
      <c r="F219" s="321"/>
      <c r="G219" s="321"/>
      <c r="H219" s="321"/>
    </row>
    <row r="220" spans="1:8">
      <c r="A220" s="318"/>
      <c r="B220" s="318"/>
      <c r="C220" s="321"/>
      <c r="D220" s="321"/>
      <c r="E220" s="321"/>
      <c r="F220" s="321"/>
      <c r="G220" s="321"/>
      <c r="H220" s="321"/>
    </row>
    <row r="221" spans="1:8">
      <c r="A221" s="318"/>
      <c r="B221" s="318"/>
      <c r="C221" s="321"/>
      <c r="D221" s="321"/>
      <c r="E221" s="321"/>
      <c r="F221" s="321"/>
      <c r="G221" s="321"/>
      <c r="H221" s="321"/>
    </row>
    <row r="222" spans="1:8">
      <c r="A222" s="318"/>
      <c r="B222" s="318"/>
      <c r="C222" s="321"/>
      <c r="D222" s="321"/>
      <c r="E222" s="321"/>
      <c r="F222" s="321"/>
      <c r="G222" s="321"/>
      <c r="H222" s="321"/>
    </row>
    <row r="223" spans="1:8">
      <c r="A223" s="318"/>
      <c r="B223" s="318"/>
      <c r="C223" s="321"/>
      <c r="D223" s="321"/>
      <c r="E223" s="321"/>
      <c r="F223" s="321"/>
      <c r="G223" s="321"/>
      <c r="H223" s="321"/>
    </row>
    <row r="224" spans="1:8">
      <c r="A224" s="318"/>
      <c r="B224" s="318"/>
      <c r="C224" s="321"/>
      <c r="D224" s="321"/>
      <c r="E224" s="321"/>
      <c r="F224" s="321"/>
      <c r="G224" s="321"/>
      <c r="H224" s="321"/>
    </row>
    <row r="225" spans="1:8">
      <c r="A225" s="318"/>
      <c r="B225" s="318"/>
      <c r="C225" s="321"/>
      <c r="D225" s="321"/>
      <c r="E225" s="321"/>
      <c r="F225" s="321"/>
      <c r="G225" s="321"/>
      <c r="H225" s="321"/>
    </row>
    <row r="226" spans="1:8">
      <c r="A226" s="318"/>
      <c r="B226" s="318"/>
      <c r="C226" s="321"/>
      <c r="D226" s="321"/>
      <c r="E226" s="321"/>
      <c r="F226" s="321"/>
      <c r="G226" s="321"/>
      <c r="H226" s="321"/>
    </row>
    <row r="227" spans="1:8">
      <c r="A227" s="318"/>
      <c r="B227" s="318"/>
      <c r="C227" s="321"/>
      <c r="D227" s="321"/>
      <c r="E227" s="321"/>
      <c r="F227" s="321"/>
      <c r="G227" s="321"/>
      <c r="H227" s="321"/>
    </row>
    <row r="228" spans="1:8">
      <c r="A228" s="318"/>
      <c r="B228" s="318"/>
      <c r="C228" s="321"/>
      <c r="D228" s="321"/>
      <c r="E228" s="321"/>
      <c r="F228" s="321"/>
      <c r="G228" s="321"/>
      <c r="H228" s="321"/>
    </row>
    <row r="229" spans="1:8">
      <c r="A229" s="318"/>
      <c r="B229" s="318"/>
      <c r="C229" s="321"/>
      <c r="D229" s="321"/>
      <c r="E229" s="321"/>
      <c r="F229" s="321"/>
      <c r="G229" s="321"/>
      <c r="H229" s="321"/>
    </row>
    <row r="230" spans="1:8">
      <c r="A230" s="318"/>
      <c r="B230" s="318"/>
      <c r="C230" s="321"/>
      <c r="D230" s="321"/>
      <c r="E230" s="321"/>
      <c r="F230" s="321"/>
      <c r="G230" s="321"/>
      <c r="H230" s="321"/>
    </row>
    <row r="231" spans="1:8">
      <c r="A231" s="318"/>
      <c r="B231" s="318"/>
      <c r="C231" s="321"/>
      <c r="D231" s="321"/>
      <c r="E231" s="321"/>
      <c r="F231" s="321"/>
      <c r="G231" s="321"/>
      <c r="H231" s="321"/>
    </row>
    <row r="232" spans="1:8">
      <c r="A232" s="318"/>
      <c r="B232" s="318"/>
      <c r="C232" s="321"/>
      <c r="D232" s="321"/>
      <c r="E232" s="321"/>
      <c r="F232" s="321"/>
      <c r="G232" s="321"/>
      <c r="H232" s="321"/>
    </row>
    <row r="233" spans="1:8">
      <c r="A233" s="318"/>
      <c r="B233" s="318"/>
      <c r="C233" s="321"/>
      <c r="D233" s="321"/>
      <c r="E233" s="321"/>
      <c r="F233" s="321"/>
      <c r="G233" s="321"/>
      <c r="H233" s="321"/>
    </row>
    <row r="234" spans="1:8">
      <c r="A234" s="318"/>
      <c r="B234" s="318"/>
      <c r="C234" s="321"/>
      <c r="D234" s="321"/>
      <c r="E234" s="321"/>
      <c r="F234" s="321"/>
      <c r="G234" s="321"/>
      <c r="H234" s="321"/>
    </row>
    <row r="235" spans="1:8">
      <c r="A235" s="318"/>
      <c r="B235" s="318"/>
      <c r="C235" s="321"/>
      <c r="D235" s="321"/>
      <c r="E235" s="321"/>
      <c r="F235" s="321"/>
      <c r="G235" s="321"/>
      <c r="H235" s="321"/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18"/>
      <c r="B237" s="318"/>
      <c r="C237" s="321"/>
      <c r="D237" s="321"/>
      <c r="E237" s="321"/>
      <c r="F237" s="321"/>
      <c r="G237" s="321"/>
      <c r="H237" s="321"/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>
      <c r="A240" s="318"/>
      <c r="B240" s="318"/>
      <c r="C240" s="321"/>
      <c r="D240" s="321"/>
      <c r="E240" s="321"/>
      <c r="F240" s="321"/>
      <c r="G240" s="321"/>
      <c r="H240" s="321"/>
    </row>
    <row r="241" spans="1:8">
      <c r="A241" s="318"/>
      <c r="B241" s="318"/>
      <c r="C241" s="321"/>
      <c r="D241" s="321"/>
      <c r="E241" s="321"/>
      <c r="F241" s="321"/>
      <c r="G241" s="321"/>
      <c r="H241" s="321"/>
    </row>
    <row r="242" spans="1:8">
      <c r="A242" s="318"/>
      <c r="B242" s="318"/>
      <c r="C242" s="321"/>
      <c r="D242" s="321"/>
      <c r="E242" s="321"/>
      <c r="F242" s="321"/>
      <c r="G242" s="321"/>
      <c r="H242" s="321"/>
    </row>
    <row r="243" spans="1:8">
      <c r="A243" s="318"/>
      <c r="B243" s="318"/>
      <c r="C243" s="321"/>
      <c r="D243" s="321"/>
      <c r="E243" s="321"/>
      <c r="F243" s="321"/>
      <c r="G243" s="321"/>
      <c r="H243" s="321"/>
    </row>
    <row r="244" spans="1:8">
      <c r="A244" s="318"/>
      <c r="B244" s="318"/>
      <c r="C244" s="321"/>
      <c r="D244" s="321"/>
      <c r="E244" s="321"/>
      <c r="F244" s="321"/>
      <c r="G244" s="321"/>
      <c r="H244" s="321"/>
    </row>
    <row r="245" spans="1:8">
      <c r="A245" s="318"/>
      <c r="B245" s="318"/>
      <c r="C245" s="321"/>
      <c r="D245" s="321"/>
      <c r="E245" s="321"/>
      <c r="F245" s="321"/>
      <c r="G245" s="321"/>
      <c r="H245" s="321"/>
    </row>
    <row r="246" spans="1:8">
      <c r="A246" s="318"/>
      <c r="B246" s="318"/>
      <c r="C246" s="321"/>
      <c r="D246" s="321"/>
      <c r="E246" s="321"/>
      <c r="F246" s="321"/>
      <c r="G246" s="321"/>
      <c r="H246" s="321"/>
    </row>
    <row r="247" spans="1:8">
      <c r="A247" s="318"/>
      <c r="B247" s="318"/>
      <c r="C247" s="321"/>
      <c r="D247" s="321"/>
      <c r="E247" s="321"/>
      <c r="F247" s="321"/>
      <c r="G247" s="321"/>
      <c r="H247" s="321"/>
    </row>
    <row r="248" spans="1:8">
      <c r="A248" s="318"/>
      <c r="B248" s="318"/>
      <c r="C248" s="321"/>
      <c r="D248" s="321"/>
      <c r="E248" s="321"/>
      <c r="F248" s="321"/>
      <c r="G248" s="321"/>
      <c r="H248" s="321"/>
    </row>
    <row r="249" spans="1:8">
      <c r="A249" s="318"/>
      <c r="B249" s="318"/>
      <c r="C249" s="321"/>
      <c r="D249" s="321"/>
      <c r="E249" s="321"/>
      <c r="F249" s="321"/>
      <c r="G249" s="321"/>
      <c r="H249" s="321"/>
    </row>
    <row r="250" spans="1:8">
      <c r="A250" s="318"/>
      <c r="B250" s="318"/>
      <c r="C250" s="321"/>
      <c r="D250" s="321"/>
      <c r="E250" s="321"/>
      <c r="F250" s="321"/>
      <c r="G250" s="321"/>
      <c r="H250" s="321"/>
    </row>
    <row r="251" spans="1:8">
      <c r="A251" s="318"/>
      <c r="B251" s="318"/>
      <c r="C251" s="321"/>
      <c r="D251" s="321"/>
      <c r="E251" s="321"/>
      <c r="F251" s="321"/>
      <c r="G251" s="321"/>
      <c r="H251" s="321"/>
    </row>
    <row r="252" spans="1:8">
      <c r="A252" s="318"/>
      <c r="B252" s="318"/>
      <c r="C252" s="321"/>
      <c r="D252" s="321"/>
      <c r="E252" s="321"/>
      <c r="F252" s="321"/>
      <c r="G252" s="321"/>
      <c r="H252" s="321"/>
    </row>
    <row r="253" spans="1:8">
      <c r="A253" s="318"/>
      <c r="B253" s="318"/>
      <c r="C253" s="321"/>
      <c r="D253" s="321"/>
      <c r="E253" s="321"/>
      <c r="F253" s="321"/>
      <c r="G253" s="321"/>
      <c r="H253" s="321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>
      <c r="A468" s="318"/>
      <c r="B468" s="318"/>
      <c r="C468" s="321"/>
      <c r="D468" s="321"/>
      <c r="E468" s="321"/>
      <c r="F468" s="321"/>
      <c r="G468" s="321"/>
      <c r="H468" s="321"/>
    </row>
    <row r="469" spans="1:8">
      <c r="A469" s="318"/>
      <c r="B469" s="318"/>
      <c r="C469" s="321"/>
      <c r="D469" s="321"/>
      <c r="E469" s="321"/>
      <c r="F469" s="321"/>
      <c r="G469" s="321"/>
      <c r="H469" s="321"/>
    </row>
    <row r="470" spans="1:8">
      <c r="A470" s="318"/>
      <c r="B470" s="318"/>
      <c r="C470" s="321"/>
      <c r="D470" s="321"/>
      <c r="E470" s="321"/>
      <c r="F470" s="321"/>
      <c r="G470" s="321"/>
      <c r="H470" s="321"/>
    </row>
    <row r="471" spans="1:8">
      <c r="A471" s="318"/>
      <c r="B471" s="318"/>
      <c r="C471" s="321"/>
      <c r="D471" s="321"/>
      <c r="E471" s="321"/>
      <c r="F471" s="321"/>
      <c r="G471" s="321"/>
      <c r="H471" s="321"/>
    </row>
    <row r="472" spans="1:8">
      <c r="A472" s="318"/>
      <c r="B472" s="318"/>
      <c r="C472" s="321"/>
      <c r="D472" s="321"/>
      <c r="E472" s="321"/>
      <c r="F472" s="321"/>
      <c r="G472" s="321"/>
      <c r="H472" s="321"/>
    </row>
    <row r="473" spans="1:8">
      <c r="A473" s="318"/>
      <c r="B473" s="318"/>
      <c r="C473" s="321"/>
      <c r="D473" s="321"/>
      <c r="E473" s="321"/>
      <c r="F473" s="321"/>
      <c r="G473" s="321"/>
      <c r="H473" s="321"/>
    </row>
    <row r="474" spans="1:8">
      <c r="A474" s="318"/>
      <c r="B474" s="318"/>
      <c r="C474" s="321"/>
      <c r="D474" s="321"/>
      <c r="E474" s="321"/>
      <c r="F474" s="321"/>
      <c r="G474" s="321"/>
      <c r="H474" s="321"/>
    </row>
    <row r="475" spans="1:8">
      <c r="A475" s="318"/>
      <c r="B475" s="318"/>
      <c r="C475" s="321"/>
      <c r="D475" s="321"/>
      <c r="E475" s="321"/>
      <c r="F475" s="321"/>
      <c r="G475" s="321"/>
      <c r="H475" s="321"/>
    </row>
    <row r="476" spans="1:8">
      <c r="A476" s="318"/>
      <c r="B476" s="318"/>
      <c r="C476" s="321"/>
      <c r="D476" s="321"/>
      <c r="E476" s="321"/>
      <c r="F476" s="321"/>
      <c r="G476" s="321"/>
      <c r="H476" s="321"/>
    </row>
    <row r="477" spans="1:8">
      <c r="A477" s="318"/>
      <c r="B477" s="318"/>
      <c r="C477" s="321"/>
      <c r="D477" s="321"/>
      <c r="E477" s="321"/>
      <c r="F477" s="321"/>
      <c r="G477" s="321"/>
      <c r="H477" s="321"/>
    </row>
    <row r="478" spans="1:8">
      <c r="A478" s="318"/>
      <c r="B478" s="318"/>
      <c r="C478" s="321"/>
      <c r="D478" s="321"/>
      <c r="E478" s="321"/>
      <c r="F478" s="321"/>
      <c r="G478" s="321"/>
      <c r="H478" s="321"/>
    </row>
    <row r="479" spans="1:8">
      <c r="A479" s="318"/>
      <c r="B479" s="318"/>
      <c r="C479" s="321"/>
      <c r="D479" s="321"/>
      <c r="E479" s="321"/>
      <c r="F479" s="321"/>
      <c r="G479" s="321"/>
      <c r="H479" s="321"/>
    </row>
    <row r="480" spans="1:8">
      <c r="A480" s="318"/>
      <c r="B480" s="318"/>
      <c r="C480" s="321"/>
      <c r="D480" s="321"/>
      <c r="E480" s="321"/>
      <c r="F480" s="321"/>
      <c r="G480" s="321"/>
      <c r="H480" s="321"/>
    </row>
    <row r="481" spans="1:8">
      <c r="A481" s="318"/>
      <c r="B481" s="318"/>
      <c r="C481" s="321"/>
      <c r="D481" s="321"/>
      <c r="E481" s="321"/>
      <c r="F481" s="321"/>
      <c r="G481" s="321"/>
      <c r="H481" s="321"/>
    </row>
    <row r="482" spans="1:8">
      <c r="A482" s="318"/>
      <c r="B482" s="318"/>
      <c r="C482" s="321"/>
      <c r="D482" s="321"/>
      <c r="E482" s="321"/>
      <c r="F482" s="321"/>
      <c r="G482" s="321"/>
      <c r="H482" s="321"/>
    </row>
    <row r="483" spans="1:8">
      <c r="A483" s="318"/>
      <c r="B483" s="318"/>
      <c r="C483" s="321"/>
      <c r="D483" s="321"/>
      <c r="E483" s="321"/>
      <c r="F483" s="321"/>
      <c r="G483" s="321"/>
      <c r="H483" s="321"/>
    </row>
    <row r="484" spans="1:8">
      <c r="A484" s="318"/>
      <c r="B484" s="318"/>
      <c r="C484" s="321"/>
      <c r="D484" s="321"/>
      <c r="E484" s="321"/>
      <c r="F484" s="321"/>
      <c r="G484" s="321"/>
      <c r="H484" s="321"/>
    </row>
    <row r="485" spans="1:8">
      <c r="A485" s="318"/>
      <c r="B485" s="318"/>
      <c r="C485" s="321"/>
      <c r="D485" s="321"/>
      <c r="E485" s="321"/>
      <c r="F485" s="321"/>
      <c r="G485" s="321"/>
      <c r="H485" s="321"/>
    </row>
    <row r="486" spans="1:8">
      <c r="A486" s="318"/>
      <c r="B486" s="318"/>
      <c r="C486" s="321"/>
      <c r="D486" s="321"/>
      <c r="E486" s="321"/>
      <c r="F486" s="321"/>
      <c r="G486" s="321"/>
      <c r="H486" s="321"/>
    </row>
    <row r="487" spans="1:8">
      <c r="A487" s="318"/>
      <c r="B487" s="318"/>
      <c r="C487" s="321"/>
      <c r="D487" s="321"/>
      <c r="E487" s="321"/>
      <c r="F487" s="321"/>
      <c r="G487" s="321"/>
      <c r="H487" s="321"/>
    </row>
    <row r="488" spans="1:8">
      <c r="A488" s="318"/>
      <c r="B488" s="318"/>
      <c r="C488" s="321"/>
      <c r="D488" s="321"/>
      <c r="E488" s="321"/>
      <c r="F488" s="321"/>
      <c r="G488" s="321"/>
      <c r="H488" s="321"/>
    </row>
    <row r="489" spans="1:8">
      <c r="A489" s="318"/>
      <c r="B489" s="318"/>
      <c r="C489" s="321"/>
      <c r="D489" s="321"/>
      <c r="E489" s="321"/>
      <c r="F489" s="321"/>
      <c r="G489" s="321"/>
      <c r="H489" s="321"/>
    </row>
    <row r="490" spans="1:8">
      <c r="A490" s="318"/>
      <c r="B490" s="318"/>
      <c r="C490" s="321"/>
      <c r="D490" s="321"/>
      <c r="E490" s="321"/>
      <c r="F490" s="321"/>
      <c r="G490" s="321"/>
      <c r="H490" s="321"/>
    </row>
    <row r="491" spans="1:8">
      <c r="A491" s="318"/>
      <c r="B491" s="318"/>
      <c r="C491" s="321"/>
      <c r="D491" s="321"/>
      <c r="E491" s="321"/>
      <c r="F491" s="321"/>
      <c r="G491" s="321"/>
      <c r="H491" s="321"/>
    </row>
    <row r="492" spans="1:8">
      <c r="A492" s="318"/>
      <c r="B492" s="318"/>
      <c r="C492" s="321"/>
      <c r="D492" s="321"/>
      <c r="E492" s="321"/>
      <c r="F492" s="321"/>
      <c r="G492" s="321"/>
      <c r="H492" s="321"/>
    </row>
    <row r="493" spans="1:8">
      <c r="A493" s="318"/>
      <c r="B493" s="318"/>
      <c r="C493" s="321"/>
      <c r="D493" s="321"/>
      <c r="E493" s="321"/>
      <c r="F493" s="321"/>
      <c r="G493" s="321"/>
      <c r="H493" s="321"/>
    </row>
    <row r="494" spans="1:8">
      <c r="A494" s="318"/>
      <c r="B494" s="318"/>
      <c r="C494" s="321"/>
      <c r="D494" s="321"/>
      <c r="E494" s="321"/>
      <c r="F494" s="321"/>
      <c r="G494" s="321"/>
      <c r="H494" s="321"/>
    </row>
    <row r="495" spans="1:8">
      <c r="A495" s="318"/>
      <c r="B495" s="318"/>
      <c r="C495" s="321"/>
      <c r="D495" s="321"/>
      <c r="E495" s="321"/>
      <c r="F495" s="321"/>
      <c r="G495" s="321"/>
      <c r="H495" s="321"/>
    </row>
    <row r="496" spans="1:8">
      <c r="A496" s="318"/>
      <c r="B496" s="318"/>
      <c r="C496" s="321"/>
      <c r="D496" s="321"/>
      <c r="E496" s="321"/>
      <c r="F496" s="321"/>
      <c r="G496" s="321"/>
      <c r="H496" s="321"/>
    </row>
    <row r="497" spans="1:8">
      <c r="A497" s="318"/>
      <c r="B497" s="318"/>
      <c r="C497" s="321"/>
      <c r="D497" s="321"/>
      <c r="E497" s="321"/>
      <c r="F497" s="321"/>
      <c r="G497" s="321"/>
      <c r="H497" s="321"/>
    </row>
    <row r="498" spans="1:8">
      <c r="A498" s="318"/>
      <c r="B498" s="318"/>
      <c r="C498" s="321"/>
      <c r="D498" s="321"/>
      <c r="E498" s="321"/>
      <c r="F498" s="321"/>
      <c r="G498" s="321"/>
      <c r="H498" s="321"/>
    </row>
    <row r="499" spans="1:8">
      <c r="A499" s="318"/>
      <c r="B499" s="318"/>
      <c r="C499" s="321"/>
      <c r="D499" s="321"/>
      <c r="E499" s="321"/>
      <c r="F499" s="321"/>
      <c r="G499" s="321"/>
      <c r="H499" s="321"/>
    </row>
    <row r="500" spans="1:8">
      <c r="A500" s="318"/>
      <c r="B500" s="318"/>
      <c r="C500" s="321"/>
      <c r="D500" s="321"/>
      <c r="E500" s="321"/>
      <c r="F500" s="321"/>
      <c r="G500" s="321"/>
      <c r="H500" s="321"/>
    </row>
    <row r="501" spans="1:8">
      <c r="A501" s="318"/>
      <c r="B501" s="318"/>
      <c r="C501" s="321"/>
      <c r="D501" s="321"/>
      <c r="E501" s="321"/>
      <c r="F501" s="321"/>
      <c r="G501" s="321"/>
      <c r="H501" s="321"/>
    </row>
    <row r="502" spans="1:8">
      <c r="A502" s="318"/>
      <c r="B502" s="318"/>
      <c r="C502" s="321"/>
      <c r="D502" s="321"/>
      <c r="E502" s="321"/>
      <c r="F502" s="321"/>
      <c r="G502" s="321"/>
      <c r="H502" s="321"/>
    </row>
    <row r="503" spans="1:8">
      <c r="A503" s="318"/>
      <c r="B503" s="318"/>
      <c r="C503" s="321"/>
      <c r="D503" s="321"/>
      <c r="E503" s="321"/>
      <c r="F503" s="321"/>
      <c r="G503" s="321"/>
      <c r="H503" s="321"/>
    </row>
    <row r="504" spans="1:8">
      <c r="A504" s="318"/>
      <c r="B504" s="318"/>
      <c r="C504" s="321"/>
      <c r="D504" s="321"/>
      <c r="E504" s="321"/>
      <c r="F504" s="321"/>
      <c r="G504" s="321"/>
      <c r="H504" s="321"/>
    </row>
    <row r="505" spans="1:8">
      <c r="A505" s="318"/>
      <c r="B505" s="318"/>
      <c r="C505" s="321"/>
      <c r="D505" s="321"/>
      <c r="E505" s="321"/>
      <c r="F505" s="321"/>
      <c r="G505" s="321"/>
      <c r="H505" s="321"/>
    </row>
    <row r="506" spans="1:8">
      <c r="A506" s="318"/>
      <c r="B506" s="318"/>
      <c r="C506" s="321"/>
      <c r="D506" s="321"/>
      <c r="E506" s="321"/>
      <c r="F506" s="321"/>
      <c r="G506" s="321"/>
      <c r="H506" s="321"/>
    </row>
    <row r="507" spans="1:8">
      <c r="A507" s="318"/>
      <c r="B507" s="318"/>
      <c r="C507" s="321"/>
      <c r="D507" s="321"/>
      <c r="E507" s="321"/>
      <c r="F507" s="321"/>
      <c r="G507" s="321"/>
      <c r="H507" s="321"/>
    </row>
    <row r="508" spans="1:8">
      <c r="A508" s="318"/>
      <c r="B508" s="318"/>
      <c r="C508" s="321"/>
      <c r="D508" s="321"/>
      <c r="E508" s="321"/>
      <c r="F508" s="321"/>
      <c r="G508" s="321"/>
      <c r="H508" s="321"/>
    </row>
    <row r="509" spans="1:8">
      <c r="A509" s="318"/>
      <c r="B509" s="318"/>
      <c r="C509" s="321"/>
      <c r="D509" s="321"/>
      <c r="E509" s="321"/>
      <c r="F509" s="321"/>
      <c r="G509" s="321"/>
      <c r="H509" s="321"/>
    </row>
    <row r="510" spans="1:8">
      <c r="A510" s="318"/>
      <c r="B510" s="318"/>
      <c r="C510" s="321"/>
      <c r="D510" s="321"/>
      <c r="E510" s="321"/>
      <c r="F510" s="321"/>
      <c r="G510" s="321"/>
      <c r="H510" s="321"/>
    </row>
    <row r="511" spans="1:8">
      <c r="A511" s="318"/>
      <c r="B511" s="318"/>
      <c r="C511" s="321"/>
      <c r="D511" s="321"/>
      <c r="E511" s="321"/>
      <c r="F511" s="321"/>
      <c r="G511" s="321"/>
      <c r="H511" s="321"/>
    </row>
    <row r="512" spans="1:8">
      <c r="A512" s="318"/>
      <c r="B512" s="318"/>
      <c r="C512" s="321"/>
      <c r="D512" s="321"/>
      <c r="E512" s="321"/>
      <c r="F512" s="321"/>
      <c r="G512" s="321"/>
      <c r="H512" s="321"/>
    </row>
    <row r="513" spans="1:8">
      <c r="A513" s="318"/>
      <c r="B513" s="318"/>
      <c r="C513" s="321"/>
      <c r="D513" s="321"/>
      <c r="E513" s="321"/>
      <c r="F513" s="321"/>
      <c r="G513" s="321"/>
      <c r="H513" s="321"/>
    </row>
    <row r="514" spans="1:8">
      <c r="A514" s="318"/>
      <c r="B514" s="318"/>
      <c r="C514" s="321"/>
      <c r="D514" s="321"/>
      <c r="E514" s="321"/>
      <c r="F514" s="321"/>
      <c r="G514" s="321"/>
      <c r="H514" s="321"/>
    </row>
    <row r="515" spans="1:8">
      <c r="A515" s="318"/>
      <c r="B515" s="318"/>
      <c r="C515" s="321"/>
      <c r="D515" s="321"/>
      <c r="E515" s="321"/>
      <c r="F515" s="321"/>
      <c r="G515" s="321"/>
      <c r="H515" s="321"/>
    </row>
    <row r="516" spans="1:8">
      <c r="A516" s="318"/>
      <c r="B516" s="318"/>
      <c r="C516" s="321"/>
      <c r="D516" s="321"/>
      <c r="E516" s="321"/>
      <c r="F516" s="321"/>
      <c r="G516" s="321"/>
      <c r="H516" s="321"/>
    </row>
    <row r="517" spans="1:8">
      <c r="A517" s="318"/>
      <c r="B517" s="318"/>
      <c r="C517" s="321"/>
      <c r="D517" s="321"/>
      <c r="E517" s="321"/>
      <c r="F517" s="321"/>
      <c r="G517" s="321"/>
      <c r="H517" s="321"/>
    </row>
    <row r="518" spans="1:8">
      <c r="A518" s="318"/>
      <c r="B518" s="318"/>
      <c r="C518" s="321"/>
      <c r="D518" s="321"/>
      <c r="E518" s="321"/>
      <c r="F518" s="321"/>
      <c r="G518" s="321"/>
      <c r="H518" s="321"/>
    </row>
    <row r="519" spans="1:8">
      <c r="A519" s="318"/>
      <c r="B519" s="318"/>
      <c r="C519" s="321"/>
      <c r="D519" s="321"/>
      <c r="E519" s="321"/>
      <c r="F519" s="321"/>
      <c r="G519" s="321"/>
      <c r="H519" s="321"/>
    </row>
    <row r="520" spans="1:8">
      <c r="A520" s="318"/>
      <c r="B520" s="318"/>
      <c r="C520" s="321"/>
      <c r="D520" s="321"/>
      <c r="E520" s="321"/>
      <c r="F520" s="321"/>
      <c r="G520" s="321"/>
      <c r="H520" s="321"/>
    </row>
    <row r="521" spans="1:8">
      <c r="A521" s="318"/>
      <c r="B521" s="318"/>
      <c r="C521" s="321"/>
      <c r="D521" s="321"/>
      <c r="E521" s="321"/>
      <c r="F521" s="321"/>
      <c r="G521" s="321"/>
      <c r="H521" s="321"/>
    </row>
    <row r="522" spans="1:8">
      <c r="A522" s="318"/>
      <c r="B522" s="318"/>
      <c r="C522" s="321"/>
      <c r="D522" s="321"/>
      <c r="E522" s="321"/>
      <c r="F522" s="321"/>
      <c r="G522" s="321"/>
      <c r="H522" s="321"/>
    </row>
    <row r="523" spans="1:8">
      <c r="A523" s="318"/>
      <c r="B523" s="318"/>
      <c r="C523" s="321"/>
      <c r="D523" s="321"/>
      <c r="E523" s="321"/>
      <c r="F523" s="321"/>
      <c r="G523" s="321"/>
      <c r="H523" s="321"/>
    </row>
    <row r="524" spans="1:8">
      <c r="A524" s="318"/>
      <c r="B524" s="318"/>
      <c r="C524" s="321"/>
      <c r="D524" s="321"/>
      <c r="E524" s="321"/>
      <c r="F524" s="321"/>
      <c r="G524" s="321"/>
      <c r="H524" s="321"/>
    </row>
    <row r="525" spans="1:8">
      <c r="A525" s="318"/>
      <c r="B525" s="318"/>
      <c r="C525" s="321"/>
      <c r="D525" s="321"/>
      <c r="E525" s="321"/>
      <c r="F525" s="321"/>
      <c r="G525" s="321"/>
      <c r="H525" s="321"/>
    </row>
    <row r="526" spans="1:8">
      <c r="A526" s="318"/>
      <c r="B526" s="318"/>
      <c r="C526" s="321"/>
      <c r="D526" s="321"/>
      <c r="E526" s="321"/>
      <c r="F526" s="321"/>
      <c r="G526" s="321"/>
      <c r="H526" s="321"/>
    </row>
    <row r="527" spans="1:8">
      <c r="A527" s="318"/>
      <c r="B527" s="318"/>
      <c r="C527" s="321"/>
      <c r="D527" s="321"/>
      <c r="E527" s="321"/>
      <c r="F527" s="321"/>
      <c r="G527" s="321"/>
      <c r="H527" s="321"/>
    </row>
    <row r="528" spans="1:8">
      <c r="A528" s="318"/>
      <c r="B528" s="318"/>
      <c r="C528" s="321"/>
      <c r="D528" s="321"/>
      <c r="E528" s="321"/>
      <c r="F528" s="321"/>
      <c r="G528" s="321"/>
      <c r="H528" s="321"/>
    </row>
    <row r="529" spans="1:8">
      <c r="A529" s="318"/>
      <c r="B529" s="318"/>
      <c r="C529" s="321"/>
      <c r="D529" s="321"/>
      <c r="E529" s="321"/>
      <c r="F529" s="321"/>
      <c r="G529" s="321"/>
      <c r="H529" s="321"/>
    </row>
    <row r="530" spans="1:8">
      <c r="A530" s="318"/>
      <c r="B530" s="318"/>
      <c r="C530" s="321"/>
      <c r="D530" s="321"/>
      <c r="E530" s="321"/>
      <c r="F530" s="321"/>
      <c r="G530" s="321"/>
      <c r="H530" s="321"/>
    </row>
    <row r="531" spans="1:8">
      <c r="A531" s="318"/>
      <c r="B531" s="318"/>
      <c r="C531" s="321"/>
      <c r="D531" s="321"/>
      <c r="E531" s="321"/>
      <c r="F531" s="321"/>
      <c r="G531" s="321"/>
      <c r="H531" s="321"/>
    </row>
    <row r="532" spans="1:8">
      <c r="A532" s="318"/>
      <c r="B532" s="318"/>
      <c r="C532" s="321"/>
      <c r="D532" s="321"/>
      <c r="E532" s="321"/>
      <c r="F532" s="321"/>
      <c r="G532" s="321"/>
      <c r="H532" s="321"/>
    </row>
    <row r="533" spans="1:8">
      <c r="A533" s="318"/>
      <c r="B533" s="318"/>
      <c r="C533" s="321"/>
      <c r="D533" s="321"/>
      <c r="E533" s="321"/>
      <c r="F533" s="321"/>
      <c r="G533" s="321"/>
      <c r="H533" s="321"/>
    </row>
    <row r="534" spans="1:8">
      <c r="A534" s="318"/>
      <c r="B534" s="318"/>
      <c r="C534" s="321"/>
      <c r="D534" s="321"/>
      <c r="E534" s="321"/>
      <c r="F534" s="321"/>
      <c r="G534" s="321"/>
      <c r="H534" s="321"/>
    </row>
    <row r="535" spans="1:8">
      <c r="A535" s="318"/>
      <c r="B535" s="318"/>
      <c r="C535" s="321"/>
      <c r="D535" s="321"/>
      <c r="E535" s="321"/>
      <c r="F535" s="321"/>
      <c r="G535" s="321"/>
      <c r="H535" s="321"/>
    </row>
    <row r="536" spans="1:8">
      <c r="A536" s="318"/>
      <c r="B536" s="318"/>
      <c r="C536" s="321"/>
      <c r="D536" s="321"/>
      <c r="E536" s="321"/>
      <c r="F536" s="321"/>
      <c r="G536" s="321"/>
      <c r="H536" s="321"/>
    </row>
    <row r="537" spans="1:8">
      <c r="A537" s="318"/>
      <c r="B537" s="318"/>
      <c r="C537" s="321"/>
      <c r="D537" s="321"/>
      <c r="E537" s="321"/>
      <c r="F537" s="321"/>
      <c r="G537" s="321"/>
      <c r="H537" s="321"/>
    </row>
    <row r="538" spans="1:8">
      <c r="A538" s="318"/>
      <c r="B538" s="318"/>
      <c r="C538" s="321"/>
      <c r="D538" s="321"/>
      <c r="E538" s="321"/>
      <c r="F538" s="321"/>
      <c r="G538" s="321"/>
      <c r="H538" s="321"/>
    </row>
    <row r="539" spans="1:8">
      <c r="A539" s="318"/>
      <c r="B539" s="318"/>
      <c r="C539" s="321"/>
      <c r="D539" s="321"/>
      <c r="E539" s="321"/>
      <c r="F539" s="321"/>
      <c r="G539" s="321"/>
      <c r="H539" s="321"/>
    </row>
    <row r="540" spans="1:8">
      <c r="A540" s="318"/>
      <c r="B540" s="318"/>
      <c r="C540" s="321"/>
      <c r="D540" s="321"/>
      <c r="E540" s="321"/>
      <c r="F540" s="321"/>
      <c r="G540" s="321"/>
      <c r="H540" s="321"/>
    </row>
    <row r="541" spans="1:8">
      <c r="A541" s="318"/>
      <c r="B541" s="318"/>
      <c r="C541" s="321"/>
      <c r="D541" s="321"/>
      <c r="E541" s="321"/>
      <c r="F541" s="321"/>
      <c r="G541" s="321"/>
      <c r="H541" s="321"/>
    </row>
    <row r="542" spans="1:8">
      <c r="A542" s="318"/>
      <c r="B542" s="318"/>
      <c r="C542" s="321"/>
      <c r="D542" s="321"/>
      <c r="E542" s="321"/>
      <c r="F542" s="321"/>
      <c r="G542" s="321"/>
      <c r="H542" s="321"/>
    </row>
    <row r="543" spans="1:8">
      <c r="A543" s="318"/>
      <c r="B543" s="318"/>
      <c r="C543" s="321"/>
      <c r="D543" s="321"/>
      <c r="E543" s="321"/>
      <c r="F543" s="321"/>
      <c r="G543" s="321"/>
      <c r="H543" s="321"/>
    </row>
    <row r="544" spans="1:8">
      <c r="A544" s="318"/>
      <c r="B544" s="318"/>
      <c r="C544" s="321"/>
      <c r="D544" s="321"/>
      <c r="E544" s="321"/>
      <c r="F544" s="321"/>
      <c r="G544" s="321"/>
      <c r="H544" s="321"/>
    </row>
    <row r="545" spans="1:8">
      <c r="A545" s="318"/>
      <c r="B545" s="318"/>
      <c r="C545" s="321"/>
      <c r="D545" s="321"/>
      <c r="E545" s="321"/>
      <c r="F545" s="321"/>
      <c r="G545" s="321"/>
      <c r="H545" s="321"/>
    </row>
    <row r="546" spans="1:8">
      <c r="A546" s="318"/>
      <c r="B546" s="318"/>
      <c r="C546" s="321"/>
      <c r="D546" s="321"/>
      <c r="E546" s="321"/>
      <c r="F546" s="321"/>
      <c r="G546" s="321"/>
      <c r="H546" s="321"/>
    </row>
    <row r="547" spans="1:8">
      <c r="A547" s="318"/>
      <c r="B547" s="318"/>
      <c r="C547" s="321"/>
      <c r="D547" s="321"/>
      <c r="E547" s="321"/>
      <c r="F547" s="321"/>
      <c r="G547" s="321"/>
      <c r="H547" s="321"/>
    </row>
    <row r="548" spans="1:8">
      <c r="A548" s="318"/>
      <c r="B548" s="318"/>
      <c r="C548" s="321"/>
      <c r="D548" s="321"/>
      <c r="E548" s="321"/>
      <c r="F548" s="321"/>
      <c r="G548" s="321"/>
      <c r="H548" s="321"/>
    </row>
    <row r="549" spans="1:8">
      <c r="A549" s="318"/>
      <c r="B549" s="318"/>
      <c r="C549" s="321"/>
      <c r="D549" s="321"/>
      <c r="E549" s="321"/>
      <c r="F549" s="321"/>
      <c r="G549" s="321"/>
      <c r="H549" s="321"/>
    </row>
    <row r="550" spans="1:8">
      <c r="A550" s="318"/>
      <c r="B550" s="318"/>
      <c r="C550" s="321"/>
      <c r="D550" s="321"/>
      <c r="E550" s="321"/>
      <c r="F550" s="321"/>
      <c r="G550" s="321"/>
      <c r="H550" s="321"/>
    </row>
    <row r="551" spans="1:8">
      <c r="A551" s="318"/>
      <c r="B551" s="318"/>
      <c r="C551" s="321"/>
      <c r="D551" s="321"/>
      <c r="E551" s="321"/>
      <c r="F551" s="321"/>
      <c r="G551" s="321"/>
      <c r="H551" s="321"/>
    </row>
    <row r="552" spans="1:8">
      <c r="A552" s="318"/>
      <c r="B552" s="318"/>
      <c r="C552" s="321"/>
      <c r="D552" s="321"/>
      <c r="E552" s="321"/>
      <c r="F552" s="321"/>
      <c r="G552" s="321"/>
      <c r="H552" s="321"/>
    </row>
    <row r="553" spans="1:8">
      <c r="A553" s="318"/>
      <c r="B553" s="318"/>
      <c r="C553" s="321"/>
      <c r="D553" s="321"/>
      <c r="E553" s="321"/>
      <c r="F553" s="321"/>
      <c r="G553" s="321"/>
      <c r="H553" s="321"/>
    </row>
    <row r="554" spans="1:8">
      <c r="A554" s="318"/>
      <c r="B554" s="318"/>
      <c r="C554" s="321"/>
      <c r="D554" s="321"/>
      <c r="E554" s="321"/>
      <c r="F554" s="321"/>
      <c r="G554" s="321"/>
      <c r="H554" s="321"/>
    </row>
    <row r="555" spans="1:8">
      <c r="A555" s="318"/>
      <c r="B555" s="318"/>
      <c r="C555" s="321"/>
      <c r="D555" s="321"/>
      <c r="E555" s="321"/>
      <c r="F555" s="321"/>
      <c r="G555" s="321"/>
      <c r="H555" s="321"/>
    </row>
    <row r="556" spans="1:8">
      <c r="A556" s="318"/>
      <c r="B556" s="318"/>
      <c r="C556" s="321"/>
      <c r="D556" s="321"/>
      <c r="E556" s="321"/>
      <c r="F556" s="321"/>
      <c r="G556" s="321"/>
      <c r="H556" s="321"/>
    </row>
    <row r="557" spans="1:8">
      <c r="A557" s="318"/>
      <c r="B557" s="318"/>
      <c r="C557" s="321"/>
      <c r="D557" s="321"/>
      <c r="E557" s="321"/>
      <c r="F557" s="321"/>
      <c r="G557" s="321"/>
      <c r="H557" s="321"/>
    </row>
    <row r="558" spans="1:8">
      <c r="A558" s="318"/>
      <c r="B558" s="318"/>
      <c r="C558" s="321"/>
      <c r="D558" s="321"/>
      <c r="E558" s="321"/>
      <c r="F558" s="321"/>
      <c r="G558" s="321"/>
      <c r="H558" s="321"/>
    </row>
    <row r="559" spans="1:8">
      <c r="A559" s="318"/>
      <c r="B559" s="318"/>
      <c r="C559" s="321"/>
      <c r="D559" s="321"/>
      <c r="E559" s="321"/>
      <c r="F559" s="321"/>
      <c r="G559" s="321"/>
      <c r="H559" s="321"/>
    </row>
    <row r="560" spans="1:8">
      <c r="A560" s="318"/>
      <c r="B560" s="318"/>
      <c r="C560" s="321"/>
      <c r="D560" s="321"/>
      <c r="E560" s="321"/>
      <c r="F560" s="321"/>
      <c r="G560" s="321"/>
      <c r="H560" s="321"/>
    </row>
    <row r="561" spans="1:8">
      <c r="A561" s="318"/>
      <c r="B561" s="318"/>
      <c r="C561" s="321"/>
      <c r="D561" s="321"/>
      <c r="E561" s="321"/>
      <c r="F561" s="321"/>
      <c r="G561" s="321"/>
      <c r="H561" s="321"/>
    </row>
    <row r="562" spans="1:8">
      <c r="A562" s="318"/>
      <c r="B562" s="318"/>
      <c r="C562" s="321"/>
      <c r="D562" s="321"/>
      <c r="E562" s="321"/>
      <c r="F562" s="321"/>
      <c r="G562" s="321"/>
      <c r="H562" s="321"/>
    </row>
    <row r="563" spans="1:8">
      <c r="A563" s="318"/>
      <c r="B563" s="318"/>
      <c r="C563" s="321"/>
      <c r="D563" s="321"/>
      <c r="E563" s="321"/>
      <c r="F563" s="321"/>
      <c r="G563" s="321"/>
      <c r="H563" s="321"/>
    </row>
    <row r="564" spans="1:8">
      <c r="A564" s="318"/>
      <c r="B564" s="318"/>
      <c r="C564" s="321"/>
      <c r="D564" s="321"/>
      <c r="E564" s="321"/>
      <c r="F564" s="321"/>
      <c r="G564" s="321"/>
      <c r="H564" s="321"/>
    </row>
    <row r="565" spans="1:8">
      <c r="A565" s="318"/>
      <c r="B565" s="318"/>
      <c r="C565" s="321"/>
      <c r="D565" s="321"/>
      <c r="E565" s="321"/>
      <c r="F565" s="321"/>
      <c r="G565" s="321"/>
      <c r="H565" s="321"/>
    </row>
    <row r="566" spans="1:8">
      <c r="A566" s="318"/>
      <c r="B566" s="318"/>
      <c r="C566" s="321"/>
      <c r="D566" s="321"/>
      <c r="E566" s="321"/>
      <c r="F566" s="321"/>
      <c r="G566" s="321"/>
      <c r="H566" s="321"/>
    </row>
    <row r="567" spans="1:8">
      <c r="A567" s="318"/>
      <c r="B567" s="318"/>
      <c r="C567" s="321"/>
      <c r="D567" s="321"/>
      <c r="E567" s="321"/>
      <c r="F567" s="321"/>
      <c r="G567" s="321"/>
      <c r="H567" s="321"/>
    </row>
    <row r="568" spans="1:8">
      <c r="A568" s="318"/>
      <c r="B568" s="318"/>
      <c r="C568" s="321"/>
      <c r="D568" s="321"/>
      <c r="E568" s="321"/>
      <c r="F568" s="321"/>
      <c r="G568" s="321"/>
      <c r="H568" s="321"/>
    </row>
    <row r="569" spans="1:8">
      <c r="A569" s="318"/>
      <c r="B569" s="318"/>
      <c r="C569" s="321"/>
      <c r="D569" s="321"/>
      <c r="E569" s="321"/>
      <c r="F569" s="321"/>
      <c r="G569" s="321"/>
      <c r="H569" s="321"/>
    </row>
    <row r="570" spans="1:8">
      <c r="A570" s="318"/>
      <c r="B570" s="318"/>
      <c r="C570" s="321"/>
      <c r="D570" s="321"/>
      <c r="E570" s="321"/>
      <c r="F570" s="321"/>
      <c r="G570" s="321"/>
      <c r="H570" s="321"/>
    </row>
    <row r="571" spans="1:8">
      <c r="A571" s="318"/>
      <c r="B571" s="318"/>
      <c r="C571" s="321"/>
      <c r="D571" s="321"/>
      <c r="E571" s="321"/>
      <c r="F571" s="321"/>
      <c r="G571" s="321"/>
      <c r="H571" s="321"/>
    </row>
    <row r="572" spans="1:8">
      <c r="A572" s="318"/>
      <c r="B572" s="318"/>
      <c r="C572" s="321"/>
      <c r="D572" s="321"/>
      <c r="E572" s="321"/>
      <c r="F572" s="321"/>
      <c r="G572" s="321"/>
      <c r="H572" s="321"/>
    </row>
    <row r="573" spans="1:8">
      <c r="A573" s="318"/>
      <c r="B573" s="318"/>
      <c r="C573" s="321"/>
      <c r="D573" s="321"/>
      <c r="E573" s="321"/>
      <c r="F573" s="321"/>
      <c r="G573" s="321"/>
      <c r="H573" s="321"/>
    </row>
    <row r="574" spans="1:8">
      <c r="A574" s="318"/>
      <c r="B574" s="318"/>
      <c r="C574" s="321"/>
      <c r="D574" s="321"/>
      <c r="E574" s="321"/>
      <c r="F574" s="321"/>
      <c r="G574" s="321"/>
      <c r="H574" s="321"/>
    </row>
    <row r="575" spans="1:8">
      <c r="A575" s="318"/>
      <c r="B575" s="318"/>
      <c r="C575" s="321"/>
      <c r="D575" s="321"/>
      <c r="E575" s="321"/>
      <c r="F575" s="321"/>
      <c r="G575" s="321"/>
      <c r="H575" s="321"/>
    </row>
    <row r="576" spans="1:8">
      <c r="A576" s="318"/>
      <c r="B576" s="318"/>
      <c r="C576" s="321"/>
      <c r="D576" s="321"/>
      <c r="E576" s="321"/>
      <c r="F576" s="321"/>
      <c r="G576" s="321"/>
      <c r="H576" s="321"/>
    </row>
    <row r="577" spans="1:8">
      <c r="A577" s="318"/>
      <c r="B577" s="318"/>
      <c r="C577" s="321"/>
      <c r="D577" s="321"/>
      <c r="E577" s="321"/>
      <c r="F577" s="321"/>
      <c r="G577" s="321"/>
      <c r="H577" s="321"/>
    </row>
    <row r="578" spans="1:8">
      <c r="A578" s="318"/>
      <c r="B578" s="318"/>
      <c r="C578" s="321"/>
      <c r="D578" s="321"/>
      <c r="E578" s="321"/>
      <c r="F578" s="321"/>
      <c r="G578" s="321"/>
      <c r="H578" s="321"/>
    </row>
    <row r="579" spans="1:8">
      <c r="A579" s="318"/>
      <c r="B579" s="318"/>
      <c r="C579" s="321"/>
      <c r="D579" s="321"/>
      <c r="E579" s="321"/>
      <c r="F579" s="321"/>
      <c r="G579" s="321"/>
      <c r="H579" s="321"/>
    </row>
    <row r="580" spans="1:8">
      <c r="A580" s="318"/>
      <c r="B580" s="318"/>
      <c r="C580" s="321"/>
      <c r="D580" s="321"/>
      <c r="E580" s="321"/>
      <c r="F580" s="321"/>
      <c r="G580" s="321"/>
      <c r="H580" s="321"/>
    </row>
    <row r="581" spans="1:8">
      <c r="A581" s="318"/>
      <c r="B581" s="318"/>
      <c r="C581" s="321"/>
      <c r="D581" s="321"/>
      <c r="E581" s="321"/>
      <c r="F581" s="321"/>
      <c r="G581" s="321"/>
      <c r="H581" s="321"/>
    </row>
    <row r="582" spans="1:8">
      <c r="A582" s="318"/>
      <c r="B582" s="318"/>
      <c r="C582" s="321"/>
      <c r="D582" s="321"/>
      <c r="E582" s="321"/>
      <c r="F582" s="321"/>
      <c r="G582" s="321"/>
      <c r="H582" s="321"/>
    </row>
    <row r="583" spans="1:8">
      <c r="A583" s="318"/>
      <c r="B583" s="318"/>
      <c r="C583" s="321"/>
      <c r="D583" s="321"/>
      <c r="E583" s="321"/>
      <c r="F583" s="321"/>
      <c r="G583" s="321"/>
      <c r="H583" s="321"/>
    </row>
    <row r="584" spans="1:8">
      <c r="A584" s="318"/>
      <c r="B584" s="318"/>
      <c r="C584" s="321"/>
      <c r="D584" s="321"/>
      <c r="E584" s="321"/>
      <c r="F584" s="321"/>
      <c r="G584" s="321"/>
      <c r="H584" s="321"/>
    </row>
    <row r="585" spans="1:8">
      <c r="A585" s="318"/>
      <c r="B585" s="318"/>
      <c r="C585" s="321"/>
      <c r="D585" s="321"/>
      <c r="E585" s="321"/>
      <c r="F585" s="321"/>
      <c r="G585" s="321"/>
      <c r="H585" s="321"/>
    </row>
    <row r="586" spans="1:8">
      <c r="A586" s="318"/>
      <c r="B586" s="318"/>
      <c r="C586" s="321"/>
      <c r="D586" s="321"/>
      <c r="E586" s="321"/>
      <c r="F586" s="321"/>
      <c r="G586" s="321"/>
      <c r="H586" s="321"/>
    </row>
    <row r="587" spans="1:8">
      <c r="A587" s="318"/>
      <c r="B587" s="318"/>
      <c r="C587" s="321"/>
      <c r="D587" s="321"/>
      <c r="E587" s="321"/>
      <c r="F587" s="321"/>
      <c r="G587" s="321"/>
      <c r="H587" s="321"/>
    </row>
    <row r="588" spans="1:8">
      <c r="A588" s="318"/>
      <c r="B588" s="318"/>
      <c r="C588" s="321"/>
      <c r="D588" s="321"/>
      <c r="E588" s="321"/>
      <c r="F588" s="321"/>
      <c r="G588" s="321"/>
      <c r="H588" s="321"/>
    </row>
    <row r="589" spans="1:8">
      <c r="A589" s="318"/>
      <c r="B589" s="318"/>
      <c r="C589" s="321"/>
      <c r="D589" s="321"/>
      <c r="E589" s="321"/>
      <c r="F589" s="321"/>
      <c r="G589" s="321"/>
      <c r="H589" s="321"/>
    </row>
    <row r="590" spans="1:8">
      <c r="A590" s="318"/>
      <c r="B590" s="318"/>
      <c r="C590" s="321"/>
      <c r="D590" s="321"/>
      <c r="E590" s="321"/>
      <c r="F590" s="321"/>
      <c r="G590" s="321"/>
      <c r="H590" s="321"/>
    </row>
    <row r="591" spans="1:8">
      <c r="A591" s="318"/>
      <c r="B591" s="318"/>
      <c r="C591" s="321"/>
      <c r="D591" s="321"/>
      <c r="E591" s="321"/>
      <c r="F591" s="321"/>
      <c r="G591" s="321"/>
      <c r="H591" s="321"/>
    </row>
    <row r="592" spans="1:8">
      <c r="A592" s="318"/>
      <c r="B592" s="318"/>
      <c r="C592" s="321"/>
      <c r="D592" s="321"/>
      <c r="E592" s="321"/>
      <c r="F592" s="321"/>
      <c r="G592" s="321"/>
      <c r="H592" s="321"/>
    </row>
    <row r="593" spans="1:8">
      <c r="A593" s="318"/>
      <c r="B593" s="318"/>
      <c r="C593" s="321"/>
      <c r="D593" s="321"/>
      <c r="E593" s="321"/>
      <c r="F593" s="321"/>
      <c r="G593" s="321"/>
      <c r="H593" s="321"/>
    </row>
    <row r="594" spans="1:8">
      <c r="A594" s="318"/>
      <c r="B594" s="318"/>
      <c r="C594" s="321"/>
      <c r="D594" s="321"/>
      <c r="E594" s="321"/>
      <c r="F594" s="321"/>
      <c r="G594" s="321"/>
      <c r="H594" s="321"/>
    </row>
    <row r="595" spans="1:8">
      <c r="A595" s="318"/>
      <c r="B595" s="318"/>
      <c r="C595" s="321"/>
      <c r="D595" s="321"/>
      <c r="E595" s="321"/>
      <c r="F595" s="321"/>
      <c r="G595" s="321"/>
      <c r="H595" s="321"/>
    </row>
    <row r="596" spans="1:8">
      <c r="A596" s="318"/>
      <c r="B596" s="318"/>
      <c r="C596" s="321"/>
      <c r="D596" s="321"/>
      <c r="E596" s="321"/>
      <c r="F596" s="321"/>
      <c r="G596" s="321"/>
      <c r="H596" s="321"/>
    </row>
    <row r="597" spans="1:8">
      <c r="A597" s="318"/>
      <c r="B597" s="318"/>
      <c r="C597" s="321"/>
      <c r="D597" s="321"/>
      <c r="E597" s="321"/>
      <c r="F597" s="321"/>
      <c r="G597" s="321"/>
      <c r="H597" s="321"/>
    </row>
    <row r="598" spans="1:8">
      <c r="A598" s="318"/>
      <c r="B598" s="318"/>
      <c r="C598" s="321"/>
      <c r="D598" s="321"/>
      <c r="E598" s="321"/>
      <c r="F598" s="321"/>
      <c r="G598" s="321"/>
      <c r="H598" s="321"/>
    </row>
    <row r="599" spans="1:8">
      <c r="A599" s="318"/>
      <c r="B599" s="318"/>
      <c r="C599" s="321"/>
      <c r="D599" s="321"/>
      <c r="E599" s="321"/>
      <c r="F599" s="321"/>
      <c r="G599" s="321"/>
      <c r="H599" s="321"/>
    </row>
    <row r="600" spans="1:8">
      <c r="A600" s="318"/>
      <c r="B600" s="318"/>
      <c r="C600" s="321"/>
      <c r="D600" s="321"/>
      <c r="E600" s="321"/>
      <c r="F600" s="321"/>
      <c r="G600" s="321"/>
      <c r="H600" s="321"/>
    </row>
    <row r="601" spans="1:8">
      <c r="A601" s="318"/>
      <c r="B601" s="318"/>
      <c r="C601" s="321"/>
      <c r="D601" s="321"/>
      <c r="E601" s="321"/>
      <c r="F601" s="321"/>
      <c r="G601" s="321"/>
      <c r="H601" s="321"/>
    </row>
    <row r="602" spans="1:8">
      <c r="A602" s="318"/>
      <c r="B602" s="318"/>
      <c r="C602" s="321"/>
      <c r="D602" s="321"/>
      <c r="E602" s="321"/>
      <c r="F602" s="321"/>
      <c r="G602" s="321"/>
      <c r="H602" s="321"/>
    </row>
    <row r="603" spans="1:8">
      <c r="A603" s="318"/>
      <c r="B603" s="318"/>
      <c r="C603" s="321"/>
      <c r="D603" s="321"/>
      <c r="E603" s="321"/>
      <c r="F603" s="321"/>
      <c r="G603" s="321"/>
      <c r="H603" s="321"/>
    </row>
    <row r="604" spans="1:8">
      <c r="A604" s="318"/>
      <c r="B604" s="318"/>
      <c r="C604" s="321"/>
      <c r="D604" s="321"/>
      <c r="E604" s="321"/>
      <c r="F604" s="321"/>
      <c r="G604" s="321"/>
      <c r="H604" s="321"/>
    </row>
    <row r="605" spans="1:8">
      <c r="A605" s="318"/>
      <c r="B605" s="318"/>
      <c r="C605" s="321"/>
      <c r="D605" s="321"/>
      <c r="E605" s="321"/>
      <c r="F605" s="321"/>
      <c r="G605" s="321"/>
      <c r="H605" s="321"/>
    </row>
    <row r="606" spans="1:8">
      <c r="A606" s="318"/>
      <c r="B606" s="318"/>
      <c r="C606" s="321"/>
      <c r="D606" s="321"/>
      <c r="E606" s="321"/>
      <c r="F606" s="321"/>
      <c r="G606" s="321"/>
      <c r="H606" s="321"/>
    </row>
    <row r="607" spans="1:8">
      <c r="A607" s="318"/>
      <c r="B607" s="318"/>
      <c r="C607" s="321"/>
      <c r="D607" s="321"/>
      <c r="E607" s="321"/>
      <c r="F607" s="321"/>
      <c r="G607" s="321"/>
      <c r="H607" s="321"/>
    </row>
    <row r="608" spans="1:8">
      <c r="A608" s="318"/>
      <c r="B608" s="318"/>
      <c r="C608" s="321"/>
      <c r="D608" s="321"/>
      <c r="E608" s="321"/>
      <c r="F608" s="321"/>
      <c r="G608" s="321"/>
      <c r="H608" s="321"/>
    </row>
    <row r="609" spans="1:8">
      <c r="A609" s="318"/>
      <c r="B609" s="318"/>
      <c r="C609" s="321"/>
      <c r="D609" s="321"/>
      <c r="E609" s="321"/>
      <c r="F609" s="321"/>
      <c r="G609" s="321"/>
      <c r="H609" s="321"/>
    </row>
    <row r="610" spans="1:8">
      <c r="A610" s="318"/>
      <c r="B610" s="318"/>
      <c r="C610" s="321"/>
      <c r="D610" s="321"/>
      <c r="E610" s="321"/>
      <c r="F610" s="321"/>
      <c r="G610" s="321"/>
      <c r="H610" s="321"/>
    </row>
    <row r="611" spans="1:8">
      <c r="A611" s="318"/>
      <c r="B611" s="318"/>
      <c r="C611" s="321"/>
      <c r="D611" s="321"/>
      <c r="E611" s="321"/>
      <c r="F611" s="321"/>
      <c r="G611" s="321"/>
      <c r="H611" s="321"/>
    </row>
    <row r="612" spans="1:8">
      <c r="A612" s="318"/>
      <c r="B612" s="318"/>
      <c r="C612" s="321"/>
      <c r="D612" s="321"/>
      <c r="E612" s="321"/>
      <c r="F612" s="321"/>
      <c r="G612" s="321"/>
      <c r="H612" s="321"/>
    </row>
    <row r="613" spans="1:8">
      <c r="A613" s="318"/>
      <c r="B613" s="318"/>
      <c r="C613" s="321"/>
      <c r="D613" s="321"/>
      <c r="E613" s="321"/>
      <c r="F613" s="321"/>
      <c r="G613" s="321"/>
      <c r="H613" s="321"/>
    </row>
    <row r="614" spans="1:8">
      <c r="A614" s="318"/>
      <c r="B614" s="318"/>
      <c r="C614" s="321"/>
      <c r="D614" s="321"/>
      <c r="E614" s="321"/>
      <c r="F614" s="321"/>
      <c r="G614" s="321"/>
      <c r="H614" s="321"/>
    </row>
    <row r="615" spans="1:8">
      <c r="A615" s="318"/>
      <c r="B615" s="318"/>
      <c r="C615" s="321"/>
      <c r="D615" s="321"/>
      <c r="E615" s="321"/>
      <c r="F615" s="321"/>
      <c r="G615" s="321"/>
      <c r="H615" s="321"/>
    </row>
    <row r="616" spans="1:8">
      <c r="A616" s="318"/>
      <c r="B616" s="318"/>
      <c r="C616" s="321"/>
      <c r="D616" s="321"/>
      <c r="E616" s="321"/>
      <c r="F616" s="321"/>
      <c r="G616" s="321"/>
      <c r="H616" s="321"/>
    </row>
    <row r="617" spans="1:8">
      <c r="A617" s="318"/>
      <c r="B617" s="318"/>
      <c r="C617" s="321"/>
      <c r="D617" s="321"/>
      <c r="E617" s="321"/>
      <c r="F617" s="321"/>
      <c r="G617" s="321"/>
      <c r="H617" s="321"/>
    </row>
    <row r="618" spans="1:8">
      <c r="A618" s="318"/>
      <c r="B618" s="318"/>
      <c r="C618" s="321"/>
      <c r="D618" s="321"/>
      <c r="E618" s="321"/>
      <c r="F618" s="321"/>
      <c r="G618" s="321"/>
      <c r="H618" s="321"/>
    </row>
    <row r="619" spans="1:8">
      <c r="A619" s="318"/>
      <c r="B619" s="318"/>
      <c r="C619" s="321"/>
      <c r="D619" s="321"/>
      <c r="E619" s="321"/>
      <c r="F619" s="321"/>
      <c r="G619" s="321"/>
      <c r="H619" s="321"/>
    </row>
    <row r="620" spans="1:8">
      <c r="A620" s="318"/>
      <c r="B620" s="318"/>
      <c r="C620" s="321"/>
      <c r="D620" s="321"/>
      <c r="E620" s="321"/>
      <c r="F620" s="321"/>
      <c r="G620" s="321"/>
      <c r="H620" s="321"/>
    </row>
    <row r="621" spans="1:8">
      <c r="A621" s="318"/>
      <c r="B621" s="318"/>
      <c r="C621" s="321"/>
      <c r="D621" s="321"/>
      <c r="E621" s="321"/>
      <c r="F621" s="321"/>
      <c r="G621" s="321"/>
      <c r="H621" s="321"/>
    </row>
    <row r="622" spans="1:8">
      <c r="A622" s="318"/>
      <c r="B622" s="318"/>
      <c r="C622" s="321"/>
      <c r="D622" s="321"/>
      <c r="E622" s="321"/>
      <c r="F622" s="321"/>
      <c r="G622" s="321"/>
      <c r="H622" s="321"/>
    </row>
    <row r="623" spans="1:8">
      <c r="A623" s="318"/>
      <c r="B623" s="318"/>
      <c r="C623" s="321"/>
      <c r="D623" s="321"/>
      <c r="E623" s="321"/>
      <c r="F623" s="321"/>
      <c r="G623" s="321"/>
      <c r="H623" s="321"/>
    </row>
    <row r="624" spans="1:8">
      <c r="A624" s="318"/>
      <c r="B624" s="318"/>
      <c r="C624" s="321"/>
      <c r="D624" s="321"/>
      <c r="E624" s="321"/>
      <c r="F624" s="321"/>
      <c r="G624" s="321"/>
      <c r="H624" s="321"/>
    </row>
    <row r="625" spans="1:8">
      <c r="A625" s="318"/>
      <c r="B625" s="318"/>
      <c r="C625" s="321"/>
      <c r="D625" s="321"/>
      <c r="E625" s="321"/>
      <c r="F625" s="321"/>
      <c r="G625" s="321"/>
      <c r="H625" s="321"/>
    </row>
    <row r="626" spans="1:8">
      <c r="A626" s="318"/>
      <c r="B626" s="318"/>
      <c r="C626" s="321"/>
      <c r="D626" s="321"/>
      <c r="E626" s="321"/>
      <c r="F626" s="321"/>
      <c r="G626" s="321"/>
      <c r="H626" s="321"/>
    </row>
    <row r="627" spans="1:8">
      <c r="A627" s="318"/>
      <c r="B627" s="318"/>
      <c r="C627" s="321"/>
      <c r="D627" s="321"/>
      <c r="E627" s="321"/>
      <c r="F627" s="321"/>
      <c r="G627" s="321"/>
      <c r="H627" s="321"/>
    </row>
    <row r="628" spans="1:8">
      <c r="A628" s="318"/>
      <c r="B628" s="318"/>
      <c r="C628" s="321"/>
      <c r="D628" s="321"/>
      <c r="E628" s="321"/>
      <c r="F628" s="321"/>
      <c r="G628" s="321"/>
      <c r="H628" s="321"/>
    </row>
    <row r="629" spans="1:8">
      <c r="A629" s="318"/>
      <c r="B629" s="318"/>
      <c r="C629" s="321"/>
      <c r="D629" s="321"/>
      <c r="E629" s="321"/>
      <c r="F629" s="321"/>
      <c r="G629" s="321"/>
      <c r="H629" s="321"/>
    </row>
    <row r="630" spans="1:8">
      <c r="A630" s="318"/>
      <c r="B630" s="318"/>
      <c r="C630" s="321"/>
      <c r="D630" s="321"/>
      <c r="E630" s="321"/>
      <c r="F630" s="321"/>
      <c r="G630" s="321"/>
      <c r="H630" s="321"/>
    </row>
    <row r="631" spans="1:8">
      <c r="A631" s="318"/>
      <c r="B631" s="318"/>
      <c r="C631" s="321"/>
      <c r="D631" s="321"/>
      <c r="E631" s="321"/>
      <c r="F631" s="321"/>
      <c r="G631" s="321"/>
      <c r="H631" s="321"/>
    </row>
    <row r="632" spans="1:8">
      <c r="A632" s="318"/>
      <c r="B632" s="318"/>
      <c r="C632" s="321"/>
      <c r="D632" s="321"/>
      <c r="E632" s="321"/>
      <c r="F632" s="321"/>
      <c r="G632" s="321"/>
      <c r="H632" s="321"/>
    </row>
    <row r="633" spans="1:8">
      <c r="A633" s="318"/>
      <c r="B633" s="318"/>
      <c r="C633" s="321"/>
      <c r="D633" s="321"/>
      <c r="E633" s="321"/>
      <c r="F633" s="321"/>
      <c r="G633" s="321"/>
      <c r="H633" s="321"/>
    </row>
    <row r="634" spans="1:8">
      <c r="A634" s="318"/>
      <c r="B634" s="318"/>
      <c r="C634" s="321"/>
      <c r="D634" s="321"/>
      <c r="E634" s="321"/>
      <c r="F634" s="321"/>
      <c r="G634" s="321"/>
      <c r="H634" s="321"/>
    </row>
    <row r="635" spans="1:8">
      <c r="A635" s="318"/>
      <c r="B635" s="318"/>
      <c r="C635" s="321"/>
      <c r="D635" s="321"/>
      <c r="E635" s="321"/>
      <c r="F635" s="321"/>
      <c r="G635" s="321"/>
      <c r="H635" s="321"/>
    </row>
    <row r="636" spans="1:8">
      <c r="A636" s="318"/>
      <c r="B636" s="318"/>
      <c r="C636" s="321"/>
      <c r="D636" s="321"/>
      <c r="E636" s="321"/>
      <c r="F636" s="321"/>
      <c r="G636" s="321"/>
      <c r="H636" s="321"/>
    </row>
    <row r="637" spans="1:8">
      <c r="A637" s="318"/>
      <c r="B637" s="318"/>
      <c r="C637" s="321"/>
      <c r="D637" s="321"/>
      <c r="E637" s="321"/>
      <c r="F637" s="321"/>
      <c r="G637" s="321"/>
      <c r="H637" s="321"/>
    </row>
    <row r="638" spans="1:8">
      <c r="A638" s="318"/>
      <c r="B638" s="318"/>
      <c r="C638" s="321"/>
      <c r="D638" s="321"/>
      <c r="E638" s="321"/>
      <c r="F638" s="321"/>
      <c r="G638" s="321"/>
      <c r="H638" s="321"/>
    </row>
    <row r="639" spans="1:8">
      <c r="A639" s="318"/>
      <c r="B639" s="318"/>
      <c r="C639" s="321"/>
      <c r="D639" s="321"/>
      <c r="E639" s="321"/>
      <c r="F639" s="321"/>
      <c r="G639" s="321"/>
      <c r="H639" s="321"/>
    </row>
    <row r="640" spans="1:8">
      <c r="A640" s="318"/>
      <c r="B640" s="318"/>
      <c r="C640" s="321"/>
      <c r="D640" s="321"/>
      <c r="E640" s="321"/>
      <c r="F640" s="321"/>
      <c r="G640" s="321"/>
      <c r="H640" s="321"/>
    </row>
    <row r="641" spans="1:8">
      <c r="A641" s="318"/>
      <c r="B641" s="318"/>
      <c r="C641" s="321"/>
      <c r="D641" s="321"/>
      <c r="E641" s="321"/>
      <c r="F641" s="321"/>
      <c r="G641" s="321"/>
      <c r="H641" s="321"/>
    </row>
    <row r="642" spans="1:8">
      <c r="A642" s="318"/>
      <c r="B642" s="318"/>
      <c r="C642" s="321"/>
      <c r="D642" s="321"/>
      <c r="E642" s="321"/>
      <c r="F642" s="321"/>
      <c r="G642" s="321"/>
      <c r="H642" s="321"/>
    </row>
    <row r="643" spans="1:8">
      <c r="A643" s="318"/>
      <c r="B643" s="318"/>
      <c r="C643" s="321"/>
      <c r="D643" s="321"/>
      <c r="E643" s="321"/>
      <c r="F643" s="321"/>
      <c r="G643" s="321"/>
      <c r="H643" s="321"/>
    </row>
    <row r="644" spans="1:8">
      <c r="A644" s="318"/>
      <c r="B644" s="318"/>
      <c r="C644" s="321"/>
      <c r="D644" s="321"/>
      <c r="E644" s="321"/>
      <c r="F644" s="321"/>
      <c r="G644" s="321"/>
      <c r="H644" s="321"/>
    </row>
    <row r="645" spans="1:8">
      <c r="A645" s="318"/>
      <c r="B645" s="318"/>
      <c r="C645" s="321"/>
      <c r="D645" s="321"/>
      <c r="E645" s="321"/>
      <c r="F645" s="321"/>
      <c r="G645" s="321"/>
      <c r="H645" s="321"/>
    </row>
    <row r="646" spans="1:8">
      <c r="A646" s="318"/>
      <c r="B646" s="318"/>
      <c r="C646" s="321"/>
      <c r="D646" s="321"/>
      <c r="E646" s="321"/>
      <c r="F646" s="321"/>
      <c r="G646" s="321"/>
      <c r="H646" s="321"/>
    </row>
    <row r="647" spans="1:8">
      <c r="A647" s="318"/>
      <c r="B647" s="318"/>
      <c r="C647" s="321"/>
      <c r="D647" s="321"/>
      <c r="E647" s="321"/>
      <c r="F647" s="321"/>
      <c r="G647" s="321"/>
      <c r="H647" s="321"/>
    </row>
    <row r="648" spans="1:8">
      <c r="A648" s="318"/>
      <c r="B648" s="318"/>
      <c r="C648" s="321"/>
      <c r="D648" s="321"/>
      <c r="E648" s="321"/>
      <c r="F648" s="321"/>
      <c r="G648" s="321"/>
      <c r="H648" s="321"/>
    </row>
    <row r="649" spans="1:8">
      <c r="A649" s="318"/>
      <c r="B649" s="318"/>
      <c r="C649" s="321"/>
      <c r="D649" s="321"/>
      <c r="E649" s="321"/>
      <c r="F649" s="321"/>
      <c r="G649" s="321"/>
      <c r="H649" s="321"/>
    </row>
    <row r="650" spans="1:8">
      <c r="A650" s="318"/>
      <c r="B650" s="318"/>
      <c r="C650" s="321"/>
      <c r="D650" s="321"/>
      <c r="E650" s="321"/>
      <c r="F650" s="321"/>
      <c r="G650" s="321"/>
      <c r="H650" s="321"/>
    </row>
    <row r="651" spans="1:8">
      <c r="A651" s="318"/>
      <c r="B651" s="318"/>
      <c r="C651" s="321"/>
      <c r="D651" s="321"/>
      <c r="E651" s="321"/>
      <c r="F651" s="321"/>
      <c r="G651" s="321"/>
      <c r="H651" s="321"/>
    </row>
    <row r="652" spans="1:8">
      <c r="A652" s="318"/>
      <c r="B652" s="318"/>
      <c r="C652" s="321"/>
      <c r="D652" s="321"/>
      <c r="E652" s="321"/>
      <c r="F652" s="321"/>
      <c r="G652" s="321"/>
      <c r="H652" s="321"/>
    </row>
    <row r="653" spans="1:8">
      <c r="A653" s="318"/>
      <c r="B653" s="318"/>
      <c r="C653" s="321"/>
      <c r="D653" s="321"/>
      <c r="E653" s="321"/>
      <c r="F653" s="321"/>
      <c r="G653" s="321"/>
      <c r="H653" s="321"/>
    </row>
    <row r="654" spans="1:8">
      <c r="A654" s="318"/>
      <c r="B654" s="318"/>
      <c r="C654" s="321"/>
      <c r="D654" s="321"/>
      <c r="E654" s="321"/>
      <c r="F654" s="321"/>
      <c r="G654" s="321"/>
      <c r="H654" s="321"/>
    </row>
    <row r="655" spans="1:8">
      <c r="A655" s="318"/>
      <c r="B655" s="318"/>
      <c r="C655" s="321"/>
      <c r="D655" s="321"/>
      <c r="E655" s="321"/>
      <c r="F655" s="321"/>
      <c r="G655" s="321"/>
      <c r="H655" s="321"/>
    </row>
    <row r="656" spans="1:8">
      <c r="A656" s="318"/>
      <c r="B656" s="318"/>
      <c r="C656" s="321"/>
      <c r="D656" s="321"/>
      <c r="E656" s="321"/>
      <c r="F656" s="321"/>
      <c r="G656" s="321"/>
      <c r="H656" s="321"/>
    </row>
    <row r="657" spans="1:8">
      <c r="A657" s="318"/>
      <c r="B657" s="318"/>
      <c r="C657" s="321"/>
      <c r="D657" s="321"/>
      <c r="E657" s="321"/>
      <c r="F657" s="321"/>
      <c r="G657" s="321"/>
      <c r="H657" s="321"/>
    </row>
    <row r="658" spans="1:8">
      <c r="A658" s="318"/>
      <c r="B658" s="318"/>
      <c r="C658" s="321"/>
      <c r="D658" s="321"/>
      <c r="E658" s="321"/>
      <c r="F658" s="321"/>
      <c r="G658" s="321"/>
      <c r="H658" s="321"/>
    </row>
    <row r="659" spans="1:8">
      <c r="A659" s="318"/>
      <c r="B659" s="318"/>
      <c r="C659" s="321"/>
      <c r="D659" s="321"/>
      <c r="E659" s="321"/>
      <c r="F659" s="321"/>
      <c r="G659" s="321"/>
      <c r="H659" s="321"/>
    </row>
    <row r="660" spans="1:8">
      <c r="A660" s="318"/>
      <c r="B660" s="318"/>
      <c r="C660" s="321"/>
      <c r="D660" s="321"/>
      <c r="E660" s="321"/>
      <c r="F660" s="321"/>
      <c r="G660" s="321"/>
      <c r="H660" s="321"/>
    </row>
    <row r="661" spans="1:8">
      <c r="A661" s="318"/>
      <c r="B661" s="318"/>
      <c r="C661" s="321"/>
      <c r="D661" s="321"/>
      <c r="E661" s="321"/>
      <c r="F661" s="321"/>
      <c r="G661" s="321"/>
      <c r="H661" s="321"/>
    </row>
    <row r="662" spans="1:8">
      <c r="A662" s="318"/>
      <c r="B662" s="318"/>
      <c r="C662" s="321"/>
      <c r="D662" s="321"/>
      <c r="E662" s="321"/>
      <c r="F662" s="321"/>
      <c r="G662" s="321"/>
      <c r="H662" s="321"/>
    </row>
    <row r="663" spans="1:8">
      <c r="A663" s="318"/>
      <c r="B663" s="318"/>
      <c r="C663" s="321"/>
      <c r="D663" s="321"/>
      <c r="E663" s="321"/>
      <c r="F663" s="321"/>
      <c r="G663" s="321"/>
      <c r="H663" s="321"/>
    </row>
    <row r="664" spans="1:8">
      <c r="A664" s="318"/>
      <c r="B664" s="318"/>
      <c r="C664" s="321"/>
      <c r="D664" s="321"/>
      <c r="E664" s="321"/>
      <c r="F664" s="321"/>
      <c r="G664" s="321"/>
      <c r="H664" s="321"/>
    </row>
    <row r="665" spans="1:8">
      <c r="A665" s="318"/>
      <c r="B665" s="318"/>
      <c r="C665" s="321"/>
      <c r="D665" s="321"/>
      <c r="E665" s="321"/>
      <c r="F665" s="321"/>
      <c r="G665" s="321"/>
      <c r="H665" s="321"/>
    </row>
    <row r="666" spans="1:8">
      <c r="A666" s="318"/>
      <c r="B666" s="318"/>
      <c r="C666" s="321"/>
      <c r="D666" s="321"/>
      <c r="E666" s="321"/>
      <c r="F666" s="321"/>
      <c r="G666" s="321"/>
      <c r="H666" s="321"/>
    </row>
    <row r="667" spans="1:8">
      <c r="A667" s="318"/>
      <c r="B667" s="318"/>
      <c r="C667" s="321"/>
      <c r="D667" s="321"/>
      <c r="E667" s="321"/>
      <c r="F667" s="321"/>
      <c r="G667" s="321"/>
      <c r="H667" s="321"/>
    </row>
    <row r="668" spans="1:8">
      <c r="A668" s="318"/>
      <c r="B668" s="318"/>
      <c r="C668" s="321"/>
      <c r="D668" s="321"/>
      <c r="E668" s="321"/>
      <c r="F668" s="321"/>
      <c r="G668" s="321"/>
      <c r="H668" s="321"/>
    </row>
    <row r="669" spans="1:8">
      <c r="A669" s="318"/>
      <c r="B669" s="318"/>
      <c r="C669" s="321"/>
      <c r="D669" s="321"/>
      <c r="E669" s="321"/>
      <c r="F669" s="321"/>
      <c r="G669" s="321"/>
      <c r="H669" s="321"/>
    </row>
    <row r="670" spans="1:8">
      <c r="A670" s="318"/>
      <c r="B670" s="318"/>
      <c r="C670" s="321"/>
      <c r="D670" s="321"/>
      <c r="E670" s="321"/>
      <c r="F670" s="321"/>
      <c r="G670" s="321"/>
      <c r="H670" s="321"/>
    </row>
    <row r="671" spans="1:8">
      <c r="A671" s="318"/>
      <c r="B671" s="318"/>
      <c r="C671" s="321"/>
      <c r="D671" s="321"/>
      <c r="E671" s="321"/>
      <c r="F671" s="321"/>
      <c r="G671" s="321"/>
      <c r="H671" s="321"/>
    </row>
    <row r="672" spans="1:8">
      <c r="A672" s="318"/>
      <c r="B672" s="318"/>
      <c r="C672" s="321"/>
      <c r="D672" s="321"/>
      <c r="E672" s="321"/>
      <c r="F672" s="321"/>
      <c r="G672" s="321"/>
      <c r="H672" s="321"/>
    </row>
    <row r="673" spans="1:8">
      <c r="A673" s="318"/>
      <c r="B673" s="318"/>
      <c r="C673" s="321"/>
      <c r="D673" s="321"/>
      <c r="E673" s="321"/>
      <c r="F673" s="321"/>
      <c r="G673" s="321"/>
      <c r="H673" s="321"/>
    </row>
    <row r="674" spans="1:8">
      <c r="A674" s="318"/>
      <c r="B674" s="318"/>
      <c r="C674" s="321"/>
      <c r="D674" s="321"/>
      <c r="E674" s="321"/>
      <c r="F674" s="321"/>
      <c r="G674" s="321"/>
      <c r="H674" s="321"/>
    </row>
    <row r="675" spans="1:8">
      <c r="A675" s="318"/>
      <c r="B675" s="318"/>
      <c r="C675" s="321"/>
      <c r="D675" s="321"/>
      <c r="E675" s="321"/>
      <c r="F675" s="321"/>
      <c r="G675" s="321"/>
      <c r="H675" s="321"/>
    </row>
    <row r="676" spans="1:8">
      <c r="A676" s="318"/>
      <c r="B676" s="318"/>
      <c r="C676" s="321"/>
      <c r="D676" s="321"/>
      <c r="E676" s="321"/>
      <c r="F676" s="321"/>
      <c r="G676" s="321"/>
      <c r="H676" s="321"/>
    </row>
    <row r="677" spans="1:8">
      <c r="A677" s="318"/>
      <c r="B677" s="318"/>
      <c r="C677" s="321"/>
      <c r="D677" s="321"/>
      <c r="E677" s="321"/>
      <c r="F677" s="321"/>
      <c r="G677" s="321"/>
      <c r="H677" s="321"/>
    </row>
    <row r="678" spans="1:8">
      <c r="A678" s="318"/>
      <c r="B678" s="318"/>
      <c r="C678" s="321"/>
      <c r="D678" s="321"/>
      <c r="E678" s="321"/>
      <c r="F678" s="321"/>
      <c r="G678" s="321"/>
      <c r="H678" s="321"/>
    </row>
    <row r="679" spans="1:8">
      <c r="A679" s="318"/>
      <c r="B679" s="318"/>
      <c r="C679" s="321"/>
      <c r="D679" s="321"/>
      <c r="E679" s="321"/>
      <c r="F679" s="321"/>
      <c r="G679" s="321"/>
      <c r="H679" s="321"/>
    </row>
    <row r="680" spans="1:8">
      <c r="A680" s="318"/>
      <c r="B680" s="318"/>
      <c r="C680" s="321"/>
      <c r="D680" s="321"/>
      <c r="E680" s="321"/>
      <c r="F680" s="321"/>
      <c r="G680" s="321"/>
      <c r="H680" s="321"/>
    </row>
    <row r="681" spans="1:8">
      <c r="A681" s="318"/>
      <c r="B681" s="318"/>
      <c r="C681" s="321"/>
      <c r="D681" s="321"/>
      <c r="E681" s="321"/>
      <c r="F681" s="321"/>
      <c r="G681" s="321"/>
      <c r="H681" s="321"/>
    </row>
    <row r="682" spans="1:8">
      <c r="A682" s="318"/>
      <c r="B682" s="318"/>
      <c r="C682" s="321"/>
      <c r="D682" s="321"/>
      <c r="E682" s="321"/>
      <c r="F682" s="321"/>
      <c r="G682" s="321"/>
      <c r="H682" s="321"/>
    </row>
    <row r="683" spans="1:8">
      <c r="A683" s="318"/>
      <c r="B683" s="318"/>
      <c r="C683" s="321"/>
      <c r="D683" s="321"/>
      <c r="E683" s="321"/>
      <c r="F683" s="321"/>
      <c r="G683" s="321"/>
      <c r="H683" s="321"/>
    </row>
    <row r="684" spans="1:8">
      <c r="A684" s="318"/>
      <c r="B684" s="318"/>
      <c r="C684" s="321"/>
      <c r="D684" s="321"/>
      <c r="E684" s="321"/>
      <c r="F684" s="321"/>
      <c r="G684" s="321"/>
      <c r="H684" s="321"/>
    </row>
    <row r="685" spans="1:8">
      <c r="A685" s="318"/>
      <c r="B685" s="318"/>
      <c r="C685" s="321"/>
      <c r="D685" s="321"/>
      <c r="E685" s="321"/>
      <c r="F685" s="321"/>
      <c r="G685" s="321"/>
      <c r="H685" s="321"/>
    </row>
    <row r="686" spans="1:8">
      <c r="A686" s="318"/>
      <c r="B686" s="318"/>
      <c r="C686" s="321"/>
      <c r="D686" s="321"/>
      <c r="E686" s="321"/>
      <c r="F686" s="321"/>
      <c r="G686" s="321"/>
      <c r="H686" s="321"/>
    </row>
    <row r="687" spans="1:8">
      <c r="A687" s="318"/>
      <c r="B687" s="318"/>
      <c r="C687" s="321"/>
      <c r="D687" s="321"/>
      <c r="E687" s="321"/>
      <c r="F687" s="321"/>
      <c r="G687" s="321"/>
      <c r="H687" s="321"/>
    </row>
    <row r="688" spans="1:8">
      <c r="A688" s="318"/>
      <c r="B688" s="318"/>
      <c r="C688" s="321"/>
      <c r="D688" s="321"/>
      <c r="E688" s="321"/>
      <c r="F688" s="321"/>
      <c r="G688" s="321"/>
      <c r="H688" s="321"/>
    </row>
    <row r="689" spans="1:8">
      <c r="A689" s="318"/>
      <c r="B689" s="318"/>
      <c r="C689" s="321"/>
      <c r="D689" s="321"/>
      <c r="E689" s="321"/>
      <c r="F689" s="321"/>
      <c r="G689" s="321"/>
      <c r="H689" s="321"/>
    </row>
    <row r="690" spans="1:8">
      <c r="A690" s="318"/>
      <c r="B690" s="318"/>
      <c r="C690" s="321"/>
      <c r="D690" s="321"/>
      <c r="E690" s="321"/>
      <c r="F690" s="321"/>
      <c r="G690" s="321"/>
      <c r="H690" s="321"/>
    </row>
    <row r="691" spans="1:8">
      <c r="A691" s="318"/>
      <c r="B691" s="318"/>
      <c r="C691" s="321"/>
      <c r="D691" s="321"/>
      <c r="E691" s="321"/>
      <c r="F691" s="321"/>
      <c r="G691" s="321"/>
      <c r="H691" s="321"/>
    </row>
    <row r="692" spans="1:8">
      <c r="A692" s="318"/>
      <c r="B692" s="318"/>
      <c r="C692" s="321"/>
      <c r="D692" s="321"/>
      <c r="E692" s="321"/>
      <c r="F692" s="321"/>
      <c r="G692" s="321"/>
      <c r="H692" s="321"/>
    </row>
    <row r="693" spans="1:8">
      <c r="A693" s="318"/>
      <c r="B693" s="318"/>
      <c r="C693" s="321"/>
      <c r="D693" s="321"/>
      <c r="E693" s="321"/>
      <c r="F693" s="321"/>
      <c r="G693" s="321"/>
      <c r="H693" s="321"/>
    </row>
    <row r="694" spans="1:8">
      <c r="A694" s="318"/>
      <c r="B694" s="318"/>
      <c r="C694" s="321"/>
      <c r="D694" s="321"/>
      <c r="E694" s="321"/>
      <c r="F694" s="321"/>
      <c r="G694" s="321"/>
      <c r="H694" s="321"/>
    </row>
    <row r="695" spans="1:8" ht="14.25">
      <c r="A695" s="111"/>
      <c r="B695" s="249"/>
      <c r="C695" s="249"/>
      <c r="D695" s="249"/>
      <c r="E695" s="249"/>
      <c r="F695" s="249"/>
      <c r="G695" s="249"/>
      <c r="H695" s="249"/>
    </row>
    <row r="696" spans="1:8" ht="14.25">
      <c r="A696" s="111"/>
      <c r="B696" s="249"/>
      <c r="C696" s="249"/>
      <c r="D696" s="249"/>
      <c r="E696" s="249"/>
      <c r="F696" s="249"/>
      <c r="G696" s="249"/>
      <c r="H696" s="249"/>
    </row>
    <row r="697" spans="1:8" ht="14.25">
      <c r="A697" s="111"/>
      <c r="B697" s="249"/>
      <c r="C697" s="249"/>
      <c r="D697" s="249"/>
      <c r="E697" s="249"/>
      <c r="F697" s="249"/>
      <c r="G697" s="249"/>
      <c r="H697" s="249"/>
    </row>
    <row r="698" spans="1:8" ht="14.25">
      <c r="A698" s="111"/>
      <c r="B698" s="249"/>
      <c r="C698" s="249"/>
      <c r="D698" s="249"/>
      <c r="E698" s="249"/>
      <c r="F698" s="249"/>
      <c r="G698" s="249"/>
      <c r="H698" s="249"/>
    </row>
    <row r="699" spans="1:8" ht="14.25">
      <c r="A699" s="111"/>
      <c r="B699" s="249"/>
      <c r="C699" s="249"/>
      <c r="D699" s="249"/>
      <c r="E699" s="249"/>
      <c r="F699" s="249"/>
      <c r="G699" s="249"/>
      <c r="H699" s="249"/>
    </row>
    <row r="700" spans="1:8" ht="14.25">
      <c r="A700" s="111"/>
      <c r="B700" s="249"/>
      <c r="C700" s="249"/>
      <c r="D700" s="249"/>
      <c r="E700" s="249"/>
      <c r="F700" s="249"/>
      <c r="G700" s="249"/>
      <c r="H700" s="249"/>
    </row>
    <row r="701" spans="1:8" ht="14.25">
      <c r="A701" s="111"/>
      <c r="B701" s="249"/>
      <c r="C701" s="249"/>
      <c r="D701" s="249"/>
      <c r="E701" s="249"/>
      <c r="F701" s="249"/>
      <c r="G701" s="249"/>
      <c r="H701" s="249"/>
    </row>
    <row r="702" spans="1:8" ht="14.25">
      <c r="A702" s="111"/>
      <c r="B702" s="249"/>
      <c r="C702" s="249"/>
      <c r="D702" s="249"/>
      <c r="E702" s="249"/>
      <c r="F702" s="249"/>
      <c r="G702" s="249"/>
      <c r="H702" s="249"/>
    </row>
    <row r="703" spans="1:8" ht="14.25">
      <c r="A703" s="111"/>
      <c r="B703" s="249"/>
      <c r="C703" s="249"/>
      <c r="D703" s="249"/>
      <c r="E703" s="249"/>
      <c r="F703" s="249"/>
      <c r="G703" s="249"/>
      <c r="H703" s="249"/>
    </row>
    <row r="704" spans="1:8" ht="14.25">
      <c r="A704" s="111"/>
      <c r="B704" s="249"/>
      <c r="C704" s="249"/>
      <c r="D704" s="249"/>
      <c r="E704" s="249"/>
      <c r="F704" s="249"/>
      <c r="G704" s="249"/>
      <c r="H704" s="249"/>
    </row>
    <row r="705" spans="1:8" ht="14.25">
      <c r="A705" s="111"/>
      <c r="B705" s="249"/>
      <c r="C705" s="249"/>
      <c r="D705" s="249"/>
      <c r="E705" s="249"/>
      <c r="F705" s="249"/>
      <c r="G705" s="249"/>
      <c r="H705" s="249"/>
    </row>
    <row r="706" spans="1:8" ht="14.25">
      <c r="A706" s="111"/>
      <c r="B706" s="249"/>
      <c r="C706" s="249"/>
      <c r="D706" s="249"/>
      <c r="E706" s="249"/>
      <c r="F706" s="249"/>
      <c r="G706" s="249"/>
      <c r="H706" s="249"/>
    </row>
    <row r="707" spans="1:8" ht="14.25">
      <c r="A707" s="111"/>
      <c r="B707" s="249"/>
      <c r="C707" s="249"/>
      <c r="D707" s="249"/>
      <c r="E707" s="249"/>
      <c r="F707" s="249"/>
      <c r="G707" s="249"/>
      <c r="H707" s="249"/>
    </row>
    <row r="708" spans="1:8" ht="14.25">
      <c r="A708" s="111"/>
      <c r="B708" s="249"/>
      <c r="C708" s="249"/>
      <c r="D708" s="249"/>
      <c r="E708" s="249"/>
      <c r="F708" s="249"/>
      <c r="G708" s="249"/>
      <c r="H708" s="249"/>
    </row>
    <row r="709" spans="1:8" ht="14.25">
      <c r="A709" s="111"/>
      <c r="B709" s="249"/>
      <c r="C709" s="249"/>
      <c r="D709" s="249"/>
      <c r="E709" s="249"/>
      <c r="F709" s="249"/>
      <c r="G709" s="249"/>
      <c r="H709" s="249"/>
    </row>
    <row r="710" spans="1:8" ht="14.25">
      <c r="A710" s="111"/>
      <c r="B710" s="249"/>
      <c r="C710" s="249"/>
      <c r="D710" s="249"/>
      <c r="E710" s="249"/>
      <c r="F710" s="249"/>
      <c r="G710" s="249"/>
      <c r="H710" s="249"/>
    </row>
    <row r="711" spans="1:8" ht="14.25">
      <c r="A711" s="111"/>
      <c r="B711" s="249"/>
      <c r="C711" s="249"/>
      <c r="D711" s="249"/>
      <c r="E711" s="249"/>
      <c r="F711" s="249"/>
      <c r="G711" s="249"/>
      <c r="H711" s="249"/>
    </row>
    <row r="712" spans="1:8" ht="14.25">
      <c r="A712" s="111"/>
      <c r="B712" s="249"/>
      <c r="C712" s="249"/>
      <c r="D712" s="249"/>
      <c r="E712" s="249"/>
      <c r="F712" s="249"/>
      <c r="G712" s="249"/>
      <c r="H712" s="249"/>
    </row>
    <row r="713" spans="1:8" ht="14.25">
      <c r="A713" s="111"/>
      <c r="B713" s="249"/>
      <c r="C713" s="249"/>
      <c r="D713" s="249"/>
      <c r="E713" s="249"/>
      <c r="F713" s="249"/>
      <c r="G713" s="249"/>
      <c r="H713" s="249"/>
    </row>
    <row r="714" spans="1:8" ht="14.25">
      <c r="A714" s="111"/>
      <c r="B714" s="249"/>
      <c r="C714" s="249"/>
      <c r="D714" s="249"/>
      <c r="E714" s="249"/>
      <c r="F714" s="249"/>
      <c r="G714" s="249"/>
      <c r="H714" s="249"/>
    </row>
    <row r="715" spans="1:8" ht="14.25">
      <c r="A715" s="111"/>
      <c r="B715" s="249"/>
      <c r="C715" s="249"/>
      <c r="D715" s="249"/>
      <c r="E715" s="249"/>
      <c r="F715" s="249"/>
      <c r="G715" s="249"/>
      <c r="H715" s="249"/>
    </row>
    <row r="716" spans="1:8" ht="14.25">
      <c r="A716" s="111"/>
      <c r="B716" s="249"/>
      <c r="C716" s="249"/>
      <c r="D716" s="249"/>
      <c r="E716" s="249"/>
      <c r="F716" s="249"/>
      <c r="G716" s="249"/>
      <c r="H716" s="249"/>
    </row>
    <row r="717" spans="1:8" ht="14.25">
      <c r="A717" s="111"/>
      <c r="B717" s="249"/>
      <c r="C717" s="249"/>
      <c r="D717" s="249"/>
      <c r="E717" s="249"/>
      <c r="F717" s="249"/>
      <c r="G717" s="249"/>
      <c r="H717" s="249"/>
    </row>
    <row r="718" spans="1:8">
      <c r="A718" s="251"/>
      <c r="B718" s="252"/>
      <c r="C718" s="137"/>
      <c r="D718" s="137"/>
      <c r="E718" s="132"/>
      <c r="F718" s="132"/>
      <c r="G718" s="132"/>
      <c r="H718" s="132"/>
    </row>
    <row r="719" spans="1:8" ht="14.25">
      <c r="A719" s="225"/>
      <c r="B719" s="137"/>
      <c r="C719" s="137"/>
      <c r="D719" s="137"/>
      <c r="E719" s="132"/>
      <c r="F719" s="132"/>
      <c r="G719" s="132"/>
      <c r="H719" s="132"/>
    </row>
    <row r="720" spans="1:8" ht="14.25">
      <c r="A720" s="225"/>
      <c r="B720" s="137"/>
      <c r="C720" s="137"/>
      <c r="D720" s="137"/>
      <c r="E720" s="132"/>
      <c r="F720" s="132"/>
      <c r="G720" s="132"/>
      <c r="H720" s="132"/>
    </row>
    <row r="721" spans="1:8" ht="14.25">
      <c r="A721" s="225"/>
      <c r="B721" s="137"/>
      <c r="C721" s="137"/>
      <c r="D721" s="137"/>
      <c r="E721" s="132"/>
      <c r="F721" s="132"/>
      <c r="G721" s="132"/>
      <c r="H721" s="132"/>
    </row>
    <row r="722" spans="1:8" ht="14.25">
      <c r="A722" s="225"/>
      <c r="B722" s="137"/>
      <c r="C722" s="137"/>
      <c r="D722" s="137"/>
      <c r="E722" s="132"/>
      <c r="F722" s="132"/>
      <c r="G722" s="132"/>
      <c r="H722" s="132"/>
    </row>
    <row r="723" spans="1:8" ht="14.25">
      <c r="A723" s="225"/>
      <c r="B723" s="137"/>
      <c r="C723" s="137"/>
      <c r="D723" s="137"/>
      <c r="E723" s="132"/>
      <c r="F723" s="132"/>
      <c r="G723" s="132"/>
      <c r="H723" s="132"/>
    </row>
    <row r="724" spans="1:8" ht="14.25">
      <c r="A724" s="225"/>
      <c r="B724" s="137"/>
      <c r="C724" s="137"/>
      <c r="D724" s="137"/>
      <c r="E724" s="132"/>
      <c r="F724" s="132"/>
      <c r="G724" s="132"/>
      <c r="H724" s="132"/>
    </row>
    <row r="725" spans="1:8" ht="14.25">
      <c r="A725" s="225"/>
      <c r="B725" s="137"/>
      <c r="C725" s="137"/>
      <c r="D725" s="137"/>
      <c r="E725" s="132"/>
      <c r="F725" s="132"/>
      <c r="G725" s="132"/>
      <c r="H725" s="132"/>
    </row>
    <row r="726" spans="1:8" ht="14.25">
      <c r="A726" s="225"/>
      <c r="B726" s="137"/>
      <c r="C726" s="137"/>
      <c r="D726" s="137"/>
      <c r="E726" s="132"/>
      <c r="F726" s="132"/>
      <c r="G726" s="132"/>
      <c r="H726" s="132"/>
    </row>
    <row r="727" spans="1:8" ht="14.25">
      <c r="A727" s="225"/>
      <c r="B727" s="137"/>
      <c r="C727" s="137"/>
      <c r="D727" s="137"/>
      <c r="E727" s="132"/>
      <c r="F727" s="132"/>
      <c r="G727" s="132"/>
      <c r="H727" s="132"/>
    </row>
    <row r="728" spans="1:8" ht="14.25">
      <c r="A728" s="225"/>
      <c r="B728" s="137"/>
      <c r="C728" s="137"/>
      <c r="D728" s="137"/>
      <c r="E728" s="132"/>
      <c r="F728" s="132"/>
      <c r="G728" s="132"/>
      <c r="H728" s="132"/>
    </row>
    <row r="729" spans="1:8" ht="14.25">
      <c r="A729" s="225"/>
      <c r="B729" s="137"/>
      <c r="C729" s="137"/>
      <c r="D729" s="137"/>
      <c r="E729" s="132"/>
      <c r="F729" s="132"/>
      <c r="G729" s="132"/>
      <c r="H729" s="132"/>
    </row>
    <row r="730" spans="1:8" ht="14.25">
      <c r="A730" s="225"/>
      <c r="B730" s="137"/>
      <c r="C730" s="137"/>
      <c r="D730" s="137"/>
      <c r="E730" s="132"/>
      <c r="F730" s="132"/>
      <c r="G730" s="132"/>
      <c r="H730" s="132"/>
    </row>
    <row r="731" spans="1:8" ht="14.25">
      <c r="A731" s="225"/>
      <c r="B731" s="137"/>
      <c r="C731" s="137"/>
      <c r="D731" s="137"/>
      <c r="E731" s="132"/>
      <c r="F731" s="132"/>
      <c r="G731" s="132"/>
      <c r="H731" s="132"/>
    </row>
    <row r="732" spans="1:8" ht="14.25">
      <c r="A732" s="225"/>
      <c r="B732" s="137"/>
      <c r="C732" s="137"/>
      <c r="D732" s="137"/>
      <c r="E732" s="132"/>
      <c r="F732" s="132"/>
      <c r="G732" s="132"/>
      <c r="H732" s="132"/>
    </row>
    <row r="733" spans="1:8" ht="14.25">
      <c r="A733" s="225"/>
      <c r="B733" s="137"/>
      <c r="C733" s="137"/>
      <c r="D733" s="137"/>
      <c r="E733" s="132"/>
      <c r="F733" s="132"/>
      <c r="G733" s="132"/>
      <c r="H733" s="132"/>
    </row>
    <row r="734" spans="1:8" ht="14.25">
      <c r="A734" s="225"/>
      <c r="B734" s="137"/>
      <c r="C734" s="137"/>
      <c r="D734" s="137"/>
      <c r="E734" s="132"/>
      <c r="F734" s="132"/>
      <c r="G734" s="132"/>
      <c r="H734" s="132"/>
    </row>
    <row r="735" spans="1:8" ht="14.25">
      <c r="A735" s="225"/>
      <c r="B735" s="137"/>
      <c r="C735" s="137"/>
      <c r="D735" s="137"/>
      <c r="E735" s="132"/>
      <c r="F735" s="132"/>
      <c r="G735" s="132"/>
      <c r="H735" s="132"/>
    </row>
    <row r="736" spans="1:8" ht="14.25">
      <c r="A736" s="225"/>
      <c r="B736" s="137"/>
      <c r="C736" s="137"/>
      <c r="D736" s="137"/>
      <c r="E736" s="132"/>
      <c r="F736" s="132"/>
      <c r="G736" s="132"/>
      <c r="H736" s="132"/>
    </row>
    <row r="737" spans="1:8" ht="14.25">
      <c r="A737" s="225"/>
      <c r="B737" s="137"/>
      <c r="C737" s="137"/>
      <c r="D737" s="137"/>
      <c r="E737" s="132"/>
      <c r="F737" s="132"/>
      <c r="G737" s="132"/>
      <c r="H737" s="132"/>
    </row>
    <row r="738" spans="1:8" ht="14.25">
      <c r="A738" s="225"/>
      <c r="B738" s="137"/>
      <c r="C738" s="137"/>
      <c r="D738" s="137"/>
      <c r="E738" s="132"/>
      <c r="F738" s="132"/>
      <c r="G738" s="132"/>
      <c r="H738" s="132"/>
    </row>
    <row r="739" spans="1:8" ht="14.25">
      <c r="A739" s="225"/>
      <c r="B739" s="137"/>
      <c r="C739" s="137"/>
      <c r="D739" s="137"/>
      <c r="E739" s="132"/>
      <c r="F739" s="132"/>
      <c r="G739" s="132"/>
      <c r="H739" s="132"/>
    </row>
    <row r="740" spans="1:8">
      <c r="A740" s="111"/>
      <c r="B740" s="137"/>
      <c r="C740" s="137"/>
      <c r="D740" s="137"/>
      <c r="E740" s="132"/>
      <c r="F740" s="132"/>
      <c r="G740" s="132"/>
      <c r="H740" s="132"/>
    </row>
    <row r="741" spans="1:8" ht="14.25">
      <c r="A741" s="111" t="s">
        <v>249</v>
      </c>
      <c r="B741" s="340"/>
      <c r="C741" s="340"/>
      <c r="D741" s="340"/>
      <c r="E741" s="340"/>
      <c r="F741" s="340"/>
      <c r="G741" s="340"/>
      <c r="H741" s="340"/>
    </row>
    <row r="742" spans="1:8" ht="14.25">
      <c r="A742" s="225" t="s">
        <v>148</v>
      </c>
      <c r="B742" s="137" t="s">
        <v>149</v>
      </c>
      <c r="C742" s="137"/>
      <c r="D742" s="137"/>
      <c r="E742" s="132"/>
      <c r="F742" s="132"/>
      <c r="G742" s="132"/>
      <c r="H742" s="132"/>
    </row>
    <row r="743" spans="1:8" ht="14.25">
      <c r="A743" s="225" t="s">
        <v>150</v>
      </c>
      <c r="B743" s="137" t="s">
        <v>151</v>
      </c>
      <c r="C743" s="137"/>
      <c r="D743" s="137"/>
      <c r="E743" s="132"/>
      <c r="F743" s="132"/>
      <c r="G743" s="132"/>
      <c r="H743" s="132"/>
    </row>
    <row r="744" spans="1:8" ht="14.25">
      <c r="A744" s="225" t="s">
        <v>152</v>
      </c>
      <c r="B744" s="137" t="s">
        <v>175</v>
      </c>
      <c r="C744" s="137"/>
      <c r="D744" s="137"/>
      <c r="E744" s="132"/>
      <c r="F744" s="132"/>
      <c r="G744" s="132"/>
      <c r="H744" s="132"/>
    </row>
    <row r="745" spans="1:8" ht="25.5">
      <c r="A745" s="225" t="s">
        <v>153</v>
      </c>
      <c r="B745" s="137" t="s">
        <v>154</v>
      </c>
      <c r="C745" s="137"/>
      <c r="D745" s="137"/>
      <c r="E745" s="132"/>
      <c r="F745" s="132"/>
      <c r="G745" s="132"/>
      <c r="H745" s="132"/>
    </row>
    <row r="746" spans="1:8" ht="14.25">
      <c r="A746" s="225" t="s">
        <v>155</v>
      </c>
      <c r="B746" s="137" t="s">
        <v>156</v>
      </c>
      <c r="C746" s="137"/>
      <c r="D746" s="137"/>
      <c r="E746" s="132"/>
      <c r="F746" s="132"/>
      <c r="G746" s="132"/>
      <c r="H746" s="132"/>
    </row>
    <row r="747" spans="1:8" ht="25.5">
      <c r="A747" s="225" t="s">
        <v>157</v>
      </c>
      <c r="B747" s="137" t="s">
        <v>170</v>
      </c>
      <c r="C747" s="137"/>
      <c r="D747" s="137"/>
      <c r="E747" s="132"/>
      <c r="F747" s="132"/>
      <c r="G747" s="132"/>
      <c r="H747" s="132"/>
    </row>
    <row r="748" spans="1:8" ht="51">
      <c r="A748" s="225" t="s">
        <v>158</v>
      </c>
      <c r="B748" s="137" t="s">
        <v>159</v>
      </c>
      <c r="C748" s="137"/>
      <c r="D748" s="137"/>
      <c r="E748" s="132"/>
      <c r="F748" s="132"/>
      <c r="G748" s="132"/>
      <c r="H748" s="132"/>
    </row>
    <row r="749" spans="1:8" ht="51">
      <c r="A749" s="225" t="s">
        <v>160</v>
      </c>
      <c r="B749" s="137" t="s">
        <v>161</v>
      </c>
      <c r="C749" s="137"/>
      <c r="D749" s="137"/>
      <c r="E749" s="132"/>
      <c r="F749" s="132"/>
      <c r="G749" s="132"/>
      <c r="H749" s="132"/>
    </row>
    <row r="750" spans="1:8" ht="25.5">
      <c r="A750" s="225" t="s">
        <v>162</v>
      </c>
      <c r="B750" s="137" t="s">
        <v>163</v>
      </c>
      <c r="C750" s="137"/>
      <c r="D750" s="137"/>
      <c r="E750" s="132"/>
      <c r="F750" s="132"/>
      <c r="G750" s="132"/>
      <c r="H750" s="132"/>
    </row>
    <row r="751" spans="1:8" ht="38.25">
      <c r="A751" s="225" t="s">
        <v>164</v>
      </c>
      <c r="B751" s="137" t="s">
        <v>165</v>
      </c>
      <c r="C751" s="137"/>
      <c r="D751" s="137"/>
      <c r="E751" s="132"/>
      <c r="F751" s="132"/>
      <c r="G751" s="132"/>
      <c r="H751" s="132"/>
    </row>
    <row r="752" spans="1:8" ht="76.5">
      <c r="A752" s="225" t="s">
        <v>166</v>
      </c>
      <c r="B752" s="137" t="s">
        <v>167</v>
      </c>
      <c r="C752" s="137"/>
      <c r="D752" s="137"/>
      <c r="E752" s="132"/>
      <c r="F752" s="132"/>
      <c r="G752" s="132"/>
      <c r="H752" s="132"/>
    </row>
    <row r="753" spans="1:8" ht="76.5">
      <c r="A753" s="225" t="s">
        <v>168</v>
      </c>
      <c r="B753" s="137" t="s">
        <v>169</v>
      </c>
      <c r="C753" s="137"/>
      <c r="D753" s="137"/>
      <c r="E753" s="132"/>
      <c r="F753" s="132"/>
      <c r="G753" s="132"/>
      <c r="H753" s="132"/>
    </row>
    <row r="754" spans="1:8">
      <c r="A754" s="111" t="s">
        <v>250</v>
      </c>
      <c r="B754" s="137"/>
      <c r="C754" s="137"/>
      <c r="D754" s="137"/>
      <c r="E754" s="132"/>
      <c r="F754" s="132"/>
      <c r="G754" s="132"/>
      <c r="H754" s="132"/>
    </row>
    <row r="755" spans="1:8">
      <c r="A755" s="111" t="s">
        <v>246</v>
      </c>
      <c r="B755" s="111"/>
      <c r="C755" s="137"/>
      <c r="D755" s="137"/>
      <c r="E755" s="132"/>
      <c r="F755" s="132"/>
      <c r="G755" s="132"/>
      <c r="H755" s="132"/>
    </row>
    <row r="756" spans="1:8" ht="18.75" customHeight="1">
      <c r="A756" s="974" t="s">
        <v>147</v>
      </c>
      <c r="B756" s="974"/>
      <c r="C756" s="974"/>
      <c r="D756" s="974"/>
      <c r="E756" s="974"/>
      <c r="F756" s="974"/>
      <c r="G756" s="974"/>
      <c r="H756" s="974"/>
    </row>
    <row r="757" spans="1:8" ht="28.5" customHeight="1">
      <c r="A757" s="974" t="s">
        <v>340</v>
      </c>
      <c r="B757" s="974"/>
      <c r="C757" s="974"/>
      <c r="D757" s="974"/>
      <c r="E757" s="974"/>
      <c r="F757" s="974"/>
      <c r="G757" s="974"/>
      <c r="H757" s="974"/>
    </row>
    <row r="758" spans="1:8" ht="14.25">
      <c r="A758" s="111"/>
      <c r="B758" s="225"/>
      <c r="C758" s="225"/>
      <c r="D758" s="225"/>
      <c r="E758" s="132"/>
      <c r="F758" s="132"/>
      <c r="G758" s="341"/>
      <c r="H758" s="132"/>
    </row>
  </sheetData>
  <mergeCells count="8">
    <mergeCell ref="A756:H756"/>
    <mergeCell ref="A757:H757"/>
    <mergeCell ref="A7:A8"/>
    <mergeCell ref="B7:B8"/>
    <mergeCell ref="C7:D7"/>
    <mergeCell ref="E7:F7"/>
    <mergeCell ref="G7:H7"/>
    <mergeCell ref="A196:B19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2" tint="-0.89999084444715716"/>
  </sheetPr>
  <dimension ref="A1:J718"/>
  <sheetViews>
    <sheetView topLeftCell="A364" workbookViewId="0">
      <selection activeCell="B380" sqref="B380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[5]Kadar.ode.!C2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 t="s">
        <v>3951</v>
      </c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23.2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856"/>
      <c r="B9" s="335" t="s">
        <v>3082</v>
      </c>
      <c r="C9" s="862"/>
      <c r="D9" s="862"/>
      <c r="E9" s="862"/>
      <c r="F9" s="862"/>
      <c r="G9" s="862"/>
      <c r="H9" s="862"/>
    </row>
    <row r="10" spans="1:8">
      <c r="A10" s="369" t="s">
        <v>3956</v>
      </c>
      <c r="B10" s="374" t="s">
        <v>3957</v>
      </c>
      <c r="C10" s="241">
        <v>3</v>
      </c>
      <c r="D10" s="369">
        <v>2</v>
      </c>
      <c r="E10" s="241">
        <v>0</v>
      </c>
      <c r="F10" s="369">
        <v>1</v>
      </c>
      <c r="G10" s="374">
        <f t="shared" ref="G10:H33" si="0">C10+E10</f>
        <v>3</v>
      </c>
      <c r="H10" s="374">
        <f t="shared" si="0"/>
        <v>3</v>
      </c>
    </row>
    <row r="11" spans="1:8">
      <c r="A11" s="369" t="s">
        <v>3958</v>
      </c>
      <c r="B11" s="374" t="s">
        <v>3959</v>
      </c>
      <c r="C11" s="241">
        <v>30</v>
      </c>
      <c r="D11" s="369">
        <v>30</v>
      </c>
      <c r="E11" s="241">
        <v>9</v>
      </c>
      <c r="F11" s="369">
        <v>10</v>
      </c>
      <c r="G11" s="374">
        <f t="shared" si="0"/>
        <v>39</v>
      </c>
      <c r="H11" s="374">
        <f t="shared" si="0"/>
        <v>40</v>
      </c>
    </row>
    <row r="12" spans="1:8">
      <c r="A12" s="369" t="s">
        <v>3960</v>
      </c>
      <c r="B12" s="374" t="s">
        <v>3961</v>
      </c>
      <c r="C12" s="241">
        <v>0</v>
      </c>
      <c r="D12" s="369">
        <v>0</v>
      </c>
      <c r="E12" s="241">
        <v>0</v>
      </c>
      <c r="F12" s="369">
        <v>1</v>
      </c>
      <c r="G12" s="374">
        <f t="shared" si="0"/>
        <v>0</v>
      </c>
      <c r="H12" s="374">
        <f t="shared" si="0"/>
        <v>1</v>
      </c>
    </row>
    <row r="13" spans="1:8">
      <c r="A13" s="369" t="s">
        <v>3962</v>
      </c>
      <c r="B13" s="374" t="s">
        <v>3963</v>
      </c>
      <c r="C13" s="241">
        <v>5</v>
      </c>
      <c r="D13" s="369">
        <v>5</v>
      </c>
      <c r="E13" s="241">
        <v>5</v>
      </c>
      <c r="F13" s="369">
        <v>8</v>
      </c>
      <c r="G13" s="374">
        <f t="shared" si="0"/>
        <v>10</v>
      </c>
      <c r="H13" s="374">
        <f t="shared" si="0"/>
        <v>13</v>
      </c>
    </row>
    <row r="14" spans="1:8">
      <c r="A14" s="333" t="s">
        <v>3966</v>
      </c>
      <c r="B14" s="367" t="s">
        <v>3967</v>
      </c>
      <c r="C14" s="241">
        <v>3</v>
      </c>
      <c r="D14" s="333">
        <v>1</v>
      </c>
      <c r="E14" s="241">
        <v>1</v>
      </c>
      <c r="F14" s="333">
        <v>1</v>
      </c>
      <c r="G14" s="367">
        <f t="shared" si="0"/>
        <v>4</v>
      </c>
      <c r="H14" s="367">
        <f t="shared" si="0"/>
        <v>2</v>
      </c>
    </row>
    <row r="15" spans="1:8" ht="25.5">
      <c r="A15" s="333" t="s">
        <v>3970</v>
      </c>
      <c r="B15" s="367" t="s">
        <v>3971</v>
      </c>
      <c r="C15" s="241">
        <v>0</v>
      </c>
      <c r="D15" s="333">
        <v>2</v>
      </c>
      <c r="E15" s="241">
        <v>1</v>
      </c>
      <c r="F15" s="333">
        <v>2</v>
      </c>
      <c r="G15" s="367">
        <f t="shared" si="0"/>
        <v>1</v>
      </c>
      <c r="H15" s="367">
        <f t="shared" si="0"/>
        <v>4</v>
      </c>
    </row>
    <row r="16" spans="1:8">
      <c r="A16" s="333" t="s">
        <v>3244</v>
      </c>
      <c r="B16" s="367" t="s">
        <v>3972</v>
      </c>
      <c r="C16" s="241">
        <v>127</v>
      </c>
      <c r="D16" s="333">
        <v>120</v>
      </c>
      <c r="E16" s="241">
        <v>1</v>
      </c>
      <c r="F16" s="333">
        <v>2</v>
      </c>
      <c r="G16" s="367">
        <f t="shared" si="0"/>
        <v>128</v>
      </c>
      <c r="H16" s="367">
        <f t="shared" si="0"/>
        <v>122</v>
      </c>
    </row>
    <row r="17" spans="1:8" ht="25.5">
      <c r="A17" s="333" t="s">
        <v>3973</v>
      </c>
      <c r="B17" s="367" t="s">
        <v>3974</v>
      </c>
      <c r="C17" s="241">
        <v>34</v>
      </c>
      <c r="D17" s="333">
        <v>35</v>
      </c>
      <c r="E17" s="241">
        <v>3</v>
      </c>
      <c r="F17" s="333">
        <v>3</v>
      </c>
      <c r="G17" s="367">
        <f t="shared" si="0"/>
        <v>37</v>
      </c>
      <c r="H17" s="367">
        <f t="shared" si="0"/>
        <v>38</v>
      </c>
    </row>
    <row r="18" spans="1:8">
      <c r="A18" s="333" t="s">
        <v>3975</v>
      </c>
      <c r="B18" s="367" t="s">
        <v>3976</v>
      </c>
      <c r="C18" s="241">
        <v>62</v>
      </c>
      <c r="D18" s="333">
        <v>60</v>
      </c>
      <c r="E18" s="241">
        <v>1</v>
      </c>
      <c r="F18" s="333">
        <v>1</v>
      </c>
      <c r="G18" s="367">
        <f t="shared" si="0"/>
        <v>63</v>
      </c>
      <c r="H18" s="367">
        <f t="shared" si="0"/>
        <v>61</v>
      </c>
    </row>
    <row r="19" spans="1:8">
      <c r="A19" s="333" t="s">
        <v>3977</v>
      </c>
      <c r="B19" s="367" t="s">
        <v>3978</v>
      </c>
      <c r="C19" s="241">
        <v>4</v>
      </c>
      <c r="D19" s="333">
        <v>0</v>
      </c>
      <c r="E19" s="241">
        <v>2</v>
      </c>
      <c r="F19" s="333">
        <v>2</v>
      </c>
      <c r="G19" s="367">
        <f t="shared" si="0"/>
        <v>6</v>
      </c>
      <c r="H19" s="367">
        <f t="shared" si="0"/>
        <v>2</v>
      </c>
    </row>
    <row r="20" spans="1:8">
      <c r="A20" s="333" t="s">
        <v>3979</v>
      </c>
      <c r="B20" s="367" t="s">
        <v>3980</v>
      </c>
      <c r="C20" s="241">
        <v>4</v>
      </c>
      <c r="D20" s="333">
        <v>5</v>
      </c>
      <c r="E20" s="241">
        <v>16</v>
      </c>
      <c r="F20" s="333">
        <v>16</v>
      </c>
      <c r="G20" s="367">
        <f t="shared" si="0"/>
        <v>20</v>
      </c>
      <c r="H20" s="367">
        <f t="shared" si="0"/>
        <v>21</v>
      </c>
    </row>
    <row r="21" spans="1:8" ht="25.5">
      <c r="A21" s="333" t="s">
        <v>3982</v>
      </c>
      <c r="B21" s="367" t="s">
        <v>3983</v>
      </c>
      <c r="C21" s="241">
        <v>0</v>
      </c>
      <c r="D21" s="333">
        <v>1</v>
      </c>
      <c r="E21" s="241">
        <v>0</v>
      </c>
      <c r="F21" s="333">
        <v>1</v>
      </c>
      <c r="G21" s="367">
        <f t="shared" si="0"/>
        <v>0</v>
      </c>
      <c r="H21" s="367">
        <f t="shared" si="0"/>
        <v>2</v>
      </c>
    </row>
    <row r="22" spans="1:8" ht="25.5">
      <c r="A22" s="333" t="s">
        <v>3646</v>
      </c>
      <c r="B22" s="367" t="s">
        <v>3990</v>
      </c>
      <c r="C22" s="241">
        <v>0</v>
      </c>
      <c r="D22" s="333">
        <v>2</v>
      </c>
      <c r="E22" s="241">
        <v>0</v>
      </c>
      <c r="F22" s="333">
        <v>0</v>
      </c>
      <c r="G22" s="367">
        <f t="shared" si="0"/>
        <v>0</v>
      </c>
      <c r="H22" s="367">
        <f t="shared" si="0"/>
        <v>2</v>
      </c>
    </row>
    <row r="23" spans="1:8" ht="25.5">
      <c r="A23" s="333" t="s">
        <v>3649</v>
      </c>
      <c r="B23" s="367" t="s">
        <v>3991</v>
      </c>
      <c r="C23" s="241">
        <v>0</v>
      </c>
      <c r="D23" s="333">
        <v>2</v>
      </c>
      <c r="E23" s="241">
        <v>0</v>
      </c>
      <c r="F23" s="333">
        <v>2</v>
      </c>
      <c r="G23" s="367">
        <f t="shared" si="0"/>
        <v>0</v>
      </c>
      <c r="H23" s="367">
        <f t="shared" si="0"/>
        <v>4</v>
      </c>
    </row>
    <row r="24" spans="1:8" ht="38.25">
      <c r="A24" s="333" t="s">
        <v>3651</v>
      </c>
      <c r="B24" s="367" t="s">
        <v>3992</v>
      </c>
      <c r="C24" s="241">
        <v>0</v>
      </c>
      <c r="D24" s="333">
        <v>0</v>
      </c>
      <c r="E24" s="241">
        <v>0</v>
      </c>
      <c r="F24" s="333">
        <v>2</v>
      </c>
      <c r="G24" s="367">
        <f t="shared" si="0"/>
        <v>0</v>
      </c>
      <c r="H24" s="367">
        <f t="shared" si="0"/>
        <v>2</v>
      </c>
    </row>
    <row r="25" spans="1:8" ht="25.5">
      <c r="A25" s="333" t="s">
        <v>3993</v>
      </c>
      <c r="B25" s="367" t="s">
        <v>3994</v>
      </c>
      <c r="C25" s="241">
        <v>1</v>
      </c>
      <c r="D25" s="333">
        <v>1</v>
      </c>
      <c r="E25" s="241">
        <v>0</v>
      </c>
      <c r="F25" s="333">
        <v>2</v>
      </c>
      <c r="G25" s="367">
        <f t="shared" si="0"/>
        <v>1</v>
      </c>
      <c r="H25" s="367">
        <f t="shared" si="0"/>
        <v>3</v>
      </c>
    </row>
    <row r="26" spans="1:8">
      <c r="A26" s="333" t="s">
        <v>3995</v>
      </c>
      <c r="B26" s="367" t="s">
        <v>3996</v>
      </c>
      <c r="C26" s="241">
        <v>1</v>
      </c>
      <c r="D26" s="333">
        <v>1</v>
      </c>
      <c r="E26" s="241">
        <v>1</v>
      </c>
      <c r="F26" s="333">
        <v>2</v>
      </c>
      <c r="G26" s="367">
        <f t="shared" si="0"/>
        <v>2</v>
      </c>
      <c r="H26" s="367">
        <f t="shared" si="0"/>
        <v>3</v>
      </c>
    </row>
    <row r="27" spans="1:8" ht="25.5">
      <c r="A27" s="333" t="s">
        <v>3655</v>
      </c>
      <c r="B27" s="367" t="s">
        <v>3997</v>
      </c>
      <c r="C27" s="241">
        <v>0</v>
      </c>
      <c r="D27" s="333">
        <v>1</v>
      </c>
      <c r="E27" s="241">
        <v>2</v>
      </c>
      <c r="F27" s="333">
        <v>1</v>
      </c>
      <c r="G27" s="367">
        <f t="shared" si="0"/>
        <v>2</v>
      </c>
      <c r="H27" s="367">
        <f t="shared" si="0"/>
        <v>2</v>
      </c>
    </row>
    <row r="28" spans="1:8">
      <c r="A28" s="333" t="s">
        <v>3998</v>
      </c>
      <c r="B28" s="367" t="s">
        <v>3999</v>
      </c>
      <c r="C28" s="241">
        <v>0</v>
      </c>
      <c r="D28" s="333">
        <v>0</v>
      </c>
      <c r="E28" s="241">
        <v>0</v>
      </c>
      <c r="F28" s="333">
        <v>2</v>
      </c>
      <c r="G28" s="367">
        <f t="shared" si="0"/>
        <v>0</v>
      </c>
      <c r="H28" s="367">
        <f t="shared" si="0"/>
        <v>2</v>
      </c>
    </row>
    <row r="29" spans="1:8">
      <c r="A29" s="333" t="s">
        <v>3380</v>
      </c>
      <c r="B29" s="367" t="s">
        <v>4000</v>
      </c>
      <c r="C29" s="241">
        <v>0</v>
      </c>
      <c r="D29" s="333">
        <v>0</v>
      </c>
      <c r="E29" s="241">
        <v>8</v>
      </c>
      <c r="F29" s="333">
        <v>10</v>
      </c>
      <c r="G29" s="367">
        <f t="shared" si="0"/>
        <v>8</v>
      </c>
      <c r="H29" s="367">
        <f t="shared" si="0"/>
        <v>10</v>
      </c>
    </row>
    <row r="30" spans="1:8">
      <c r="A30" s="333" t="s">
        <v>4001</v>
      </c>
      <c r="B30" s="367" t="s">
        <v>4002</v>
      </c>
      <c r="C30" s="241">
        <v>0</v>
      </c>
      <c r="D30" s="333">
        <v>2</v>
      </c>
      <c r="E30" s="241">
        <v>1</v>
      </c>
      <c r="F30" s="333">
        <v>2</v>
      </c>
      <c r="G30" s="367">
        <f t="shared" si="0"/>
        <v>1</v>
      </c>
      <c r="H30" s="367">
        <f t="shared" si="0"/>
        <v>4</v>
      </c>
    </row>
    <row r="31" spans="1:8">
      <c r="A31" s="333" t="s">
        <v>4003</v>
      </c>
      <c r="B31" s="367" t="s">
        <v>4004</v>
      </c>
      <c r="C31" s="241">
        <v>0</v>
      </c>
      <c r="D31" s="333">
        <v>0</v>
      </c>
      <c r="E31" s="241">
        <v>1</v>
      </c>
      <c r="F31" s="333">
        <v>2</v>
      </c>
      <c r="G31" s="367">
        <f t="shared" si="0"/>
        <v>1</v>
      </c>
      <c r="H31" s="367">
        <f t="shared" si="0"/>
        <v>2</v>
      </c>
    </row>
    <row r="32" spans="1:8">
      <c r="A32" s="333" t="s">
        <v>4005</v>
      </c>
      <c r="B32" s="367" t="s">
        <v>4006</v>
      </c>
      <c r="C32" s="241">
        <v>2</v>
      </c>
      <c r="D32" s="333">
        <v>2</v>
      </c>
      <c r="E32" s="241">
        <v>1</v>
      </c>
      <c r="F32" s="333">
        <v>2</v>
      </c>
      <c r="G32" s="367">
        <f t="shared" si="0"/>
        <v>3</v>
      </c>
      <c r="H32" s="367">
        <f t="shared" si="0"/>
        <v>4</v>
      </c>
    </row>
    <row r="33" spans="1:8">
      <c r="A33" s="333" t="s">
        <v>4007</v>
      </c>
      <c r="B33" s="367" t="s">
        <v>4008</v>
      </c>
      <c r="C33" s="241">
        <v>0</v>
      </c>
      <c r="D33" s="333">
        <v>0</v>
      </c>
      <c r="E33" s="241">
        <v>0</v>
      </c>
      <c r="F33" s="333">
        <v>2</v>
      </c>
      <c r="G33" s="367">
        <f t="shared" si="0"/>
        <v>0</v>
      </c>
      <c r="H33" s="367">
        <f t="shared" si="0"/>
        <v>2</v>
      </c>
    </row>
    <row r="34" spans="1:8" ht="25.5">
      <c r="A34" s="333" t="s">
        <v>2043</v>
      </c>
      <c r="B34" s="367" t="s">
        <v>4009</v>
      </c>
      <c r="C34" s="241">
        <v>5</v>
      </c>
      <c r="D34" s="333">
        <v>5</v>
      </c>
      <c r="E34" s="241">
        <v>4</v>
      </c>
      <c r="F34" s="333">
        <v>5</v>
      </c>
      <c r="G34" s="367">
        <f t="shared" ref="G34:H65" si="1">C34+E34</f>
        <v>9</v>
      </c>
      <c r="H34" s="367">
        <f t="shared" si="1"/>
        <v>10</v>
      </c>
    </row>
    <row r="35" spans="1:8">
      <c r="A35" s="333" t="s">
        <v>2047</v>
      </c>
      <c r="B35" s="367" t="s">
        <v>4010</v>
      </c>
      <c r="C35" s="241">
        <v>37</v>
      </c>
      <c r="D35" s="333">
        <v>40</v>
      </c>
      <c r="E35" s="241">
        <v>2</v>
      </c>
      <c r="F35" s="333">
        <v>5</v>
      </c>
      <c r="G35" s="367">
        <f t="shared" si="1"/>
        <v>39</v>
      </c>
      <c r="H35" s="367">
        <f t="shared" si="1"/>
        <v>45</v>
      </c>
    </row>
    <row r="36" spans="1:8" ht="25.5">
      <c r="A36" s="333" t="s">
        <v>4011</v>
      </c>
      <c r="B36" s="367" t="s">
        <v>4012</v>
      </c>
      <c r="C36" s="241">
        <v>0</v>
      </c>
      <c r="D36" s="333">
        <v>0</v>
      </c>
      <c r="E36" s="241">
        <v>12</v>
      </c>
      <c r="F36" s="333">
        <v>15</v>
      </c>
      <c r="G36" s="367">
        <f t="shared" si="1"/>
        <v>12</v>
      </c>
      <c r="H36" s="367">
        <f t="shared" si="1"/>
        <v>15</v>
      </c>
    </row>
    <row r="37" spans="1:8">
      <c r="A37" s="333" t="s">
        <v>4013</v>
      </c>
      <c r="B37" s="367" t="s">
        <v>4014</v>
      </c>
      <c r="C37" s="241">
        <v>0</v>
      </c>
      <c r="D37" s="333">
        <v>0</v>
      </c>
      <c r="E37" s="241">
        <v>9</v>
      </c>
      <c r="F37" s="333">
        <v>10</v>
      </c>
      <c r="G37" s="367">
        <f t="shared" si="1"/>
        <v>9</v>
      </c>
      <c r="H37" s="367">
        <f t="shared" si="1"/>
        <v>10</v>
      </c>
    </row>
    <row r="38" spans="1:8">
      <c r="A38" s="333" t="s">
        <v>4015</v>
      </c>
      <c r="B38" s="367" t="s">
        <v>4016</v>
      </c>
      <c r="C38" s="241">
        <v>0</v>
      </c>
      <c r="D38" s="333">
        <v>0</v>
      </c>
      <c r="E38" s="241">
        <v>6</v>
      </c>
      <c r="F38" s="333">
        <v>8</v>
      </c>
      <c r="G38" s="367">
        <f t="shared" si="1"/>
        <v>6</v>
      </c>
      <c r="H38" s="367">
        <f t="shared" si="1"/>
        <v>8</v>
      </c>
    </row>
    <row r="39" spans="1:8">
      <c r="A39" s="333" t="s">
        <v>3390</v>
      </c>
      <c r="B39" s="367" t="s">
        <v>4017</v>
      </c>
      <c r="C39" s="241">
        <v>0</v>
      </c>
      <c r="D39" s="333">
        <v>2</v>
      </c>
      <c r="E39" s="241">
        <v>0</v>
      </c>
      <c r="F39" s="333">
        <v>2</v>
      </c>
      <c r="G39" s="367">
        <f t="shared" si="1"/>
        <v>0</v>
      </c>
      <c r="H39" s="367">
        <f t="shared" si="1"/>
        <v>4</v>
      </c>
    </row>
    <row r="40" spans="1:8">
      <c r="A40" s="333" t="s">
        <v>4018</v>
      </c>
      <c r="B40" s="367" t="s">
        <v>4019</v>
      </c>
      <c r="C40" s="241">
        <v>0</v>
      </c>
      <c r="D40" s="333">
        <v>0</v>
      </c>
      <c r="E40" s="241">
        <v>2</v>
      </c>
      <c r="F40" s="333">
        <v>2</v>
      </c>
      <c r="G40" s="367">
        <f t="shared" si="1"/>
        <v>2</v>
      </c>
      <c r="H40" s="367">
        <f t="shared" si="1"/>
        <v>2</v>
      </c>
    </row>
    <row r="41" spans="1:8" ht="25.5">
      <c r="A41" s="333" t="s">
        <v>4020</v>
      </c>
      <c r="B41" s="367" t="s">
        <v>4021</v>
      </c>
      <c r="C41" s="241">
        <v>0</v>
      </c>
      <c r="D41" s="333">
        <v>0</v>
      </c>
      <c r="E41" s="241">
        <v>0</v>
      </c>
      <c r="F41" s="333">
        <v>2</v>
      </c>
      <c r="G41" s="367">
        <f t="shared" si="1"/>
        <v>0</v>
      </c>
      <c r="H41" s="367">
        <f t="shared" si="1"/>
        <v>2</v>
      </c>
    </row>
    <row r="42" spans="1:8">
      <c r="A42" s="856" t="s">
        <v>3392</v>
      </c>
      <c r="B42" s="856" t="s">
        <v>4456</v>
      </c>
      <c r="C42" s="241">
        <v>0</v>
      </c>
      <c r="D42" s="862"/>
      <c r="E42" s="241">
        <v>3</v>
      </c>
      <c r="F42" s="862">
        <v>5</v>
      </c>
      <c r="G42" s="490">
        <f t="shared" si="1"/>
        <v>3</v>
      </c>
      <c r="H42" s="490">
        <f t="shared" si="1"/>
        <v>5</v>
      </c>
    </row>
    <row r="43" spans="1:8">
      <c r="A43" s="856" t="s">
        <v>4457</v>
      </c>
      <c r="B43" s="856" t="s">
        <v>4458</v>
      </c>
      <c r="C43" s="241">
        <v>0</v>
      </c>
      <c r="D43" s="862"/>
      <c r="E43" s="241">
        <v>0</v>
      </c>
      <c r="F43" s="862">
        <v>5</v>
      </c>
      <c r="G43" s="490">
        <f t="shared" si="1"/>
        <v>0</v>
      </c>
      <c r="H43" s="490">
        <f t="shared" si="1"/>
        <v>5</v>
      </c>
    </row>
    <row r="44" spans="1:8" ht="25.5">
      <c r="A44" s="333" t="s">
        <v>3458</v>
      </c>
      <c r="B44" s="367" t="s">
        <v>4022</v>
      </c>
      <c r="C44" s="241">
        <v>0</v>
      </c>
      <c r="D44" s="333">
        <v>0</v>
      </c>
      <c r="E44" s="241">
        <v>0</v>
      </c>
      <c r="F44" s="333">
        <v>1</v>
      </c>
      <c r="G44" s="367">
        <f t="shared" si="1"/>
        <v>0</v>
      </c>
      <c r="H44" s="367">
        <f t="shared" si="1"/>
        <v>1</v>
      </c>
    </row>
    <row r="45" spans="1:8" ht="25.5">
      <c r="A45" s="333" t="s">
        <v>4023</v>
      </c>
      <c r="B45" s="367" t="s">
        <v>4024</v>
      </c>
      <c r="C45" s="241">
        <v>0</v>
      </c>
      <c r="D45" s="333">
        <v>1</v>
      </c>
      <c r="E45" s="241">
        <v>1</v>
      </c>
      <c r="F45" s="333">
        <v>2</v>
      </c>
      <c r="G45" s="367">
        <f t="shared" si="1"/>
        <v>1</v>
      </c>
      <c r="H45" s="367">
        <f t="shared" si="1"/>
        <v>3</v>
      </c>
    </row>
    <row r="46" spans="1:8" ht="25.5">
      <c r="A46" s="333" t="s">
        <v>4025</v>
      </c>
      <c r="B46" s="367" t="s">
        <v>4026</v>
      </c>
      <c r="C46" s="241">
        <v>2</v>
      </c>
      <c r="D46" s="333">
        <v>2</v>
      </c>
      <c r="E46" s="241">
        <v>0</v>
      </c>
      <c r="F46" s="333">
        <v>2</v>
      </c>
      <c r="G46" s="367">
        <f t="shared" si="1"/>
        <v>2</v>
      </c>
      <c r="H46" s="367">
        <f t="shared" si="1"/>
        <v>4</v>
      </c>
    </row>
    <row r="47" spans="1:8" ht="25.5">
      <c r="A47" s="333" t="s">
        <v>3460</v>
      </c>
      <c r="B47" s="367" t="s">
        <v>4027</v>
      </c>
      <c r="C47" s="241">
        <v>6</v>
      </c>
      <c r="D47" s="333">
        <v>6</v>
      </c>
      <c r="E47" s="241">
        <v>1</v>
      </c>
      <c r="F47" s="333">
        <v>2</v>
      </c>
      <c r="G47" s="367">
        <f t="shared" si="1"/>
        <v>7</v>
      </c>
      <c r="H47" s="367">
        <f t="shared" si="1"/>
        <v>8</v>
      </c>
    </row>
    <row r="48" spans="1:8" ht="25.5">
      <c r="A48" s="333" t="s">
        <v>4028</v>
      </c>
      <c r="B48" s="367" t="s">
        <v>4029</v>
      </c>
      <c r="C48" s="241">
        <v>1</v>
      </c>
      <c r="D48" s="333">
        <v>2</v>
      </c>
      <c r="E48" s="241">
        <v>4</v>
      </c>
      <c r="F48" s="333">
        <v>5</v>
      </c>
      <c r="G48" s="367">
        <f t="shared" si="1"/>
        <v>5</v>
      </c>
      <c r="H48" s="367">
        <f t="shared" si="1"/>
        <v>7</v>
      </c>
    </row>
    <row r="49" spans="1:8" ht="25.5">
      <c r="A49" s="333" t="s">
        <v>3464</v>
      </c>
      <c r="B49" s="367" t="s">
        <v>4030</v>
      </c>
      <c r="C49" s="241">
        <v>120</v>
      </c>
      <c r="D49" s="333">
        <v>120</v>
      </c>
      <c r="E49" s="241">
        <v>18</v>
      </c>
      <c r="F49" s="333">
        <v>20</v>
      </c>
      <c r="G49" s="367">
        <f t="shared" si="1"/>
        <v>138</v>
      </c>
      <c r="H49" s="367">
        <f t="shared" si="1"/>
        <v>140</v>
      </c>
    </row>
    <row r="50" spans="1:8">
      <c r="A50" s="333" t="s">
        <v>4031</v>
      </c>
      <c r="B50" s="367" t="s">
        <v>4032</v>
      </c>
      <c r="C50" s="241">
        <v>0</v>
      </c>
      <c r="D50" s="333">
        <v>0</v>
      </c>
      <c r="E50" s="241">
        <v>5</v>
      </c>
      <c r="F50" s="333">
        <v>5</v>
      </c>
      <c r="G50" s="367">
        <f t="shared" si="1"/>
        <v>5</v>
      </c>
      <c r="H50" s="367">
        <f t="shared" si="1"/>
        <v>5</v>
      </c>
    </row>
    <row r="51" spans="1:8" ht="25.5">
      <c r="A51" s="333" t="s">
        <v>4033</v>
      </c>
      <c r="B51" s="367" t="s">
        <v>4034</v>
      </c>
      <c r="C51" s="241">
        <v>0</v>
      </c>
      <c r="D51" s="333">
        <v>0</v>
      </c>
      <c r="E51" s="241">
        <v>2</v>
      </c>
      <c r="F51" s="333">
        <v>2</v>
      </c>
      <c r="G51" s="367">
        <f t="shared" si="1"/>
        <v>2</v>
      </c>
      <c r="H51" s="367">
        <f t="shared" si="1"/>
        <v>2</v>
      </c>
    </row>
    <row r="52" spans="1:8">
      <c r="A52" s="333" t="s">
        <v>4035</v>
      </c>
      <c r="B52" s="367" t="s">
        <v>4036</v>
      </c>
      <c r="C52" s="241">
        <v>0</v>
      </c>
      <c r="D52" s="333">
        <v>0</v>
      </c>
      <c r="E52" s="241">
        <v>2</v>
      </c>
      <c r="F52" s="333">
        <v>2</v>
      </c>
      <c r="G52" s="367">
        <f t="shared" si="1"/>
        <v>2</v>
      </c>
      <c r="H52" s="367">
        <f t="shared" si="1"/>
        <v>2</v>
      </c>
    </row>
    <row r="53" spans="1:8">
      <c r="A53" s="333" t="s">
        <v>3501</v>
      </c>
      <c r="B53" s="367" t="s">
        <v>4037</v>
      </c>
      <c r="C53" s="241">
        <v>1</v>
      </c>
      <c r="D53" s="333">
        <v>1</v>
      </c>
      <c r="E53" s="241">
        <v>0</v>
      </c>
      <c r="F53" s="333">
        <v>2</v>
      </c>
      <c r="G53" s="367">
        <f t="shared" si="1"/>
        <v>1</v>
      </c>
      <c r="H53" s="367">
        <f t="shared" si="1"/>
        <v>3</v>
      </c>
    </row>
    <row r="54" spans="1:8" ht="25.5">
      <c r="A54" s="333" t="s">
        <v>4038</v>
      </c>
      <c r="B54" s="367" t="s">
        <v>4039</v>
      </c>
      <c r="C54" s="241">
        <v>0</v>
      </c>
      <c r="D54" s="333">
        <v>2</v>
      </c>
      <c r="E54" s="241">
        <v>0</v>
      </c>
      <c r="F54" s="333">
        <v>2</v>
      </c>
      <c r="G54" s="367">
        <f t="shared" si="1"/>
        <v>0</v>
      </c>
      <c r="H54" s="367">
        <f t="shared" si="1"/>
        <v>4</v>
      </c>
    </row>
    <row r="55" spans="1:8" ht="25.5">
      <c r="A55" s="333" t="s">
        <v>4040</v>
      </c>
      <c r="B55" s="367" t="s">
        <v>4041</v>
      </c>
      <c r="C55" s="241">
        <v>3</v>
      </c>
      <c r="D55" s="333">
        <v>2</v>
      </c>
      <c r="E55" s="241">
        <v>0</v>
      </c>
      <c r="F55" s="333">
        <v>2</v>
      </c>
      <c r="G55" s="367">
        <f t="shared" si="1"/>
        <v>3</v>
      </c>
      <c r="H55" s="367">
        <f t="shared" si="1"/>
        <v>4</v>
      </c>
    </row>
    <row r="56" spans="1:8">
      <c r="A56" s="332" t="s">
        <v>4042</v>
      </c>
      <c r="B56" s="333" t="s">
        <v>4043</v>
      </c>
      <c r="C56" s="241">
        <v>0</v>
      </c>
      <c r="D56" s="369">
        <v>0</v>
      </c>
      <c r="E56" s="241">
        <v>0</v>
      </c>
      <c r="F56" s="369">
        <v>2</v>
      </c>
      <c r="G56" s="367">
        <f t="shared" si="1"/>
        <v>0</v>
      </c>
      <c r="H56" s="367">
        <f t="shared" si="1"/>
        <v>2</v>
      </c>
    </row>
    <row r="57" spans="1:8" ht="25.5">
      <c r="A57" s="333" t="s">
        <v>4044</v>
      </c>
      <c r="B57" s="367" t="s">
        <v>4045</v>
      </c>
      <c r="C57" s="241">
        <v>1</v>
      </c>
      <c r="D57" s="333">
        <v>0</v>
      </c>
      <c r="E57" s="241">
        <v>7</v>
      </c>
      <c r="F57" s="333">
        <v>10</v>
      </c>
      <c r="G57" s="367">
        <f t="shared" si="1"/>
        <v>8</v>
      </c>
      <c r="H57" s="367">
        <f t="shared" si="1"/>
        <v>10</v>
      </c>
    </row>
    <row r="58" spans="1:8">
      <c r="A58" s="856" t="s">
        <v>4044</v>
      </c>
      <c r="B58" s="856" t="s">
        <v>4459</v>
      </c>
      <c r="C58" s="241">
        <v>1</v>
      </c>
      <c r="D58" s="862">
        <v>1</v>
      </c>
      <c r="E58" s="241">
        <v>7</v>
      </c>
      <c r="F58" s="862">
        <v>10</v>
      </c>
      <c r="G58" s="490">
        <f t="shared" si="1"/>
        <v>8</v>
      </c>
      <c r="H58" s="490">
        <f t="shared" si="1"/>
        <v>11</v>
      </c>
    </row>
    <row r="59" spans="1:8" ht="25.5">
      <c r="A59" s="333" t="s">
        <v>4046</v>
      </c>
      <c r="B59" s="367" t="s">
        <v>4047</v>
      </c>
      <c r="C59" s="241">
        <v>0</v>
      </c>
      <c r="D59" s="333">
        <v>0</v>
      </c>
      <c r="E59" s="241">
        <v>0</v>
      </c>
      <c r="F59" s="333">
        <v>2</v>
      </c>
      <c r="G59" s="367">
        <f t="shared" si="1"/>
        <v>0</v>
      </c>
      <c r="H59" s="367">
        <f t="shared" si="1"/>
        <v>2</v>
      </c>
    </row>
    <row r="60" spans="1:8" ht="25.5">
      <c r="A60" s="333" t="s">
        <v>4048</v>
      </c>
      <c r="B60" s="367" t="s">
        <v>4049</v>
      </c>
      <c r="C60" s="241">
        <v>0</v>
      </c>
      <c r="D60" s="333">
        <v>0</v>
      </c>
      <c r="E60" s="241">
        <v>5</v>
      </c>
      <c r="F60" s="333">
        <v>5</v>
      </c>
      <c r="G60" s="367">
        <f t="shared" si="1"/>
        <v>5</v>
      </c>
      <c r="H60" s="367">
        <f t="shared" si="1"/>
        <v>5</v>
      </c>
    </row>
    <row r="61" spans="1:8">
      <c r="A61" s="333" t="s">
        <v>4050</v>
      </c>
      <c r="B61" s="367" t="s">
        <v>4051</v>
      </c>
      <c r="C61" s="241">
        <v>0</v>
      </c>
      <c r="D61" s="333">
        <v>0</v>
      </c>
      <c r="E61" s="241">
        <v>0</v>
      </c>
      <c r="F61" s="333">
        <v>2</v>
      </c>
      <c r="G61" s="367">
        <f t="shared" si="1"/>
        <v>0</v>
      </c>
      <c r="H61" s="367">
        <f t="shared" si="1"/>
        <v>2</v>
      </c>
    </row>
    <row r="62" spans="1:8">
      <c r="A62" s="333" t="s">
        <v>4052</v>
      </c>
      <c r="B62" s="367" t="s">
        <v>4053</v>
      </c>
      <c r="C62" s="241">
        <v>0</v>
      </c>
      <c r="D62" s="333">
        <v>0</v>
      </c>
      <c r="E62" s="241">
        <v>0</v>
      </c>
      <c r="F62" s="333">
        <v>2</v>
      </c>
      <c r="G62" s="367">
        <f t="shared" si="1"/>
        <v>0</v>
      </c>
      <c r="H62" s="367">
        <f t="shared" si="1"/>
        <v>2</v>
      </c>
    </row>
    <row r="63" spans="1:8">
      <c r="A63" s="333" t="s">
        <v>4054</v>
      </c>
      <c r="B63" s="367" t="s">
        <v>4055</v>
      </c>
      <c r="C63" s="241">
        <v>1</v>
      </c>
      <c r="D63" s="333">
        <v>2</v>
      </c>
      <c r="E63" s="241">
        <v>2</v>
      </c>
      <c r="F63" s="333">
        <v>2</v>
      </c>
      <c r="G63" s="367">
        <f t="shared" si="1"/>
        <v>3</v>
      </c>
      <c r="H63" s="367">
        <f t="shared" si="1"/>
        <v>4</v>
      </c>
    </row>
    <row r="64" spans="1:8">
      <c r="A64" s="333" t="s">
        <v>4056</v>
      </c>
      <c r="B64" s="367" t="s">
        <v>4057</v>
      </c>
      <c r="C64" s="241">
        <v>0</v>
      </c>
      <c r="D64" s="333">
        <v>0</v>
      </c>
      <c r="E64" s="241">
        <v>2</v>
      </c>
      <c r="F64" s="333">
        <v>2</v>
      </c>
      <c r="G64" s="367">
        <f t="shared" si="1"/>
        <v>2</v>
      </c>
      <c r="H64" s="367">
        <f t="shared" si="1"/>
        <v>2</v>
      </c>
    </row>
    <row r="65" spans="1:8">
      <c r="A65" s="333" t="s">
        <v>4058</v>
      </c>
      <c r="B65" s="367" t="s">
        <v>4059</v>
      </c>
      <c r="C65" s="241">
        <v>0</v>
      </c>
      <c r="D65" s="333">
        <v>0</v>
      </c>
      <c r="E65" s="241">
        <v>0</v>
      </c>
      <c r="F65" s="333">
        <v>2</v>
      </c>
      <c r="G65" s="367">
        <f t="shared" si="1"/>
        <v>0</v>
      </c>
      <c r="H65" s="367">
        <f t="shared" si="1"/>
        <v>2</v>
      </c>
    </row>
    <row r="66" spans="1:8">
      <c r="A66" s="333" t="s">
        <v>4060</v>
      </c>
      <c r="B66" s="367" t="s">
        <v>4061</v>
      </c>
      <c r="C66" s="241">
        <v>0</v>
      </c>
      <c r="D66" s="333">
        <v>0</v>
      </c>
      <c r="E66" s="241">
        <v>0</v>
      </c>
      <c r="F66" s="333">
        <v>2</v>
      </c>
      <c r="G66" s="367">
        <f t="shared" ref="G66:H81" si="2">C66+E66</f>
        <v>0</v>
      </c>
      <c r="H66" s="367">
        <f t="shared" si="2"/>
        <v>2</v>
      </c>
    </row>
    <row r="67" spans="1:8" ht="25.5">
      <c r="A67" s="333" t="s">
        <v>4062</v>
      </c>
      <c r="B67" s="367" t="s">
        <v>4063</v>
      </c>
      <c r="C67" s="241">
        <v>0</v>
      </c>
      <c r="D67" s="333">
        <v>0</v>
      </c>
      <c r="E67" s="241">
        <v>3</v>
      </c>
      <c r="F67" s="333">
        <v>2</v>
      </c>
      <c r="G67" s="367">
        <f t="shared" si="2"/>
        <v>3</v>
      </c>
      <c r="H67" s="367">
        <f t="shared" si="2"/>
        <v>2</v>
      </c>
    </row>
    <row r="68" spans="1:8">
      <c r="A68" s="333" t="s">
        <v>4064</v>
      </c>
      <c r="B68" s="367" t="s">
        <v>4065</v>
      </c>
      <c r="C68" s="241">
        <v>0</v>
      </c>
      <c r="D68" s="333">
        <v>0</v>
      </c>
      <c r="E68" s="241">
        <v>0</v>
      </c>
      <c r="F68" s="333">
        <v>2</v>
      </c>
      <c r="G68" s="367">
        <f t="shared" si="2"/>
        <v>0</v>
      </c>
      <c r="H68" s="367">
        <f t="shared" si="2"/>
        <v>2</v>
      </c>
    </row>
    <row r="69" spans="1:8">
      <c r="A69" s="333" t="s">
        <v>4066</v>
      </c>
      <c r="B69" s="367" t="s">
        <v>4067</v>
      </c>
      <c r="C69" s="241">
        <v>0</v>
      </c>
      <c r="D69" s="333">
        <v>0</v>
      </c>
      <c r="E69" s="241">
        <v>0</v>
      </c>
      <c r="F69" s="333">
        <v>2</v>
      </c>
      <c r="G69" s="367">
        <f t="shared" si="2"/>
        <v>0</v>
      </c>
      <c r="H69" s="367">
        <f t="shared" si="2"/>
        <v>2</v>
      </c>
    </row>
    <row r="70" spans="1:8" ht="25.5">
      <c r="A70" s="333" t="s">
        <v>4068</v>
      </c>
      <c r="B70" s="367" t="s">
        <v>4069</v>
      </c>
      <c r="C70" s="241">
        <v>0</v>
      </c>
      <c r="D70" s="333">
        <v>0</v>
      </c>
      <c r="E70" s="241">
        <v>0</v>
      </c>
      <c r="F70" s="333">
        <v>2</v>
      </c>
      <c r="G70" s="367">
        <f t="shared" si="2"/>
        <v>0</v>
      </c>
      <c r="H70" s="367">
        <f t="shared" si="2"/>
        <v>2</v>
      </c>
    </row>
    <row r="71" spans="1:8" ht="25.5">
      <c r="A71" s="333" t="s">
        <v>4070</v>
      </c>
      <c r="B71" s="367" t="s">
        <v>4071</v>
      </c>
      <c r="C71" s="241">
        <v>0</v>
      </c>
      <c r="D71" s="333">
        <v>0</v>
      </c>
      <c r="E71" s="241">
        <v>0</v>
      </c>
      <c r="F71" s="333">
        <v>2</v>
      </c>
      <c r="G71" s="367">
        <f t="shared" si="2"/>
        <v>0</v>
      </c>
      <c r="H71" s="367">
        <f t="shared" si="2"/>
        <v>2</v>
      </c>
    </row>
    <row r="72" spans="1:8">
      <c r="A72" s="333" t="s">
        <v>4072</v>
      </c>
      <c r="B72" s="367" t="s">
        <v>4073</v>
      </c>
      <c r="C72" s="241">
        <v>0</v>
      </c>
      <c r="D72" s="333">
        <v>0</v>
      </c>
      <c r="E72" s="241">
        <v>0</v>
      </c>
      <c r="F72" s="333">
        <v>2</v>
      </c>
      <c r="G72" s="367">
        <f t="shared" si="2"/>
        <v>0</v>
      </c>
      <c r="H72" s="367">
        <f t="shared" si="2"/>
        <v>2</v>
      </c>
    </row>
    <row r="73" spans="1:8">
      <c r="A73" s="333" t="s">
        <v>4082</v>
      </c>
      <c r="B73" s="367" t="s">
        <v>4083</v>
      </c>
      <c r="C73" s="241">
        <v>0</v>
      </c>
      <c r="D73" s="333">
        <v>0</v>
      </c>
      <c r="E73" s="241">
        <v>34</v>
      </c>
      <c r="F73" s="333">
        <v>40</v>
      </c>
      <c r="G73" s="367">
        <f t="shared" si="2"/>
        <v>34</v>
      </c>
      <c r="H73" s="367">
        <f t="shared" si="2"/>
        <v>40</v>
      </c>
    </row>
    <row r="74" spans="1:8">
      <c r="A74" s="333" t="s">
        <v>2591</v>
      </c>
      <c r="B74" s="367" t="s">
        <v>4084</v>
      </c>
      <c r="C74" s="241">
        <v>0</v>
      </c>
      <c r="D74" s="333">
        <v>2</v>
      </c>
      <c r="E74" s="241">
        <v>55</v>
      </c>
      <c r="F74" s="333">
        <v>60</v>
      </c>
      <c r="G74" s="367">
        <f t="shared" si="2"/>
        <v>55</v>
      </c>
      <c r="H74" s="367">
        <f t="shared" si="2"/>
        <v>62</v>
      </c>
    </row>
    <row r="75" spans="1:8" ht="25.5">
      <c r="A75" s="333" t="s">
        <v>4085</v>
      </c>
      <c r="B75" s="367" t="s">
        <v>4086</v>
      </c>
      <c r="C75" s="241">
        <v>0</v>
      </c>
      <c r="D75" s="333">
        <v>0</v>
      </c>
      <c r="E75" s="241">
        <v>0</v>
      </c>
      <c r="F75" s="333">
        <v>5</v>
      </c>
      <c r="G75" s="367">
        <f t="shared" si="2"/>
        <v>0</v>
      </c>
      <c r="H75" s="367">
        <f t="shared" si="2"/>
        <v>5</v>
      </c>
    </row>
    <row r="76" spans="1:8">
      <c r="A76" s="333" t="s">
        <v>3523</v>
      </c>
      <c r="B76" s="367" t="s">
        <v>4087</v>
      </c>
      <c r="C76" s="241">
        <v>0</v>
      </c>
      <c r="D76" s="333">
        <v>1</v>
      </c>
      <c r="E76" s="241">
        <v>68</v>
      </c>
      <c r="F76" s="333">
        <v>65</v>
      </c>
      <c r="G76" s="367">
        <f t="shared" si="2"/>
        <v>68</v>
      </c>
      <c r="H76" s="367">
        <f t="shared" si="2"/>
        <v>66</v>
      </c>
    </row>
    <row r="77" spans="1:8" ht="25.5">
      <c r="A77" s="333" t="s">
        <v>4088</v>
      </c>
      <c r="B77" s="367" t="s">
        <v>4089</v>
      </c>
      <c r="C77" s="241">
        <v>25</v>
      </c>
      <c r="D77" s="333">
        <v>25</v>
      </c>
      <c r="E77" s="241">
        <v>6</v>
      </c>
      <c r="F77" s="333">
        <v>5</v>
      </c>
      <c r="G77" s="367">
        <f t="shared" si="2"/>
        <v>31</v>
      </c>
      <c r="H77" s="367">
        <f t="shared" si="2"/>
        <v>30</v>
      </c>
    </row>
    <row r="78" spans="1:8">
      <c r="A78" s="333" t="s">
        <v>4092</v>
      </c>
      <c r="B78" s="367" t="s">
        <v>4093</v>
      </c>
      <c r="C78" s="241">
        <v>0</v>
      </c>
      <c r="D78" s="333">
        <v>0</v>
      </c>
      <c r="E78" s="241">
        <v>18</v>
      </c>
      <c r="F78" s="333">
        <v>20</v>
      </c>
      <c r="G78" s="367">
        <f t="shared" si="2"/>
        <v>18</v>
      </c>
      <c r="H78" s="367">
        <f t="shared" si="2"/>
        <v>20</v>
      </c>
    </row>
    <row r="79" spans="1:8">
      <c r="A79" s="333" t="s">
        <v>4094</v>
      </c>
      <c r="B79" s="367" t="s">
        <v>4095</v>
      </c>
      <c r="C79" s="241">
        <v>0</v>
      </c>
      <c r="D79" s="333">
        <v>0</v>
      </c>
      <c r="E79" s="241">
        <v>0</v>
      </c>
      <c r="F79" s="333">
        <v>2</v>
      </c>
      <c r="G79" s="367">
        <f t="shared" si="2"/>
        <v>0</v>
      </c>
      <c r="H79" s="367">
        <f t="shared" si="2"/>
        <v>2</v>
      </c>
    </row>
    <row r="80" spans="1:8">
      <c r="A80" s="333" t="s">
        <v>4096</v>
      </c>
      <c r="B80" s="367" t="s">
        <v>4097</v>
      </c>
      <c r="C80" s="241">
        <v>0</v>
      </c>
      <c r="D80" s="333">
        <v>0</v>
      </c>
      <c r="E80" s="241">
        <v>0</v>
      </c>
      <c r="F80" s="333">
        <v>2</v>
      </c>
      <c r="G80" s="367">
        <f t="shared" si="2"/>
        <v>0</v>
      </c>
      <c r="H80" s="367">
        <f t="shared" si="2"/>
        <v>2</v>
      </c>
    </row>
    <row r="81" spans="1:10">
      <c r="A81" s="855" t="s">
        <v>4098</v>
      </c>
      <c r="B81" s="855" t="s">
        <v>4099</v>
      </c>
      <c r="C81" s="241">
        <v>0</v>
      </c>
      <c r="D81" s="855"/>
      <c r="E81" s="241">
        <v>5</v>
      </c>
      <c r="F81" s="855">
        <v>5</v>
      </c>
      <c r="G81" s="855"/>
      <c r="H81" s="488">
        <f t="shared" si="2"/>
        <v>5</v>
      </c>
    </row>
    <row r="82" spans="1:10">
      <c r="A82" s="333" t="s">
        <v>4100</v>
      </c>
      <c r="B82" s="367" t="s">
        <v>4101</v>
      </c>
      <c r="C82" s="241">
        <v>0</v>
      </c>
      <c r="D82" s="333">
        <v>2</v>
      </c>
      <c r="E82" s="241">
        <v>0</v>
      </c>
      <c r="F82" s="333">
        <v>2</v>
      </c>
      <c r="G82" s="367">
        <f t="shared" ref="G82:H97" si="3">C82+E82</f>
        <v>0</v>
      </c>
      <c r="H82" s="367">
        <f t="shared" si="3"/>
        <v>4</v>
      </c>
    </row>
    <row r="83" spans="1:10">
      <c r="A83" s="333" t="s">
        <v>4102</v>
      </c>
      <c r="B83" s="367" t="s">
        <v>4103</v>
      </c>
      <c r="C83" s="241">
        <v>0</v>
      </c>
      <c r="D83" s="333">
        <v>0</v>
      </c>
      <c r="E83" s="241">
        <v>0</v>
      </c>
      <c r="F83" s="333">
        <v>2</v>
      </c>
      <c r="G83" s="367">
        <f t="shared" si="3"/>
        <v>0</v>
      </c>
      <c r="H83" s="367">
        <f t="shared" si="3"/>
        <v>2</v>
      </c>
    </row>
    <row r="84" spans="1:10" ht="25.5">
      <c r="A84" s="333" t="s">
        <v>4104</v>
      </c>
      <c r="B84" s="367" t="s">
        <v>4105</v>
      </c>
      <c r="C84" s="862">
        <v>1</v>
      </c>
      <c r="D84" s="333">
        <v>1</v>
      </c>
      <c r="E84" s="862">
        <v>7</v>
      </c>
      <c r="F84" s="333">
        <v>6</v>
      </c>
      <c r="G84" s="367">
        <f t="shared" si="3"/>
        <v>8</v>
      </c>
      <c r="H84" s="367">
        <f t="shared" si="3"/>
        <v>7</v>
      </c>
      <c r="I84" s="478"/>
      <c r="J84" s="862"/>
    </row>
    <row r="85" spans="1:10" ht="25.5">
      <c r="A85" s="333" t="s">
        <v>4106</v>
      </c>
      <c r="B85" s="367" t="s">
        <v>4107</v>
      </c>
      <c r="C85" s="862">
        <v>0</v>
      </c>
      <c r="D85" s="333">
        <v>0</v>
      </c>
      <c r="E85" s="862">
        <v>1</v>
      </c>
      <c r="F85" s="333">
        <v>2</v>
      </c>
      <c r="G85" s="367">
        <f t="shared" si="3"/>
        <v>1</v>
      </c>
      <c r="H85" s="367">
        <f t="shared" si="3"/>
        <v>2</v>
      </c>
      <c r="I85" s="478"/>
      <c r="J85" s="862"/>
    </row>
    <row r="86" spans="1:10" ht="25.5">
      <c r="A86" s="333" t="s">
        <v>4108</v>
      </c>
      <c r="B86" s="367" t="s">
        <v>4109</v>
      </c>
      <c r="C86" s="862">
        <v>8</v>
      </c>
      <c r="D86" s="333">
        <v>8</v>
      </c>
      <c r="E86" s="862">
        <v>2</v>
      </c>
      <c r="F86" s="333">
        <v>2</v>
      </c>
      <c r="G86" s="367">
        <f t="shared" si="3"/>
        <v>10</v>
      </c>
      <c r="H86" s="367">
        <f t="shared" si="3"/>
        <v>10</v>
      </c>
      <c r="I86" s="478"/>
      <c r="J86" s="862"/>
    </row>
    <row r="87" spans="1:10">
      <c r="A87" s="417" t="s">
        <v>4460</v>
      </c>
      <c r="B87" s="424" t="s">
        <v>4461</v>
      </c>
      <c r="C87" s="862">
        <v>0</v>
      </c>
      <c r="D87" s="862"/>
      <c r="E87" s="862">
        <v>2</v>
      </c>
      <c r="F87" s="862">
        <v>2</v>
      </c>
      <c r="G87" s="490">
        <f t="shared" si="3"/>
        <v>2</v>
      </c>
      <c r="H87" s="490">
        <f t="shared" si="3"/>
        <v>2</v>
      </c>
      <c r="I87" s="478"/>
      <c r="J87" s="862"/>
    </row>
    <row r="88" spans="1:10" ht="25.5">
      <c r="A88" s="333" t="s">
        <v>4110</v>
      </c>
      <c r="B88" s="367" t="s">
        <v>4111</v>
      </c>
      <c r="C88" s="333">
        <v>3</v>
      </c>
      <c r="D88" s="333">
        <v>1</v>
      </c>
      <c r="E88" s="333">
        <v>10</v>
      </c>
      <c r="F88" s="333">
        <v>10</v>
      </c>
      <c r="G88" s="367">
        <f t="shared" si="3"/>
        <v>13</v>
      </c>
      <c r="H88" s="367">
        <f t="shared" si="3"/>
        <v>11</v>
      </c>
      <c r="I88" s="421"/>
      <c r="J88" s="423"/>
    </row>
    <row r="89" spans="1:10" ht="25.5">
      <c r="A89" s="333" t="s">
        <v>4112</v>
      </c>
      <c r="B89" s="367" t="s">
        <v>4113</v>
      </c>
      <c r="C89" s="241">
        <v>0</v>
      </c>
      <c r="D89" s="333">
        <v>1</v>
      </c>
      <c r="E89" s="241">
        <v>0</v>
      </c>
      <c r="F89" s="333">
        <v>2</v>
      </c>
      <c r="G89" s="367">
        <f t="shared" si="3"/>
        <v>0</v>
      </c>
      <c r="H89" s="367">
        <f t="shared" si="3"/>
        <v>3</v>
      </c>
    </row>
    <row r="90" spans="1:10">
      <c r="A90" s="333" t="s">
        <v>4114</v>
      </c>
      <c r="B90" s="367" t="s">
        <v>4115</v>
      </c>
      <c r="C90" s="241">
        <v>0</v>
      </c>
      <c r="D90" s="333">
        <v>0</v>
      </c>
      <c r="E90" s="241">
        <v>0</v>
      </c>
      <c r="F90" s="333">
        <v>2</v>
      </c>
      <c r="G90" s="367">
        <f t="shared" si="3"/>
        <v>0</v>
      </c>
      <c r="H90" s="367">
        <f t="shared" si="3"/>
        <v>2</v>
      </c>
    </row>
    <row r="91" spans="1:10">
      <c r="A91" s="856" t="s">
        <v>4462</v>
      </c>
      <c r="B91" s="856" t="s">
        <v>4463</v>
      </c>
      <c r="C91" s="241">
        <v>0</v>
      </c>
      <c r="D91" s="862"/>
      <c r="E91" s="241">
        <v>3</v>
      </c>
      <c r="F91" s="862">
        <v>5</v>
      </c>
      <c r="G91" s="490">
        <f t="shared" si="3"/>
        <v>3</v>
      </c>
      <c r="H91" s="490">
        <f t="shared" si="3"/>
        <v>5</v>
      </c>
    </row>
    <row r="92" spans="1:10">
      <c r="A92" s="333" t="s">
        <v>4116</v>
      </c>
      <c r="B92" s="367" t="s">
        <v>4117</v>
      </c>
      <c r="C92" s="241">
        <v>0</v>
      </c>
      <c r="D92" s="333">
        <v>0</v>
      </c>
      <c r="E92" s="241">
        <v>8</v>
      </c>
      <c r="F92" s="333">
        <v>10</v>
      </c>
      <c r="G92" s="367">
        <f t="shared" si="3"/>
        <v>8</v>
      </c>
      <c r="H92" s="367">
        <f t="shared" si="3"/>
        <v>10</v>
      </c>
    </row>
    <row r="93" spans="1:10">
      <c r="A93" s="428" t="s">
        <v>4118</v>
      </c>
      <c r="B93" s="856" t="s">
        <v>4464</v>
      </c>
      <c r="C93" s="241">
        <v>1</v>
      </c>
      <c r="D93" s="862">
        <v>1</v>
      </c>
      <c r="E93" s="241">
        <v>0</v>
      </c>
      <c r="F93" s="862">
        <v>2</v>
      </c>
      <c r="G93" s="490">
        <f t="shared" si="3"/>
        <v>1</v>
      </c>
      <c r="H93" s="490">
        <f t="shared" si="3"/>
        <v>3</v>
      </c>
    </row>
    <row r="94" spans="1:10">
      <c r="A94" s="333" t="s">
        <v>4118</v>
      </c>
      <c r="B94" s="367" t="s">
        <v>4119</v>
      </c>
      <c r="C94" s="241">
        <v>1</v>
      </c>
      <c r="D94" s="333">
        <v>1</v>
      </c>
      <c r="E94" s="241">
        <v>0</v>
      </c>
      <c r="F94" s="333">
        <v>2</v>
      </c>
      <c r="G94" s="367">
        <f t="shared" si="3"/>
        <v>1</v>
      </c>
      <c r="H94" s="367">
        <f t="shared" si="3"/>
        <v>3</v>
      </c>
    </row>
    <row r="95" spans="1:10">
      <c r="A95" s="333" t="s">
        <v>4120</v>
      </c>
      <c r="B95" s="367" t="s">
        <v>4121</v>
      </c>
      <c r="C95" s="241">
        <v>0</v>
      </c>
      <c r="D95" s="333">
        <v>2</v>
      </c>
      <c r="E95" s="241">
        <v>0</v>
      </c>
      <c r="F95" s="333">
        <v>2</v>
      </c>
      <c r="G95" s="367">
        <f t="shared" si="3"/>
        <v>0</v>
      </c>
      <c r="H95" s="367">
        <f t="shared" si="3"/>
        <v>4</v>
      </c>
    </row>
    <row r="96" spans="1:10">
      <c r="A96" s="428" t="s">
        <v>4122</v>
      </c>
      <c r="B96" s="856" t="s">
        <v>4465</v>
      </c>
      <c r="C96" s="241">
        <v>0</v>
      </c>
      <c r="D96" s="862"/>
      <c r="E96" s="241">
        <v>7</v>
      </c>
      <c r="F96" s="862">
        <v>10</v>
      </c>
      <c r="G96" s="490">
        <f t="shared" si="3"/>
        <v>7</v>
      </c>
      <c r="H96" s="490">
        <f t="shared" si="3"/>
        <v>10</v>
      </c>
    </row>
    <row r="97" spans="1:9" ht="25.5">
      <c r="A97" s="332" t="s">
        <v>4122</v>
      </c>
      <c r="B97" s="367" t="s">
        <v>4123</v>
      </c>
      <c r="C97" s="241">
        <v>0</v>
      </c>
      <c r="D97" s="369">
        <v>0</v>
      </c>
      <c r="E97" s="241">
        <v>7</v>
      </c>
      <c r="F97" s="369">
        <v>5</v>
      </c>
      <c r="G97" s="367">
        <f t="shared" si="3"/>
        <v>7</v>
      </c>
      <c r="H97" s="367">
        <f t="shared" si="3"/>
        <v>5</v>
      </c>
    </row>
    <row r="98" spans="1:9">
      <c r="A98" s="855" t="s">
        <v>4124</v>
      </c>
      <c r="B98" s="855" t="s">
        <v>4125</v>
      </c>
      <c r="C98" s="241">
        <v>0</v>
      </c>
      <c r="D98" s="855"/>
      <c r="E98" s="241">
        <v>0</v>
      </c>
      <c r="F98" s="855">
        <v>2</v>
      </c>
      <c r="G98" s="855"/>
      <c r="H98" s="488">
        <f t="shared" ref="H98:H118" si="4">D98+F98</f>
        <v>2</v>
      </c>
    </row>
    <row r="99" spans="1:9">
      <c r="A99" s="333" t="s">
        <v>4126</v>
      </c>
      <c r="B99" s="367" t="s">
        <v>4127</v>
      </c>
      <c r="C99" s="241">
        <v>9</v>
      </c>
      <c r="D99" s="333">
        <v>5</v>
      </c>
      <c r="E99" s="241">
        <v>12</v>
      </c>
      <c r="F99" s="333">
        <v>12</v>
      </c>
      <c r="G99" s="367">
        <f t="shared" ref="G99:G118" si="5">C99+E99</f>
        <v>21</v>
      </c>
      <c r="H99" s="367">
        <f t="shared" si="4"/>
        <v>17</v>
      </c>
    </row>
    <row r="100" spans="1:9">
      <c r="A100" s="333" t="s">
        <v>4128</v>
      </c>
      <c r="B100" s="367" t="s">
        <v>4129</v>
      </c>
      <c r="C100" s="241">
        <v>0</v>
      </c>
      <c r="D100" s="333">
        <v>1</v>
      </c>
      <c r="E100" s="241">
        <v>1</v>
      </c>
      <c r="F100" s="333">
        <v>2</v>
      </c>
      <c r="G100" s="367">
        <f t="shared" si="5"/>
        <v>1</v>
      </c>
      <c r="H100" s="367">
        <f t="shared" si="4"/>
        <v>3</v>
      </c>
    </row>
    <row r="101" spans="1:9" ht="25.5">
      <c r="A101" s="333" t="s">
        <v>4130</v>
      </c>
      <c r="B101" s="367" t="s">
        <v>4131</v>
      </c>
      <c r="C101" s="241">
        <v>0</v>
      </c>
      <c r="D101" s="333">
        <v>0</v>
      </c>
      <c r="E101" s="241">
        <v>3</v>
      </c>
      <c r="F101" s="333">
        <v>3</v>
      </c>
      <c r="G101" s="367">
        <f t="shared" si="5"/>
        <v>3</v>
      </c>
      <c r="H101" s="367">
        <f t="shared" si="4"/>
        <v>3</v>
      </c>
    </row>
    <row r="102" spans="1:9" ht="25.5">
      <c r="A102" s="332" t="s">
        <v>4132</v>
      </c>
      <c r="B102" s="367" t="s">
        <v>4133</v>
      </c>
      <c r="C102" s="241">
        <v>0</v>
      </c>
      <c r="D102" s="369">
        <v>0</v>
      </c>
      <c r="E102" s="241">
        <v>1</v>
      </c>
      <c r="F102" s="369">
        <v>2</v>
      </c>
      <c r="G102" s="367">
        <f t="shared" si="5"/>
        <v>1</v>
      </c>
      <c r="H102" s="367">
        <f t="shared" si="4"/>
        <v>2</v>
      </c>
      <c r="I102" s="489"/>
    </row>
    <row r="103" spans="1:9">
      <c r="A103" s="472" t="s">
        <v>6004</v>
      </c>
      <c r="B103" s="331" t="s">
        <v>6005</v>
      </c>
      <c r="D103" s="369"/>
      <c r="F103" s="369">
        <v>10</v>
      </c>
      <c r="G103" s="367">
        <f t="shared" si="5"/>
        <v>0</v>
      </c>
      <c r="H103" s="367">
        <f t="shared" si="4"/>
        <v>10</v>
      </c>
      <c r="I103" s="489"/>
    </row>
    <row r="104" spans="1:9" ht="25.5">
      <c r="A104" s="333" t="s">
        <v>4134</v>
      </c>
      <c r="B104" s="367" t="s">
        <v>4135</v>
      </c>
      <c r="C104" s="241">
        <v>0</v>
      </c>
      <c r="D104" s="333">
        <v>0</v>
      </c>
      <c r="E104" s="241">
        <v>0</v>
      </c>
      <c r="F104" s="333">
        <v>2</v>
      </c>
      <c r="G104" s="367">
        <f t="shared" si="5"/>
        <v>0</v>
      </c>
      <c r="H104" s="367">
        <f t="shared" si="4"/>
        <v>2</v>
      </c>
    </row>
    <row r="105" spans="1:9" ht="25.5">
      <c r="A105" s="332" t="s">
        <v>4136</v>
      </c>
      <c r="B105" s="367" t="s">
        <v>4137</v>
      </c>
      <c r="C105" s="241">
        <v>0</v>
      </c>
      <c r="D105" s="369">
        <v>0</v>
      </c>
      <c r="E105" s="241">
        <v>1</v>
      </c>
      <c r="F105" s="369">
        <v>2</v>
      </c>
      <c r="G105" s="367">
        <f t="shared" si="5"/>
        <v>1</v>
      </c>
      <c r="H105" s="367">
        <f t="shared" si="4"/>
        <v>2</v>
      </c>
    </row>
    <row r="106" spans="1:9">
      <c r="A106" s="332" t="s">
        <v>3928</v>
      </c>
      <c r="B106" s="333" t="s">
        <v>3929</v>
      </c>
      <c r="C106" s="241">
        <v>0</v>
      </c>
      <c r="D106" s="369">
        <v>0</v>
      </c>
      <c r="E106" s="241">
        <v>1</v>
      </c>
      <c r="F106" s="369">
        <v>2</v>
      </c>
      <c r="G106" s="367">
        <f t="shared" si="5"/>
        <v>1</v>
      </c>
      <c r="H106" s="367">
        <f t="shared" si="4"/>
        <v>2</v>
      </c>
    </row>
    <row r="107" spans="1:9" ht="25.5">
      <c r="A107" s="333" t="s">
        <v>4138</v>
      </c>
      <c r="B107" s="367" t="s">
        <v>4139</v>
      </c>
      <c r="C107" s="241">
        <v>0</v>
      </c>
      <c r="D107" s="333">
        <v>0</v>
      </c>
      <c r="E107" s="241">
        <v>1</v>
      </c>
      <c r="F107" s="333">
        <v>2</v>
      </c>
      <c r="G107" s="367">
        <f t="shared" si="5"/>
        <v>1</v>
      </c>
      <c r="H107" s="367">
        <f t="shared" si="4"/>
        <v>2</v>
      </c>
    </row>
    <row r="108" spans="1:9" ht="38.25">
      <c r="A108" s="333" t="s">
        <v>4140</v>
      </c>
      <c r="B108" s="367" t="s">
        <v>4141</v>
      </c>
      <c r="C108" s="241">
        <v>0</v>
      </c>
      <c r="D108" s="333">
        <v>0</v>
      </c>
      <c r="E108" s="241">
        <v>1</v>
      </c>
      <c r="F108" s="333">
        <v>4</v>
      </c>
      <c r="G108" s="367">
        <f t="shared" si="5"/>
        <v>1</v>
      </c>
      <c r="H108" s="367">
        <f t="shared" si="4"/>
        <v>4</v>
      </c>
    </row>
    <row r="109" spans="1:9" ht="25.5">
      <c r="A109" s="333" t="s">
        <v>4142</v>
      </c>
      <c r="B109" s="367" t="s">
        <v>4143</v>
      </c>
      <c r="C109" s="241">
        <v>0</v>
      </c>
      <c r="D109" s="333">
        <v>0</v>
      </c>
      <c r="E109" s="241">
        <v>5</v>
      </c>
      <c r="F109" s="333">
        <v>5</v>
      </c>
      <c r="G109" s="367">
        <f t="shared" si="5"/>
        <v>5</v>
      </c>
      <c r="H109" s="367">
        <f t="shared" si="4"/>
        <v>5</v>
      </c>
    </row>
    <row r="110" spans="1:9">
      <c r="A110" s="333" t="s">
        <v>4144</v>
      </c>
      <c r="B110" s="367" t="s">
        <v>4145</v>
      </c>
      <c r="C110" s="241">
        <v>0</v>
      </c>
      <c r="D110" s="333">
        <v>1</v>
      </c>
      <c r="E110" s="241">
        <v>0</v>
      </c>
      <c r="F110" s="333">
        <v>1</v>
      </c>
      <c r="G110" s="367">
        <f t="shared" si="5"/>
        <v>0</v>
      </c>
      <c r="H110" s="367">
        <f t="shared" si="4"/>
        <v>2</v>
      </c>
    </row>
    <row r="111" spans="1:9">
      <c r="A111" s="333" t="s">
        <v>4146</v>
      </c>
      <c r="B111" s="367" t="s">
        <v>4147</v>
      </c>
      <c r="C111" s="241">
        <v>0</v>
      </c>
      <c r="D111" s="333">
        <v>1</v>
      </c>
      <c r="E111" s="241">
        <v>2</v>
      </c>
      <c r="F111" s="333">
        <v>2</v>
      </c>
      <c r="G111" s="367">
        <f t="shared" si="5"/>
        <v>2</v>
      </c>
      <c r="H111" s="367">
        <f t="shared" si="4"/>
        <v>3</v>
      </c>
    </row>
    <row r="112" spans="1:9">
      <c r="A112" s="333" t="s">
        <v>3870</v>
      </c>
      <c r="B112" s="367" t="s">
        <v>4148</v>
      </c>
      <c r="C112" s="241">
        <v>1</v>
      </c>
      <c r="D112" s="333">
        <v>1</v>
      </c>
      <c r="E112" s="241">
        <v>0</v>
      </c>
      <c r="F112" s="333">
        <v>1</v>
      </c>
      <c r="G112" s="367">
        <f t="shared" si="5"/>
        <v>1</v>
      </c>
      <c r="H112" s="367">
        <f t="shared" si="4"/>
        <v>2</v>
      </c>
    </row>
    <row r="113" spans="1:8">
      <c r="A113" s="333" t="s">
        <v>4149</v>
      </c>
      <c r="B113" s="367" t="s">
        <v>4150</v>
      </c>
      <c r="C113" s="241">
        <v>1</v>
      </c>
      <c r="D113" s="333">
        <v>2</v>
      </c>
      <c r="E113" s="241">
        <v>1</v>
      </c>
      <c r="F113" s="333">
        <v>1</v>
      </c>
      <c r="G113" s="367">
        <f t="shared" si="5"/>
        <v>2</v>
      </c>
      <c r="H113" s="367">
        <f t="shared" si="4"/>
        <v>3</v>
      </c>
    </row>
    <row r="114" spans="1:8">
      <c r="A114" s="333" t="s">
        <v>4151</v>
      </c>
      <c r="B114" s="367" t="s">
        <v>4152</v>
      </c>
      <c r="C114" s="241">
        <v>0</v>
      </c>
      <c r="D114" s="333">
        <v>0</v>
      </c>
      <c r="E114" s="241">
        <v>0</v>
      </c>
      <c r="F114" s="333">
        <v>2</v>
      </c>
      <c r="G114" s="367">
        <f t="shared" si="5"/>
        <v>0</v>
      </c>
      <c r="H114" s="367">
        <f t="shared" si="4"/>
        <v>2</v>
      </c>
    </row>
    <row r="115" spans="1:8" ht="25.5">
      <c r="A115" s="333" t="s">
        <v>4153</v>
      </c>
      <c r="B115" s="367" t="s">
        <v>4154</v>
      </c>
      <c r="C115" s="241">
        <v>0</v>
      </c>
      <c r="D115" s="333">
        <v>0</v>
      </c>
      <c r="E115" s="241">
        <v>0</v>
      </c>
      <c r="F115" s="333">
        <v>2</v>
      </c>
      <c r="G115" s="367">
        <f t="shared" si="5"/>
        <v>0</v>
      </c>
      <c r="H115" s="367">
        <f t="shared" si="4"/>
        <v>2</v>
      </c>
    </row>
    <row r="116" spans="1:8" ht="25.5">
      <c r="A116" s="333" t="s">
        <v>4155</v>
      </c>
      <c r="B116" s="367" t="s">
        <v>4156</v>
      </c>
      <c r="C116" s="241">
        <v>0</v>
      </c>
      <c r="D116" s="333">
        <v>0</v>
      </c>
      <c r="E116" s="241">
        <v>0</v>
      </c>
      <c r="F116" s="333">
        <v>2</v>
      </c>
      <c r="G116" s="367">
        <f t="shared" si="5"/>
        <v>0</v>
      </c>
      <c r="H116" s="367">
        <f t="shared" si="4"/>
        <v>2</v>
      </c>
    </row>
    <row r="117" spans="1:8" ht="38.25">
      <c r="A117" s="417" t="s">
        <v>4477</v>
      </c>
      <c r="B117" s="424" t="s">
        <v>4478</v>
      </c>
      <c r="C117" s="241">
        <v>0</v>
      </c>
      <c r="D117" s="862"/>
      <c r="E117" s="241">
        <v>1</v>
      </c>
      <c r="F117" s="862">
        <v>2</v>
      </c>
      <c r="G117" s="490">
        <f t="shared" si="5"/>
        <v>1</v>
      </c>
      <c r="H117" s="490">
        <f t="shared" si="4"/>
        <v>2</v>
      </c>
    </row>
    <row r="118" spans="1:8" ht="25.5">
      <c r="A118" s="417" t="s">
        <v>4479</v>
      </c>
      <c r="B118" s="424" t="s">
        <v>4480</v>
      </c>
      <c r="C118" s="241">
        <v>1</v>
      </c>
      <c r="D118" s="862">
        <v>1</v>
      </c>
      <c r="E118" s="241">
        <v>7</v>
      </c>
      <c r="F118" s="862">
        <v>7</v>
      </c>
      <c r="G118" s="490">
        <f t="shared" si="5"/>
        <v>8</v>
      </c>
      <c r="H118" s="490">
        <f t="shared" si="4"/>
        <v>8</v>
      </c>
    </row>
    <row r="119" spans="1:8">
      <c r="A119" s="856"/>
      <c r="B119" s="335" t="s">
        <v>2011</v>
      </c>
      <c r="C119" s="453">
        <f>SUM(C10:C118)</f>
        <v>505</v>
      </c>
      <c r="D119" s="453">
        <f t="shared" ref="D119:H119" si="6">SUM(D10:D118)</f>
        <v>515</v>
      </c>
      <c r="E119" s="453">
        <f t="shared" si="6"/>
        <v>420</v>
      </c>
      <c r="F119" s="453">
        <f t="shared" si="6"/>
        <v>574</v>
      </c>
      <c r="G119" s="453">
        <f t="shared" si="6"/>
        <v>920</v>
      </c>
      <c r="H119" s="453">
        <f t="shared" si="6"/>
        <v>1089</v>
      </c>
    </row>
    <row r="120" spans="1:8">
      <c r="A120" s="856"/>
      <c r="B120" s="856"/>
      <c r="D120" s="862"/>
      <c r="F120" s="862"/>
      <c r="G120" s="862"/>
      <c r="H120" s="862"/>
    </row>
    <row r="121" spans="1:8">
      <c r="A121" s="856"/>
      <c r="B121" s="856"/>
      <c r="D121" s="862"/>
      <c r="F121" s="862"/>
      <c r="G121" s="862"/>
      <c r="H121" s="862"/>
    </row>
    <row r="122" spans="1:8">
      <c r="A122" s="856"/>
      <c r="B122" s="335" t="s">
        <v>3243</v>
      </c>
      <c r="D122" s="862"/>
      <c r="F122" s="862"/>
      <c r="G122" s="862"/>
      <c r="H122" s="862"/>
    </row>
    <row r="123" spans="1:8" s="314" customFormat="1">
      <c r="A123" s="332" t="s">
        <v>4157</v>
      </c>
      <c r="B123" s="333" t="s">
        <v>4158</v>
      </c>
      <c r="C123" s="241">
        <v>10</v>
      </c>
      <c r="D123" s="333">
        <v>14</v>
      </c>
      <c r="E123" s="241">
        <v>0</v>
      </c>
      <c r="F123" s="333">
        <v>0</v>
      </c>
      <c r="G123" s="490">
        <f t="shared" ref="G123:H129" si="7">C123+E123</f>
        <v>10</v>
      </c>
      <c r="H123" s="490">
        <f t="shared" si="7"/>
        <v>14</v>
      </c>
    </row>
    <row r="124" spans="1:8" s="314" customFormat="1">
      <c r="A124" s="332" t="s">
        <v>4159</v>
      </c>
      <c r="B124" s="333" t="s">
        <v>4160</v>
      </c>
      <c r="C124" s="241">
        <v>0</v>
      </c>
      <c r="D124" s="369">
        <v>0</v>
      </c>
      <c r="E124" s="241">
        <v>0</v>
      </c>
      <c r="F124" s="369">
        <v>1</v>
      </c>
      <c r="G124" s="490">
        <f t="shared" si="7"/>
        <v>0</v>
      </c>
      <c r="H124" s="490">
        <f t="shared" si="7"/>
        <v>1</v>
      </c>
    </row>
    <row r="125" spans="1:8" s="314" customFormat="1">
      <c r="A125" s="369" t="s">
        <v>3952</v>
      </c>
      <c r="B125" s="374" t="s">
        <v>3953</v>
      </c>
      <c r="C125" s="314">
        <v>77</v>
      </c>
      <c r="D125" s="369">
        <v>100</v>
      </c>
      <c r="E125" s="314">
        <v>13</v>
      </c>
      <c r="F125" s="369">
        <v>15</v>
      </c>
      <c r="G125" s="374">
        <f t="shared" si="7"/>
        <v>90</v>
      </c>
      <c r="H125" s="374">
        <f t="shared" si="7"/>
        <v>115</v>
      </c>
    </row>
    <row r="126" spans="1:8">
      <c r="A126" s="332" t="s">
        <v>4161</v>
      </c>
      <c r="B126" s="333" t="s">
        <v>4162</v>
      </c>
      <c r="C126" s="241">
        <v>3</v>
      </c>
      <c r="D126" s="333">
        <v>3</v>
      </c>
      <c r="E126" s="241">
        <v>0</v>
      </c>
      <c r="F126" s="333">
        <v>0</v>
      </c>
      <c r="G126" s="490">
        <f t="shared" si="7"/>
        <v>3</v>
      </c>
      <c r="H126" s="490">
        <f t="shared" si="7"/>
        <v>3</v>
      </c>
    </row>
    <row r="127" spans="1:8">
      <c r="A127" s="369" t="s">
        <v>3954</v>
      </c>
      <c r="B127" s="374" t="s">
        <v>3955</v>
      </c>
      <c r="C127" s="314">
        <v>64</v>
      </c>
      <c r="D127" s="369">
        <v>70</v>
      </c>
      <c r="E127" s="314">
        <v>3</v>
      </c>
      <c r="F127" s="369">
        <v>3</v>
      </c>
      <c r="G127" s="374">
        <f t="shared" si="7"/>
        <v>67</v>
      </c>
      <c r="H127" s="374">
        <f t="shared" si="7"/>
        <v>73</v>
      </c>
    </row>
    <row r="128" spans="1:8">
      <c r="A128" s="332" t="s">
        <v>4163</v>
      </c>
      <c r="B128" s="333" t="s">
        <v>4164</v>
      </c>
      <c r="C128" s="241">
        <v>1</v>
      </c>
      <c r="D128" s="333">
        <v>6</v>
      </c>
      <c r="E128" s="241">
        <v>0</v>
      </c>
      <c r="F128" s="333">
        <v>0</v>
      </c>
      <c r="G128" s="490">
        <f t="shared" si="7"/>
        <v>1</v>
      </c>
      <c r="H128" s="490">
        <f t="shared" si="7"/>
        <v>6</v>
      </c>
    </row>
    <row r="129" spans="1:8">
      <c r="A129" s="428" t="s">
        <v>3960</v>
      </c>
      <c r="B129" s="856" t="s">
        <v>4451</v>
      </c>
      <c r="C129" s="241">
        <v>0</v>
      </c>
      <c r="D129" s="862"/>
      <c r="E129" s="241">
        <v>0</v>
      </c>
      <c r="F129" s="862">
        <v>2</v>
      </c>
      <c r="G129" s="490">
        <f t="shared" si="7"/>
        <v>0</v>
      </c>
      <c r="H129" s="490">
        <f t="shared" si="7"/>
        <v>2</v>
      </c>
    </row>
    <row r="130" spans="1:8" ht="25.5">
      <c r="A130" s="885" t="s">
        <v>6001</v>
      </c>
      <c r="B130" s="856" t="s">
        <v>6002</v>
      </c>
      <c r="D130" s="862"/>
      <c r="F130" s="862">
        <v>2</v>
      </c>
      <c r="G130" s="490"/>
      <c r="H130" s="490">
        <f t="shared" ref="H130:H191" si="8">D130+F130</f>
        <v>2</v>
      </c>
    </row>
    <row r="131" spans="1:8" s="314" customFormat="1">
      <c r="A131" s="369" t="s">
        <v>3964</v>
      </c>
      <c r="B131" s="374" t="s">
        <v>3965</v>
      </c>
      <c r="C131" s="314">
        <v>2</v>
      </c>
      <c r="D131" s="369">
        <v>2</v>
      </c>
      <c r="E131" s="314">
        <v>1</v>
      </c>
      <c r="F131" s="369">
        <v>2</v>
      </c>
      <c r="G131" s="374">
        <f t="shared" ref="G131:G176" si="9">C131+E131</f>
        <v>3</v>
      </c>
      <c r="H131" s="374">
        <f t="shared" si="8"/>
        <v>4</v>
      </c>
    </row>
    <row r="132" spans="1:8" s="314" customFormat="1">
      <c r="A132" s="491" t="s">
        <v>4165</v>
      </c>
      <c r="B132" s="855" t="s">
        <v>4166</v>
      </c>
      <c r="C132" s="241">
        <v>397</v>
      </c>
      <c r="D132" s="855">
        <v>400</v>
      </c>
      <c r="E132" s="241">
        <v>159</v>
      </c>
      <c r="F132" s="855">
        <v>160</v>
      </c>
      <c r="G132" s="490">
        <f t="shared" si="9"/>
        <v>556</v>
      </c>
      <c r="H132" s="488">
        <f t="shared" si="8"/>
        <v>560</v>
      </c>
    </row>
    <row r="133" spans="1:8" s="314" customFormat="1">
      <c r="A133" s="333" t="s">
        <v>4167</v>
      </c>
      <c r="B133" s="367" t="s">
        <v>4168</v>
      </c>
      <c r="C133" s="241">
        <v>9</v>
      </c>
      <c r="D133" s="333">
        <v>12</v>
      </c>
      <c r="E133" s="241">
        <v>1</v>
      </c>
      <c r="F133" s="333">
        <v>2</v>
      </c>
      <c r="G133" s="490">
        <f t="shared" si="9"/>
        <v>10</v>
      </c>
      <c r="H133" s="490">
        <f t="shared" si="8"/>
        <v>14</v>
      </c>
    </row>
    <row r="134" spans="1:8" s="314" customFormat="1" ht="25.5">
      <c r="A134" s="333" t="s">
        <v>3968</v>
      </c>
      <c r="B134" s="367" t="s">
        <v>3969</v>
      </c>
      <c r="C134" s="241">
        <v>291</v>
      </c>
      <c r="D134" s="333">
        <v>350</v>
      </c>
      <c r="E134" s="241">
        <v>7</v>
      </c>
      <c r="F134" s="333">
        <v>8</v>
      </c>
      <c r="G134" s="367">
        <f t="shared" si="9"/>
        <v>298</v>
      </c>
      <c r="H134" s="367">
        <f t="shared" si="8"/>
        <v>358</v>
      </c>
    </row>
    <row r="135" spans="1:8" s="314" customFormat="1" ht="25.5">
      <c r="A135" s="428" t="s">
        <v>3973</v>
      </c>
      <c r="B135" s="856" t="s">
        <v>6003</v>
      </c>
      <c r="C135" s="241"/>
      <c r="D135" s="862">
        <v>10</v>
      </c>
      <c r="E135" s="241"/>
      <c r="F135" s="862">
        <v>2</v>
      </c>
      <c r="G135" s="490">
        <f t="shared" si="9"/>
        <v>0</v>
      </c>
      <c r="H135" s="490">
        <f t="shared" si="8"/>
        <v>12</v>
      </c>
    </row>
    <row r="136" spans="1:8" s="314" customFormat="1" ht="25.5">
      <c r="A136" s="885" t="s">
        <v>5999</v>
      </c>
      <c r="B136" s="856" t="s">
        <v>6000</v>
      </c>
      <c r="C136" s="241"/>
      <c r="D136" s="862">
        <v>10</v>
      </c>
      <c r="E136" s="241"/>
      <c r="F136" s="862">
        <v>2</v>
      </c>
      <c r="G136" s="490">
        <f t="shared" si="9"/>
        <v>0</v>
      </c>
      <c r="H136" s="490">
        <f t="shared" si="8"/>
        <v>12</v>
      </c>
    </row>
    <row r="137" spans="1:8" s="314" customFormat="1">
      <c r="A137" s="428" t="s">
        <v>3977</v>
      </c>
      <c r="B137" s="856" t="s">
        <v>4453</v>
      </c>
      <c r="C137" s="241">
        <v>4</v>
      </c>
      <c r="D137" s="862">
        <v>5</v>
      </c>
      <c r="E137" s="241">
        <v>2</v>
      </c>
      <c r="F137" s="862">
        <v>2</v>
      </c>
      <c r="G137" s="490">
        <f t="shared" si="9"/>
        <v>6</v>
      </c>
      <c r="H137" s="490">
        <f t="shared" si="8"/>
        <v>7</v>
      </c>
    </row>
    <row r="138" spans="1:8" s="314" customFormat="1">
      <c r="A138" s="329" t="s">
        <v>3624</v>
      </c>
      <c r="B138" s="330" t="s">
        <v>4169</v>
      </c>
      <c r="C138" s="241">
        <v>167</v>
      </c>
      <c r="D138" s="329">
        <v>200</v>
      </c>
      <c r="E138" s="241">
        <v>2</v>
      </c>
      <c r="F138" s="329">
        <v>2</v>
      </c>
      <c r="G138" s="492">
        <f t="shared" si="9"/>
        <v>169</v>
      </c>
      <c r="H138" s="492">
        <f t="shared" si="8"/>
        <v>202</v>
      </c>
    </row>
    <row r="139" spans="1:8">
      <c r="A139" s="563" t="s">
        <v>3626</v>
      </c>
      <c r="B139" s="367" t="s">
        <v>4170</v>
      </c>
      <c r="C139" s="241">
        <v>141</v>
      </c>
      <c r="D139" s="333">
        <v>150</v>
      </c>
      <c r="E139" s="241">
        <v>15</v>
      </c>
      <c r="F139" s="333">
        <v>20</v>
      </c>
      <c r="G139" s="490">
        <f t="shared" si="9"/>
        <v>156</v>
      </c>
      <c r="H139" s="490">
        <f t="shared" si="8"/>
        <v>170</v>
      </c>
    </row>
    <row r="140" spans="1:8">
      <c r="A140" s="369" t="s">
        <v>3628</v>
      </c>
      <c r="B140" s="374" t="s">
        <v>3981</v>
      </c>
      <c r="C140" s="314">
        <v>236</v>
      </c>
      <c r="D140" s="369">
        <v>260</v>
      </c>
      <c r="E140" s="314">
        <v>127</v>
      </c>
      <c r="F140" s="369">
        <v>130</v>
      </c>
      <c r="G140" s="374">
        <f t="shared" si="9"/>
        <v>363</v>
      </c>
      <c r="H140" s="374">
        <f t="shared" si="8"/>
        <v>390</v>
      </c>
    </row>
    <row r="141" spans="1:8">
      <c r="A141" s="332" t="s">
        <v>2945</v>
      </c>
      <c r="B141" s="333" t="s">
        <v>4171</v>
      </c>
      <c r="C141" s="241">
        <v>0</v>
      </c>
      <c r="D141" s="369">
        <v>2</v>
      </c>
      <c r="E141" s="241">
        <v>0</v>
      </c>
      <c r="F141" s="369">
        <v>0</v>
      </c>
      <c r="G141" s="490">
        <f t="shared" si="9"/>
        <v>0</v>
      </c>
      <c r="H141" s="490">
        <f t="shared" si="8"/>
        <v>2</v>
      </c>
    </row>
    <row r="142" spans="1:8">
      <c r="A142" s="332" t="s">
        <v>3630</v>
      </c>
      <c r="B142" s="333" t="s">
        <v>3631</v>
      </c>
      <c r="C142" s="241">
        <v>0</v>
      </c>
      <c r="D142" s="369">
        <v>2</v>
      </c>
      <c r="E142" s="241">
        <v>1</v>
      </c>
      <c r="F142" s="369">
        <v>2</v>
      </c>
      <c r="G142" s="490">
        <f t="shared" si="9"/>
        <v>1</v>
      </c>
      <c r="H142" s="490">
        <f t="shared" si="8"/>
        <v>4</v>
      </c>
    </row>
    <row r="143" spans="1:8" s="314" customFormat="1">
      <c r="A143" s="472" t="s">
        <v>2958</v>
      </c>
      <c r="B143" s="331" t="s">
        <v>4172</v>
      </c>
      <c r="C143" s="241">
        <v>0</v>
      </c>
      <c r="D143" s="369">
        <v>2</v>
      </c>
      <c r="E143" s="241">
        <v>1</v>
      </c>
      <c r="F143" s="369">
        <v>2</v>
      </c>
      <c r="G143" s="490">
        <f t="shared" si="9"/>
        <v>1</v>
      </c>
      <c r="H143" s="490">
        <f t="shared" si="8"/>
        <v>4</v>
      </c>
    </row>
    <row r="144" spans="1:8">
      <c r="A144" s="333" t="s">
        <v>2974</v>
      </c>
      <c r="B144" s="367" t="s">
        <v>2975</v>
      </c>
      <c r="C144" s="241">
        <v>15</v>
      </c>
      <c r="D144" s="333">
        <v>20</v>
      </c>
      <c r="E144" s="241">
        <v>0</v>
      </c>
      <c r="F144" s="333">
        <v>2</v>
      </c>
      <c r="G144" s="490">
        <f t="shared" si="9"/>
        <v>15</v>
      </c>
      <c r="H144" s="490">
        <f t="shared" si="8"/>
        <v>22</v>
      </c>
    </row>
    <row r="145" spans="1:9" s="314" customFormat="1">
      <c r="A145" s="333" t="s">
        <v>3028</v>
      </c>
      <c r="B145" s="367" t="s">
        <v>3029</v>
      </c>
      <c r="C145" s="241">
        <v>11682</v>
      </c>
      <c r="D145" s="333">
        <v>12000</v>
      </c>
      <c r="E145" s="241">
        <v>8</v>
      </c>
      <c r="F145" s="333">
        <v>10</v>
      </c>
      <c r="G145" s="490">
        <f t="shared" si="9"/>
        <v>11690</v>
      </c>
      <c r="H145" s="490">
        <f t="shared" si="8"/>
        <v>12010</v>
      </c>
      <c r="I145" s="886"/>
    </row>
    <row r="146" spans="1:9">
      <c r="A146" s="887" t="s">
        <v>2571</v>
      </c>
      <c r="B146" s="333" t="s">
        <v>2572</v>
      </c>
      <c r="C146" s="241">
        <v>0</v>
      </c>
      <c r="D146" s="369">
        <v>0</v>
      </c>
      <c r="E146" s="241">
        <v>0</v>
      </c>
      <c r="F146" s="369">
        <v>2</v>
      </c>
      <c r="G146" s="490">
        <f t="shared" si="9"/>
        <v>0</v>
      </c>
      <c r="H146" s="490">
        <f t="shared" si="8"/>
        <v>2</v>
      </c>
    </row>
    <row r="147" spans="1:9" ht="25.5">
      <c r="A147" s="563" t="s">
        <v>4173</v>
      </c>
      <c r="B147" s="367" t="s">
        <v>4174</v>
      </c>
      <c r="C147" s="241">
        <v>2</v>
      </c>
      <c r="D147" s="333">
        <v>2</v>
      </c>
      <c r="E147" s="241">
        <v>0</v>
      </c>
      <c r="F147" s="333">
        <v>2</v>
      </c>
      <c r="G147" s="490">
        <f t="shared" si="9"/>
        <v>2</v>
      </c>
      <c r="H147" s="490">
        <f t="shared" si="8"/>
        <v>4</v>
      </c>
    </row>
    <row r="148" spans="1:9" ht="25.5">
      <c r="A148" s="333" t="s">
        <v>4175</v>
      </c>
      <c r="B148" s="367" t="s">
        <v>4176</v>
      </c>
      <c r="C148" s="241">
        <v>0</v>
      </c>
      <c r="D148" s="333">
        <v>1</v>
      </c>
      <c r="E148" s="241">
        <v>0</v>
      </c>
      <c r="F148" s="333">
        <v>1</v>
      </c>
      <c r="G148" s="490">
        <f t="shared" si="9"/>
        <v>0</v>
      </c>
      <c r="H148" s="490">
        <f t="shared" si="8"/>
        <v>2</v>
      </c>
    </row>
    <row r="149" spans="1:9" ht="25.5">
      <c r="A149" s="333" t="s">
        <v>4177</v>
      </c>
      <c r="B149" s="367" t="s">
        <v>4178</v>
      </c>
      <c r="C149" s="241">
        <v>1299</v>
      </c>
      <c r="D149" s="333">
        <v>1300</v>
      </c>
      <c r="E149" s="241">
        <v>47</v>
      </c>
      <c r="F149" s="333">
        <v>50</v>
      </c>
      <c r="G149" s="490">
        <f t="shared" si="9"/>
        <v>1346</v>
      </c>
      <c r="H149" s="490">
        <f t="shared" si="8"/>
        <v>1350</v>
      </c>
    </row>
    <row r="150" spans="1:9">
      <c r="A150" s="856" t="s">
        <v>4454</v>
      </c>
      <c r="B150" s="856" t="s">
        <v>4455</v>
      </c>
      <c r="C150" s="241">
        <v>0</v>
      </c>
      <c r="D150" s="862">
        <v>2</v>
      </c>
      <c r="E150" s="241">
        <v>0</v>
      </c>
      <c r="F150" s="862">
        <v>2</v>
      </c>
      <c r="G150" s="490">
        <f t="shared" si="9"/>
        <v>0</v>
      </c>
      <c r="H150" s="490">
        <f t="shared" si="8"/>
        <v>4</v>
      </c>
    </row>
    <row r="151" spans="1:9" ht="25.5">
      <c r="A151" s="333" t="s">
        <v>4179</v>
      </c>
      <c r="B151" s="367" t="s">
        <v>4180</v>
      </c>
      <c r="C151" s="241">
        <v>307</v>
      </c>
      <c r="D151" s="333">
        <v>350</v>
      </c>
      <c r="E151" s="241">
        <v>13</v>
      </c>
      <c r="F151" s="333">
        <v>15</v>
      </c>
      <c r="G151" s="490">
        <f t="shared" si="9"/>
        <v>320</v>
      </c>
      <c r="H151" s="490">
        <f t="shared" si="8"/>
        <v>365</v>
      </c>
    </row>
    <row r="152" spans="1:9">
      <c r="A152" s="333" t="s">
        <v>4181</v>
      </c>
      <c r="B152" s="367" t="s">
        <v>4182</v>
      </c>
      <c r="C152" s="241">
        <v>2</v>
      </c>
      <c r="D152" s="333">
        <v>5</v>
      </c>
      <c r="E152" s="241">
        <v>0</v>
      </c>
      <c r="F152" s="333">
        <v>0</v>
      </c>
      <c r="G152" s="490">
        <f t="shared" si="9"/>
        <v>2</v>
      </c>
      <c r="H152" s="490">
        <f t="shared" si="8"/>
        <v>5</v>
      </c>
    </row>
    <row r="153" spans="1:9">
      <c r="A153" s="333" t="s">
        <v>1815</v>
      </c>
      <c r="B153" s="367" t="s">
        <v>2425</v>
      </c>
      <c r="C153" s="241">
        <v>0</v>
      </c>
      <c r="D153" s="333">
        <v>4</v>
      </c>
      <c r="E153" s="241">
        <v>61</v>
      </c>
      <c r="F153" s="333">
        <v>60</v>
      </c>
      <c r="G153" s="490">
        <f t="shared" si="9"/>
        <v>61</v>
      </c>
      <c r="H153" s="490">
        <f t="shared" si="8"/>
        <v>64</v>
      </c>
    </row>
    <row r="154" spans="1:9" ht="38.25">
      <c r="A154" s="333" t="s">
        <v>1821</v>
      </c>
      <c r="B154" s="367" t="s">
        <v>2302</v>
      </c>
      <c r="C154" s="241">
        <v>31</v>
      </c>
      <c r="D154" s="333">
        <v>40</v>
      </c>
      <c r="E154" s="241">
        <v>0</v>
      </c>
      <c r="F154" s="333">
        <v>2</v>
      </c>
      <c r="G154" s="490">
        <f t="shared" si="9"/>
        <v>31</v>
      </c>
      <c r="H154" s="490">
        <f t="shared" si="8"/>
        <v>42</v>
      </c>
    </row>
    <row r="155" spans="1:9">
      <c r="A155" s="333" t="s">
        <v>2320</v>
      </c>
      <c r="B155" s="367" t="s">
        <v>2437</v>
      </c>
      <c r="C155" s="241">
        <v>0</v>
      </c>
      <c r="D155" s="333">
        <v>0</v>
      </c>
      <c r="E155" s="241">
        <v>0</v>
      </c>
      <c r="F155" s="333">
        <v>2</v>
      </c>
      <c r="G155" s="490">
        <f t="shared" si="9"/>
        <v>0</v>
      </c>
      <c r="H155" s="490">
        <f t="shared" si="8"/>
        <v>2</v>
      </c>
    </row>
    <row r="156" spans="1:9">
      <c r="A156" s="333" t="s">
        <v>1823</v>
      </c>
      <c r="B156" s="367" t="s">
        <v>2438</v>
      </c>
      <c r="C156" s="241">
        <v>0</v>
      </c>
      <c r="D156" s="333">
        <v>0</v>
      </c>
      <c r="E156" s="241">
        <v>6</v>
      </c>
      <c r="F156" s="333">
        <v>10</v>
      </c>
      <c r="G156" s="490">
        <f t="shared" si="9"/>
        <v>6</v>
      </c>
      <c r="H156" s="490">
        <f t="shared" si="8"/>
        <v>10</v>
      </c>
    </row>
    <row r="157" spans="1:9">
      <c r="A157" s="333" t="s">
        <v>1825</v>
      </c>
      <c r="B157" s="367" t="s">
        <v>2439</v>
      </c>
      <c r="C157" s="241">
        <v>0</v>
      </c>
      <c r="D157" s="333">
        <v>0</v>
      </c>
      <c r="E157" s="241">
        <v>0</v>
      </c>
      <c r="F157" s="333">
        <v>2</v>
      </c>
      <c r="G157" s="490">
        <f t="shared" si="9"/>
        <v>0</v>
      </c>
      <c r="H157" s="490">
        <f t="shared" si="8"/>
        <v>2</v>
      </c>
    </row>
    <row r="158" spans="1:9">
      <c r="A158" s="333" t="s">
        <v>1827</v>
      </c>
      <c r="B158" s="367" t="s">
        <v>3064</v>
      </c>
      <c r="C158" s="241">
        <v>0</v>
      </c>
      <c r="D158" s="333">
        <v>0</v>
      </c>
      <c r="E158" s="241">
        <v>1</v>
      </c>
      <c r="F158" s="333">
        <v>3</v>
      </c>
      <c r="G158" s="490">
        <f t="shared" si="9"/>
        <v>1</v>
      </c>
      <c r="H158" s="490">
        <f t="shared" si="8"/>
        <v>3</v>
      </c>
    </row>
    <row r="159" spans="1:9">
      <c r="A159" s="333" t="s">
        <v>1829</v>
      </c>
      <c r="B159" s="367" t="s">
        <v>2442</v>
      </c>
      <c r="C159" s="241">
        <v>0</v>
      </c>
      <c r="D159" s="333">
        <v>2</v>
      </c>
      <c r="E159" s="241">
        <v>664</v>
      </c>
      <c r="F159" s="333">
        <v>650</v>
      </c>
      <c r="G159" s="490">
        <f t="shared" si="9"/>
        <v>664</v>
      </c>
      <c r="H159" s="490">
        <f t="shared" si="8"/>
        <v>652</v>
      </c>
    </row>
    <row r="160" spans="1:9" ht="25.5">
      <c r="A160" s="333" t="s">
        <v>1833</v>
      </c>
      <c r="B160" s="367" t="s">
        <v>2444</v>
      </c>
      <c r="C160" s="241">
        <v>0</v>
      </c>
      <c r="D160" s="333">
        <v>0</v>
      </c>
      <c r="E160" s="241">
        <v>7</v>
      </c>
      <c r="F160" s="333">
        <v>5</v>
      </c>
      <c r="G160" s="490">
        <f t="shared" si="9"/>
        <v>7</v>
      </c>
      <c r="H160" s="490">
        <f t="shared" si="8"/>
        <v>5</v>
      </c>
    </row>
    <row r="161" spans="1:8" ht="38.25">
      <c r="A161" s="333" t="s">
        <v>1835</v>
      </c>
      <c r="B161" s="367" t="s">
        <v>2445</v>
      </c>
      <c r="C161" s="338">
        <v>0</v>
      </c>
      <c r="D161" s="333">
        <v>0</v>
      </c>
      <c r="E161" s="338">
        <v>2</v>
      </c>
      <c r="F161" s="333">
        <v>2</v>
      </c>
      <c r="G161" s="490">
        <f t="shared" si="9"/>
        <v>2</v>
      </c>
      <c r="H161" s="490">
        <f t="shared" si="8"/>
        <v>2</v>
      </c>
    </row>
    <row r="162" spans="1:8" ht="25.5">
      <c r="A162" s="333" t="s">
        <v>1837</v>
      </c>
      <c r="B162" s="367" t="s">
        <v>2446</v>
      </c>
      <c r="C162" s="241">
        <v>0</v>
      </c>
      <c r="D162" s="333">
        <v>0</v>
      </c>
      <c r="E162" s="241">
        <v>3</v>
      </c>
      <c r="F162" s="333">
        <v>2</v>
      </c>
      <c r="G162" s="490">
        <f t="shared" si="9"/>
        <v>3</v>
      </c>
      <c r="H162" s="490">
        <f t="shared" si="8"/>
        <v>2</v>
      </c>
    </row>
    <row r="163" spans="1:8">
      <c r="A163" s="332" t="s">
        <v>1839</v>
      </c>
      <c r="B163" s="333" t="s">
        <v>1840</v>
      </c>
      <c r="C163" s="338">
        <v>0</v>
      </c>
      <c r="D163" s="369">
        <v>2</v>
      </c>
      <c r="E163" s="338">
        <v>22</v>
      </c>
      <c r="F163" s="369">
        <v>25</v>
      </c>
      <c r="G163" s="490">
        <f t="shared" si="9"/>
        <v>22</v>
      </c>
      <c r="H163" s="490">
        <f t="shared" si="8"/>
        <v>27</v>
      </c>
    </row>
    <row r="164" spans="1:8">
      <c r="A164" s="332" t="s">
        <v>4183</v>
      </c>
      <c r="B164" s="333" t="s">
        <v>4184</v>
      </c>
      <c r="C164" s="241">
        <v>2</v>
      </c>
      <c r="D164" s="369">
        <v>2</v>
      </c>
      <c r="E164" s="241">
        <v>0</v>
      </c>
      <c r="F164" s="369">
        <v>0</v>
      </c>
      <c r="G164" s="490">
        <f t="shared" si="9"/>
        <v>2</v>
      </c>
      <c r="H164" s="490">
        <f t="shared" si="8"/>
        <v>2</v>
      </c>
    </row>
    <row r="165" spans="1:8" ht="25.5">
      <c r="A165" s="369" t="s">
        <v>3984</v>
      </c>
      <c r="B165" s="374" t="s">
        <v>3985</v>
      </c>
      <c r="C165" s="314">
        <v>2</v>
      </c>
      <c r="D165" s="369">
        <v>2</v>
      </c>
      <c r="E165" s="314">
        <v>0</v>
      </c>
      <c r="F165" s="369">
        <v>2</v>
      </c>
      <c r="G165" s="374">
        <f t="shared" si="9"/>
        <v>2</v>
      </c>
      <c r="H165" s="374">
        <f t="shared" si="8"/>
        <v>4</v>
      </c>
    </row>
    <row r="166" spans="1:8" ht="25.5">
      <c r="A166" s="369" t="s">
        <v>3986</v>
      </c>
      <c r="B166" s="374" t="s">
        <v>3987</v>
      </c>
      <c r="C166" s="314">
        <v>0</v>
      </c>
      <c r="D166" s="369">
        <v>0</v>
      </c>
      <c r="E166" s="314">
        <v>0</v>
      </c>
      <c r="F166" s="369">
        <v>2</v>
      </c>
      <c r="G166" s="374">
        <f t="shared" si="9"/>
        <v>0</v>
      </c>
      <c r="H166" s="374">
        <f t="shared" si="8"/>
        <v>2</v>
      </c>
    </row>
    <row r="167" spans="1:8" ht="25.5">
      <c r="A167" s="369" t="s">
        <v>3988</v>
      </c>
      <c r="B167" s="374" t="s">
        <v>3989</v>
      </c>
      <c r="C167" s="314">
        <v>0</v>
      </c>
      <c r="D167" s="369">
        <v>0</v>
      </c>
      <c r="E167" s="314">
        <v>0</v>
      </c>
      <c r="F167" s="369">
        <v>2</v>
      </c>
      <c r="G167" s="374">
        <f t="shared" si="9"/>
        <v>0</v>
      </c>
      <c r="H167" s="374">
        <f t="shared" si="8"/>
        <v>2</v>
      </c>
    </row>
    <row r="168" spans="1:8" ht="25.5">
      <c r="A168" s="333" t="s">
        <v>1845</v>
      </c>
      <c r="B168" s="367" t="s">
        <v>2448</v>
      </c>
      <c r="C168" s="241">
        <v>0</v>
      </c>
      <c r="D168" s="333">
        <v>0</v>
      </c>
      <c r="E168" s="241">
        <v>2</v>
      </c>
      <c r="F168" s="333">
        <v>2</v>
      </c>
      <c r="G168" s="490">
        <f t="shared" si="9"/>
        <v>2</v>
      </c>
      <c r="H168" s="490">
        <f t="shared" si="8"/>
        <v>2</v>
      </c>
    </row>
    <row r="169" spans="1:8" ht="25.5">
      <c r="A169" s="332" t="s">
        <v>2583</v>
      </c>
      <c r="B169" s="367" t="s">
        <v>2584</v>
      </c>
      <c r="C169" s="241">
        <v>1</v>
      </c>
      <c r="D169" s="369">
        <v>2</v>
      </c>
      <c r="E169" s="241">
        <v>0</v>
      </c>
      <c r="F169" s="369">
        <v>0</v>
      </c>
      <c r="G169" s="490">
        <f t="shared" si="9"/>
        <v>1</v>
      </c>
      <c r="H169" s="490">
        <f t="shared" si="8"/>
        <v>2</v>
      </c>
    </row>
    <row r="170" spans="1:8" ht="25.5">
      <c r="A170" s="333" t="s">
        <v>4185</v>
      </c>
      <c r="B170" s="367" t="s">
        <v>4186</v>
      </c>
      <c r="C170" s="241">
        <v>259</v>
      </c>
      <c r="D170" s="333">
        <v>250</v>
      </c>
      <c r="E170" s="241">
        <v>0</v>
      </c>
      <c r="F170" s="333">
        <v>2</v>
      </c>
      <c r="G170" s="490">
        <f t="shared" si="9"/>
        <v>259</v>
      </c>
      <c r="H170" s="490">
        <f t="shared" si="8"/>
        <v>252</v>
      </c>
    </row>
    <row r="171" spans="1:8" s="338" customFormat="1">
      <c r="A171" s="333" t="s">
        <v>1861</v>
      </c>
      <c r="B171" s="367" t="s">
        <v>2449</v>
      </c>
      <c r="C171" s="241">
        <v>1496</v>
      </c>
      <c r="D171" s="333">
        <v>1500</v>
      </c>
      <c r="E171" s="241">
        <v>665</v>
      </c>
      <c r="F171" s="333">
        <v>650</v>
      </c>
      <c r="G171" s="490">
        <f t="shared" si="9"/>
        <v>2161</v>
      </c>
      <c r="H171" s="490">
        <f t="shared" si="8"/>
        <v>2150</v>
      </c>
    </row>
    <row r="172" spans="1:8">
      <c r="A172" s="331" t="s">
        <v>4187</v>
      </c>
      <c r="B172" s="451" t="s">
        <v>4188</v>
      </c>
      <c r="C172" s="241">
        <v>1</v>
      </c>
      <c r="D172" s="333">
        <v>2</v>
      </c>
      <c r="E172" s="241">
        <v>0</v>
      </c>
      <c r="F172" s="333">
        <v>2</v>
      </c>
      <c r="G172" s="490">
        <f t="shared" si="9"/>
        <v>1</v>
      </c>
      <c r="H172" s="490">
        <f t="shared" si="8"/>
        <v>4</v>
      </c>
    </row>
    <row r="173" spans="1:8" s="338" customFormat="1">
      <c r="A173" s="332" t="s">
        <v>4189</v>
      </c>
      <c r="B173" s="333" t="s">
        <v>4190</v>
      </c>
      <c r="C173" s="241">
        <v>1</v>
      </c>
      <c r="D173" s="369">
        <v>2</v>
      </c>
      <c r="E173" s="241">
        <v>2</v>
      </c>
      <c r="F173" s="369">
        <v>2</v>
      </c>
      <c r="G173" s="490">
        <f t="shared" si="9"/>
        <v>3</v>
      </c>
      <c r="H173" s="490">
        <f t="shared" si="8"/>
        <v>4</v>
      </c>
    </row>
    <row r="174" spans="1:8">
      <c r="A174" s="417" t="s">
        <v>2769</v>
      </c>
      <c r="B174" s="424" t="s">
        <v>2770</v>
      </c>
      <c r="C174" s="241">
        <v>1</v>
      </c>
      <c r="D174" s="862">
        <v>2</v>
      </c>
      <c r="E174" s="241">
        <v>0</v>
      </c>
      <c r="F174" s="862">
        <v>1</v>
      </c>
      <c r="G174" s="490">
        <f t="shared" si="9"/>
        <v>1</v>
      </c>
      <c r="H174" s="490">
        <f t="shared" si="8"/>
        <v>3</v>
      </c>
    </row>
    <row r="175" spans="1:8">
      <c r="A175" s="332" t="s">
        <v>4191</v>
      </c>
      <c r="B175" s="367" t="s">
        <v>4192</v>
      </c>
      <c r="C175" s="241">
        <v>0</v>
      </c>
      <c r="D175" s="369">
        <v>0</v>
      </c>
      <c r="E175" s="241">
        <v>1</v>
      </c>
      <c r="F175" s="369">
        <v>2</v>
      </c>
      <c r="G175" s="490">
        <f t="shared" si="9"/>
        <v>1</v>
      </c>
      <c r="H175" s="490">
        <f t="shared" si="8"/>
        <v>2</v>
      </c>
    </row>
    <row r="176" spans="1:8" ht="25.5">
      <c r="A176" s="332" t="s">
        <v>4193</v>
      </c>
      <c r="B176" s="330" t="s">
        <v>4194</v>
      </c>
      <c r="C176" s="241">
        <v>0</v>
      </c>
      <c r="D176" s="329">
        <v>2</v>
      </c>
      <c r="E176" s="241">
        <v>0</v>
      </c>
      <c r="F176" s="329">
        <v>1</v>
      </c>
      <c r="G176" s="492">
        <f t="shared" si="9"/>
        <v>0</v>
      </c>
      <c r="H176" s="492">
        <f t="shared" si="8"/>
        <v>3</v>
      </c>
    </row>
    <row r="177" spans="1:8" ht="25.5">
      <c r="A177" s="855" t="s">
        <v>4193</v>
      </c>
      <c r="B177" s="374" t="s">
        <v>4195</v>
      </c>
      <c r="C177" s="241">
        <v>0</v>
      </c>
      <c r="D177" s="855">
        <v>2</v>
      </c>
      <c r="E177" s="241">
        <v>0</v>
      </c>
      <c r="F177" s="855">
        <v>2</v>
      </c>
      <c r="G177" s="855"/>
      <c r="H177" s="488">
        <f t="shared" si="8"/>
        <v>4</v>
      </c>
    </row>
    <row r="178" spans="1:8">
      <c r="A178" s="332" t="s">
        <v>3386</v>
      </c>
      <c r="B178" s="367" t="s">
        <v>3387</v>
      </c>
      <c r="C178" s="241">
        <v>0</v>
      </c>
      <c r="D178" s="369">
        <v>2</v>
      </c>
      <c r="E178" s="241">
        <v>1</v>
      </c>
      <c r="F178" s="369">
        <v>2</v>
      </c>
      <c r="G178" s="490">
        <f t="shared" ref="G178:G209" si="10">C178+E178</f>
        <v>1</v>
      </c>
      <c r="H178" s="490">
        <f t="shared" si="8"/>
        <v>4</v>
      </c>
    </row>
    <row r="179" spans="1:8">
      <c r="A179" s="332" t="s">
        <v>4196</v>
      </c>
      <c r="B179" s="330" t="s">
        <v>4197</v>
      </c>
      <c r="C179" s="241">
        <v>0</v>
      </c>
      <c r="D179" s="329">
        <v>2</v>
      </c>
      <c r="E179" s="241">
        <v>3</v>
      </c>
      <c r="F179" s="329">
        <v>5</v>
      </c>
      <c r="G179" s="492">
        <f t="shared" si="10"/>
        <v>3</v>
      </c>
      <c r="H179" s="492">
        <f t="shared" si="8"/>
        <v>7</v>
      </c>
    </row>
    <row r="180" spans="1:8">
      <c r="A180" s="332" t="s">
        <v>2339</v>
      </c>
      <c r="B180" s="367" t="s">
        <v>2340</v>
      </c>
      <c r="C180" s="241">
        <v>1</v>
      </c>
      <c r="D180" s="369">
        <v>2</v>
      </c>
      <c r="E180" s="241">
        <v>0</v>
      </c>
      <c r="F180" s="369">
        <v>2</v>
      </c>
      <c r="G180" s="490">
        <f t="shared" si="10"/>
        <v>1</v>
      </c>
      <c r="H180" s="490">
        <f t="shared" si="8"/>
        <v>4</v>
      </c>
    </row>
    <row r="181" spans="1:8" ht="25.5">
      <c r="A181" s="333" t="s">
        <v>4198</v>
      </c>
      <c r="B181" s="367" t="s">
        <v>4199</v>
      </c>
      <c r="C181" s="241">
        <v>2</v>
      </c>
      <c r="D181" s="333">
        <v>2</v>
      </c>
      <c r="E181" s="241">
        <v>0</v>
      </c>
      <c r="F181" s="333">
        <v>2</v>
      </c>
      <c r="G181" s="490">
        <f t="shared" si="10"/>
        <v>2</v>
      </c>
      <c r="H181" s="490">
        <f t="shared" si="8"/>
        <v>4</v>
      </c>
    </row>
    <row r="182" spans="1:8">
      <c r="A182" s="333" t="s">
        <v>1863</v>
      </c>
      <c r="B182" s="367" t="s">
        <v>2454</v>
      </c>
      <c r="C182" s="241">
        <v>0</v>
      </c>
      <c r="D182" s="333">
        <v>0</v>
      </c>
      <c r="E182" s="241">
        <v>52</v>
      </c>
      <c r="F182" s="333">
        <v>55</v>
      </c>
      <c r="G182" s="490">
        <f t="shared" si="10"/>
        <v>52</v>
      </c>
      <c r="H182" s="490">
        <f t="shared" si="8"/>
        <v>55</v>
      </c>
    </row>
    <row r="183" spans="1:8">
      <c r="A183" s="332" t="s">
        <v>4200</v>
      </c>
      <c r="B183" s="367" t="s">
        <v>4201</v>
      </c>
      <c r="C183" s="241">
        <v>0</v>
      </c>
      <c r="D183" s="369">
        <v>0</v>
      </c>
      <c r="E183" s="241">
        <v>3</v>
      </c>
      <c r="F183" s="369">
        <v>5</v>
      </c>
      <c r="G183" s="490">
        <f t="shared" si="10"/>
        <v>3</v>
      </c>
      <c r="H183" s="490">
        <f t="shared" si="8"/>
        <v>5</v>
      </c>
    </row>
    <row r="184" spans="1:8">
      <c r="A184" s="333" t="s">
        <v>1865</v>
      </c>
      <c r="B184" s="367" t="s">
        <v>2455</v>
      </c>
      <c r="C184" s="241">
        <v>0</v>
      </c>
      <c r="D184" s="333">
        <v>0</v>
      </c>
      <c r="E184" s="241">
        <v>49</v>
      </c>
      <c r="F184" s="333">
        <v>50</v>
      </c>
      <c r="G184" s="490">
        <f t="shared" si="10"/>
        <v>49</v>
      </c>
      <c r="H184" s="490">
        <f t="shared" si="8"/>
        <v>50</v>
      </c>
    </row>
    <row r="185" spans="1:8" ht="25.5">
      <c r="A185" s="332" t="s">
        <v>3466</v>
      </c>
      <c r="B185" s="367" t="s">
        <v>3467</v>
      </c>
      <c r="C185" s="241">
        <v>0</v>
      </c>
      <c r="D185" s="369">
        <v>0</v>
      </c>
      <c r="E185" s="241">
        <v>2</v>
      </c>
      <c r="F185" s="369">
        <v>5</v>
      </c>
      <c r="G185" s="490">
        <f t="shared" si="10"/>
        <v>2</v>
      </c>
      <c r="H185" s="490">
        <f t="shared" si="8"/>
        <v>5</v>
      </c>
    </row>
    <row r="186" spans="1:8" ht="25.5">
      <c r="A186" s="333" t="s">
        <v>1867</v>
      </c>
      <c r="B186" s="367" t="s">
        <v>2456</v>
      </c>
      <c r="C186" s="241">
        <v>0</v>
      </c>
      <c r="D186" s="333">
        <v>2</v>
      </c>
      <c r="E186" s="241">
        <v>6</v>
      </c>
      <c r="F186" s="333">
        <v>6</v>
      </c>
      <c r="G186" s="490">
        <f t="shared" si="10"/>
        <v>6</v>
      </c>
      <c r="H186" s="490">
        <f t="shared" si="8"/>
        <v>8</v>
      </c>
    </row>
    <row r="187" spans="1:8" ht="25.5">
      <c r="A187" s="332" t="s">
        <v>4202</v>
      </c>
      <c r="B187" s="367" t="s">
        <v>4203</v>
      </c>
      <c r="C187" s="241">
        <v>24</v>
      </c>
      <c r="D187" s="369">
        <v>30</v>
      </c>
      <c r="E187" s="241">
        <v>0</v>
      </c>
      <c r="F187" s="369">
        <v>0</v>
      </c>
      <c r="G187" s="490">
        <f t="shared" si="10"/>
        <v>24</v>
      </c>
      <c r="H187" s="490">
        <f t="shared" si="8"/>
        <v>30</v>
      </c>
    </row>
    <row r="188" spans="1:8" ht="25.5">
      <c r="A188" s="333" t="s">
        <v>4204</v>
      </c>
      <c r="B188" s="367" t="s">
        <v>4205</v>
      </c>
      <c r="C188" s="241">
        <v>0</v>
      </c>
      <c r="D188" s="333">
        <v>0</v>
      </c>
      <c r="E188" s="241">
        <v>0</v>
      </c>
      <c r="F188" s="333">
        <v>2</v>
      </c>
      <c r="G188" s="490">
        <f t="shared" si="10"/>
        <v>0</v>
      </c>
      <c r="H188" s="490">
        <f t="shared" si="8"/>
        <v>2</v>
      </c>
    </row>
    <row r="189" spans="1:8">
      <c r="A189" s="333" t="s">
        <v>4206</v>
      </c>
      <c r="B189" s="367" t="s">
        <v>4207</v>
      </c>
      <c r="C189" s="241">
        <v>0</v>
      </c>
      <c r="D189" s="333">
        <v>1</v>
      </c>
      <c r="E189" s="241">
        <v>0</v>
      </c>
      <c r="F189" s="333">
        <v>2</v>
      </c>
      <c r="G189" s="490">
        <f t="shared" si="10"/>
        <v>0</v>
      </c>
      <c r="H189" s="490">
        <f t="shared" si="8"/>
        <v>3</v>
      </c>
    </row>
    <row r="190" spans="1:8" ht="25.5">
      <c r="A190" s="333" t="s">
        <v>4208</v>
      </c>
      <c r="B190" s="367" t="s">
        <v>4209</v>
      </c>
      <c r="C190" s="241">
        <v>0</v>
      </c>
      <c r="D190" s="333">
        <v>0</v>
      </c>
      <c r="E190" s="241">
        <v>0</v>
      </c>
      <c r="F190" s="333">
        <v>2</v>
      </c>
      <c r="G190" s="490">
        <f t="shared" si="10"/>
        <v>0</v>
      </c>
      <c r="H190" s="490">
        <f t="shared" si="8"/>
        <v>2</v>
      </c>
    </row>
    <row r="191" spans="1:8" ht="25.5">
      <c r="A191" s="333" t="s">
        <v>4210</v>
      </c>
      <c r="B191" s="367" t="s">
        <v>4211</v>
      </c>
      <c r="C191" s="241">
        <v>0</v>
      </c>
      <c r="D191" s="333">
        <v>0</v>
      </c>
      <c r="E191" s="241">
        <v>0</v>
      </c>
      <c r="F191" s="333">
        <v>2</v>
      </c>
      <c r="G191" s="490">
        <f t="shared" si="10"/>
        <v>0</v>
      </c>
      <c r="H191" s="490">
        <f t="shared" si="8"/>
        <v>2</v>
      </c>
    </row>
    <row r="192" spans="1:8">
      <c r="A192" s="333" t="s">
        <v>4212</v>
      </c>
      <c r="B192" s="367" t="s">
        <v>4213</v>
      </c>
      <c r="C192" s="241">
        <v>7</v>
      </c>
      <c r="D192" s="333">
        <v>10</v>
      </c>
      <c r="E192" s="241">
        <v>19</v>
      </c>
      <c r="F192" s="333">
        <v>20</v>
      </c>
      <c r="G192" s="490">
        <f t="shared" si="10"/>
        <v>26</v>
      </c>
      <c r="H192" s="490">
        <f t="shared" ref="H192:H255" si="11">D192+F192</f>
        <v>30</v>
      </c>
    </row>
    <row r="193" spans="1:8">
      <c r="A193" s="333" t="s">
        <v>4214</v>
      </c>
      <c r="B193" s="367" t="s">
        <v>4215</v>
      </c>
      <c r="C193" s="241">
        <v>1</v>
      </c>
      <c r="D193" s="333">
        <v>1</v>
      </c>
      <c r="E193" s="241">
        <v>14</v>
      </c>
      <c r="F193" s="333">
        <v>20</v>
      </c>
      <c r="G193" s="490">
        <f t="shared" si="10"/>
        <v>15</v>
      </c>
      <c r="H193" s="490">
        <f t="shared" si="11"/>
        <v>21</v>
      </c>
    </row>
    <row r="194" spans="1:8" ht="25.5">
      <c r="A194" s="333" t="s">
        <v>4216</v>
      </c>
      <c r="B194" s="367" t="s">
        <v>4217</v>
      </c>
      <c r="C194" s="241">
        <v>1</v>
      </c>
      <c r="D194" s="333">
        <v>2</v>
      </c>
      <c r="E194" s="241">
        <v>12</v>
      </c>
      <c r="F194" s="333">
        <v>10</v>
      </c>
      <c r="G194" s="490">
        <f t="shared" si="10"/>
        <v>13</v>
      </c>
      <c r="H194" s="490">
        <f t="shared" si="11"/>
        <v>12</v>
      </c>
    </row>
    <row r="195" spans="1:8" ht="25.5">
      <c r="A195" s="333" t="s">
        <v>4218</v>
      </c>
      <c r="B195" s="367" t="s">
        <v>4219</v>
      </c>
      <c r="C195" s="241">
        <v>0</v>
      </c>
      <c r="D195" s="333">
        <v>2</v>
      </c>
      <c r="E195" s="241">
        <v>25</v>
      </c>
      <c r="F195" s="333">
        <v>25</v>
      </c>
      <c r="G195" s="490">
        <f t="shared" si="10"/>
        <v>25</v>
      </c>
      <c r="H195" s="490">
        <f t="shared" si="11"/>
        <v>27</v>
      </c>
    </row>
    <row r="196" spans="1:8">
      <c r="A196" s="333" t="s">
        <v>4220</v>
      </c>
      <c r="B196" s="367" t="s">
        <v>4221</v>
      </c>
      <c r="C196" s="241">
        <v>1</v>
      </c>
      <c r="D196" s="333">
        <v>5</v>
      </c>
      <c r="E196" s="241">
        <v>1</v>
      </c>
      <c r="F196" s="333">
        <v>2</v>
      </c>
      <c r="G196" s="490">
        <f t="shared" si="10"/>
        <v>2</v>
      </c>
      <c r="H196" s="490">
        <f t="shared" si="11"/>
        <v>7</v>
      </c>
    </row>
    <row r="197" spans="1:8">
      <c r="A197" s="333" t="s">
        <v>4222</v>
      </c>
      <c r="B197" s="367" t="s">
        <v>4223</v>
      </c>
      <c r="C197" s="241">
        <v>0</v>
      </c>
      <c r="D197" s="333">
        <v>2</v>
      </c>
      <c r="E197" s="241">
        <v>0</v>
      </c>
      <c r="F197" s="333">
        <v>2</v>
      </c>
      <c r="G197" s="490">
        <f t="shared" si="10"/>
        <v>0</v>
      </c>
      <c r="H197" s="490">
        <f t="shared" si="11"/>
        <v>4</v>
      </c>
    </row>
    <row r="198" spans="1:8">
      <c r="A198" s="333" t="s">
        <v>3692</v>
      </c>
      <c r="B198" s="367" t="s">
        <v>4224</v>
      </c>
      <c r="C198" s="241">
        <v>49</v>
      </c>
      <c r="D198" s="333">
        <v>50</v>
      </c>
      <c r="E198" s="241">
        <v>193</v>
      </c>
      <c r="F198" s="333">
        <v>200</v>
      </c>
      <c r="G198" s="490">
        <f t="shared" si="10"/>
        <v>242</v>
      </c>
      <c r="H198" s="490">
        <f t="shared" si="11"/>
        <v>250</v>
      </c>
    </row>
    <row r="199" spans="1:8">
      <c r="A199" s="333" t="s">
        <v>4225</v>
      </c>
      <c r="B199" s="367" t="s">
        <v>4226</v>
      </c>
      <c r="C199" s="241">
        <v>1396</v>
      </c>
      <c r="D199" s="333">
        <v>1500</v>
      </c>
      <c r="E199" s="241">
        <v>69</v>
      </c>
      <c r="F199" s="333">
        <v>75</v>
      </c>
      <c r="G199" s="490">
        <f t="shared" si="10"/>
        <v>1465</v>
      </c>
      <c r="H199" s="490">
        <f t="shared" si="11"/>
        <v>1575</v>
      </c>
    </row>
    <row r="200" spans="1:8">
      <c r="A200" s="333" t="s">
        <v>2585</v>
      </c>
      <c r="B200" s="367" t="s">
        <v>4227</v>
      </c>
      <c r="C200" s="241">
        <v>74</v>
      </c>
      <c r="D200" s="333">
        <v>50</v>
      </c>
      <c r="E200" s="241">
        <v>10</v>
      </c>
      <c r="F200" s="333">
        <v>10</v>
      </c>
      <c r="G200" s="490">
        <f t="shared" si="10"/>
        <v>84</v>
      </c>
      <c r="H200" s="490">
        <f t="shared" si="11"/>
        <v>60</v>
      </c>
    </row>
    <row r="201" spans="1:8">
      <c r="A201" s="333" t="s">
        <v>2587</v>
      </c>
      <c r="B201" s="367" t="s">
        <v>4228</v>
      </c>
      <c r="C201" s="241">
        <v>10691</v>
      </c>
      <c r="D201" s="333">
        <v>11000</v>
      </c>
      <c r="E201" s="241">
        <v>524</v>
      </c>
      <c r="F201" s="333">
        <v>580</v>
      </c>
      <c r="G201" s="490">
        <f t="shared" si="10"/>
        <v>11215</v>
      </c>
      <c r="H201" s="490">
        <f t="shared" si="11"/>
        <v>11580</v>
      </c>
    </row>
    <row r="202" spans="1:8" ht="25.5">
      <c r="A202" s="333" t="s">
        <v>2589</v>
      </c>
      <c r="B202" s="367" t="s">
        <v>4229</v>
      </c>
      <c r="C202" s="241">
        <v>9701</v>
      </c>
      <c r="D202" s="333">
        <v>10000</v>
      </c>
      <c r="E202" s="241">
        <v>779</v>
      </c>
      <c r="F202" s="333">
        <v>780</v>
      </c>
      <c r="G202" s="490">
        <f t="shared" si="10"/>
        <v>10480</v>
      </c>
      <c r="H202" s="490">
        <f t="shared" si="11"/>
        <v>10780</v>
      </c>
    </row>
    <row r="203" spans="1:8">
      <c r="A203" s="333" t="s">
        <v>4230</v>
      </c>
      <c r="B203" s="367" t="s">
        <v>4231</v>
      </c>
      <c r="C203" s="241">
        <v>1</v>
      </c>
      <c r="D203" s="333">
        <v>5</v>
      </c>
      <c r="E203" s="241">
        <v>0</v>
      </c>
      <c r="F203" s="333">
        <v>2</v>
      </c>
      <c r="G203" s="490">
        <f t="shared" si="10"/>
        <v>1</v>
      </c>
      <c r="H203" s="490">
        <f t="shared" si="11"/>
        <v>7</v>
      </c>
    </row>
    <row r="204" spans="1:8" ht="25.5">
      <c r="A204" s="333" t="s">
        <v>4232</v>
      </c>
      <c r="B204" s="367" t="s">
        <v>4233</v>
      </c>
      <c r="C204" s="241">
        <v>0</v>
      </c>
      <c r="D204" s="333">
        <v>2</v>
      </c>
      <c r="E204" s="241">
        <v>15</v>
      </c>
      <c r="F204" s="333">
        <v>15</v>
      </c>
      <c r="G204" s="490">
        <f t="shared" si="10"/>
        <v>15</v>
      </c>
      <c r="H204" s="490">
        <f t="shared" si="11"/>
        <v>17</v>
      </c>
    </row>
    <row r="205" spans="1:8" ht="25.5">
      <c r="A205" s="333" t="s">
        <v>4234</v>
      </c>
      <c r="B205" s="367" t="s">
        <v>4235</v>
      </c>
      <c r="C205" s="241">
        <v>7</v>
      </c>
      <c r="D205" s="333">
        <v>12</v>
      </c>
      <c r="E205" s="241">
        <v>0</v>
      </c>
      <c r="F205" s="333">
        <v>2</v>
      </c>
      <c r="G205" s="490">
        <f t="shared" si="10"/>
        <v>7</v>
      </c>
      <c r="H205" s="490">
        <f t="shared" si="11"/>
        <v>14</v>
      </c>
    </row>
    <row r="206" spans="1:8">
      <c r="A206" s="333" t="s">
        <v>4236</v>
      </c>
      <c r="B206" s="367" t="s">
        <v>4237</v>
      </c>
      <c r="C206" s="241">
        <v>3</v>
      </c>
      <c r="D206" s="333">
        <v>5</v>
      </c>
      <c r="E206" s="241">
        <v>18</v>
      </c>
      <c r="F206" s="333">
        <v>20</v>
      </c>
      <c r="G206" s="490">
        <f t="shared" si="10"/>
        <v>21</v>
      </c>
      <c r="H206" s="490">
        <f t="shared" si="11"/>
        <v>25</v>
      </c>
    </row>
    <row r="207" spans="1:8">
      <c r="A207" s="369" t="s">
        <v>4238</v>
      </c>
      <c r="B207" s="374" t="s">
        <v>4239</v>
      </c>
      <c r="C207" s="241">
        <v>1</v>
      </c>
      <c r="D207" s="369">
        <v>1</v>
      </c>
      <c r="E207" s="241">
        <v>0</v>
      </c>
      <c r="F207" s="369">
        <v>2</v>
      </c>
      <c r="G207" s="490">
        <f t="shared" si="10"/>
        <v>1</v>
      </c>
      <c r="H207" s="488">
        <f t="shared" si="11"/>
        <v>3</v>
      </c>
    </row>
    <row r="208" spans="1:8">
      <c r="A208" s="855" t="s">
        <v>4238</v>
      </c>
      <c r="B208" s="855" t="s">
        <v>4240</v>
      </c>
      <c r="C208" s="241">
        <v>1</v>
      </c>
      <c r="D208" s="855">
        <v>2</v>
      </c>
      <c r="E208" s="241">
        <v>0</v>
      </c>
      <c r="F208" s="855">
        <v>1</v>
      </c>
      <c r="G208" s="490">
        <f t="shared" si="10"/>
        <v>1</v>
      </c>
      <c r="H208" s="488">
        <f t="shared" si="11"/>
        <v>3</v>
      </c>
    </row>
    <row r="209" spans="1:8">
      <c r="A209" s="333" t="s">
        <v>4241</v>
      </c>
      <c r="B209" s="367" t="s">
        <v>4242</v>
      </c>
      <c r="C209" s="241">
        <v>0</v>
      </c>
      <c r="D209" s="333">
        <v>1</v>
      </c>
      <c r="E209" s="241">
        <v>8</v>
      </c>
      <c r="F209" s="333">
        <v>20</v>
      </c>
      <c r="G209" s="490">
        <f t="shared" si="10"/>
        <v>8</v>
      </c>
      <c r="H209" s="490">
        <f t="shared" si="11"/>
        <v>21</v>
      </c>
    </row>
    <row r="210" spans="1:8" ht="25.5">
      <c r="A210" s="332" t="s">
        <v>4243</v>
      </c>
      <c r="B210" s="367" t="s">
        <v>4244</v>
      </c>
      <c r="C210" s="241">
        <v>0</v>
      </c>
      <c r="D210" s="369">
        <v>2</v>
      </c>
      <c r="E210" s="241">
        <v>0</v>
      </c>
      <c r="F210" s="369">
        <v>2</v>
      </c>
      <c r="G210" s="490">
        <f t="shared" ref="G210:G241" si="12">C210+E210</f>
        <v>0</v>
      </c>
      <c r="H210" s="490">
        <f t="shared" si="11"/>
        <v>4</v>
      </c>
    </row>
    <row r="211" spans="1:8">
      <c r="A211" s="333" t="s">
        <v>4245</v>
      </c>
      <c r="B211" s="367" t="s">
        <v>4246</v>
      </c>
      <c r="C211" s="241">
        <v>0</v>
      </c>
      <c r="D211" s="333">
        <v>2</v>
      </c>
      <c r="E211" s="241">
        <v>1</v>
      </c>
      <c r="F211" s="333">
        <v>2</v>
      </c>
      <c r="G211" s="490">
        <f t="shared" si="12"/>
        <v>1</v>
      </c>
      <c r="H211" s="490">
        <f t="shared" si="11"/>
        <v>4</v>
      </c>
    </row>
    <row r="212" spans="1:8" ht="25.5">
      <c r="A212" s="333" t="s">
        <v>4247</v>
      </c>
      <c r="B212" s="367" t="s">
        <v>4248</v>
      </c>
      <c r="C212" s="241">
        <v>1</v>
      </c>
      <c r="D212" s="333">
        <v>2</v>
      </c>
      <c r="E212" s="241">
        <v>1</v>
      </c>
      <c r="F212" s="333">
        <v>2</v>
      </c>
      <c r="G212" s="490">
        <f t="shared" si="12"/>
        <v>2</v>
      </c>
      <c r="H212" s="490">
        <f t="shared" si="11"/>
        <v>4</v>
      </c>
    </row>
    <row r="213" spans="1:8" ht="25.5">
      <c r="A213" s="333" t="s">
        <v>3067</v>
      </c>
      <c r="B213" s="367" t="s">
        <v>4249</v>
      </c>
      <c r="C213" s="241">
        <v>39</v>
      </c>
      <c r="D213" s="333">
        <v>40</v>
      </c>
      <c r="E213" s="241">
        <v>65</v>
      </c>
      <c r="F213" s="333">
        <v>65</v>
      </c>
      <c r="G213" s="490">
        <f t="shared" si="12"/>
        <v>104</v>
      </c>
      <c r="H213" s="490">
        <f t="shared" si="11"/>
        <v>105</v>
      </c>
    </row>
    <row r="214" spans="1:8">
      <c r="A214" s="333" t="s">
        <v>4250</v>
      </c>
      <c r="B214" s="367" t="s">
        <v>4251</v>
      </c>
      <c r="C214" s="241">
        <v>0</v>
      </c>
      <c r="D214" s="333">
        <v>2</v>
      </c>
      <c r="E214" s="241">
        <v>0</v>
      </c>
      <c r="F214" s="333">
        <v>1</v>
      </c>
      <c r="G214" s="490">
        <f t="shared" si="12"/>
        <v>0</v>
      </c>
      <c r="H214" s="490">
        <f t="shared" si="11"/>
        <v>3</v>
      </c>
    </row>
    <row r="215" spans="1:8">
      <c r="A215" s="333" t="s">
        <v>4252</v>
      </c>
      <c r="B215" s="367" t="s">
        <v>4253</v>
      </c>
      <c r="C215" s="241">
        <v>0</v>
      </c>
      <c r="D215" s="333">
        <v>0</v>
      </c>
      <c r="E215" s="241">
        <v>0</v>
      </c>
      <c r="F215" s="333">
        <v>1</v>
      </c>
      <c r="G215" s="490">
        <f t="shared" si="12"/>
        <v>0</v>
      </c>
      <c r="H215" s="490">
        <f t="shared" si="11"/>
        <v>1</v>
      </c>
    </row>
    <row r="216" spans="1:8">
      <c r="A216" s="333" t="s">
        <v>4254</v>
      </c>
      <c r="B216" s="367" t="s">
        <v>4255</v>
      </c>
      <c r="C216" s="241">
        <v>0</v>
      </c>
      <c r="D216" s="333">
        <v>0</v>
      </c>
      <c r="E216" s="241">
        <v>0</v>
      </c>
      <c r="F216" s="333">
        <v>1</v>
      </c>
      <c r="G216" s="490">
        <f t="shared" si="12"/>
        <v>0</v>
      </c>
      <c r="H216" s="490">
        <f t="shared" si="11"/>
        <v>1</v>
      </c>
    </row>
    <row r="217" spans="1:8">
      <c r="A217" s="333" t="s">
        <v>4256</v>
      </c>
      <c r="B217" s="367" t="s">
        <v>4257</v>
      </c>
      <c r="C217" s="241">
        <v>1</v>
      </c>
      <c r="D217" s="333">
        <v>2</v>
      </c>
      <c r="E217" s="241">
        <v>0</v>
      </c>
      <c r="F217" s="333">
        <v>1</v>
      </c>
      <c r="G217" s="490">
        <f t="shared" si="12"/>
        <v>1</v>
      </c>
      <c r="H217" s="490">
        <f t="shared" si="11"/>
        <v>3</v>
      </c>
    </row>
    <row r="218" spans="1:8">
      <c r="A218" s="333" t="s">
        <v>4258</v>
      </c>
      <c r="B218" s="367" t="s">
        <v>4259</v>
      </c>
      <c r="C218" s="241">
        <v>0</v>
      </c>
      <c r="D218" s="333">
        <v>0</v>
      </c>
      <c r="E218" s="241">
        <v>0</v>
      </c>
      <c r="F218" s="333">
        <v>1</v>
      </c>
      <c r="G218" s="490">
        <f t="shared" si="12"/>
        <v>0</v>
      </c>
      <c r="H218" s="490">
        <f t="shared" si="11"/>
        <v>1</v>
      </c>
    </row>
    <row r="219" spans="1:8">
      <c r="A219" s="333" t="s">
        <v>4260</v>
      </c>
      <c r="B219" s="367" t="s">
        <v>4261</v>
      </c>
      <c r="C219" s="241">
        <v>0</v>
      </c>
      <c r="D219" s="333">
        <v>0</v>
      </c>
      <c r="E219" s="241">
        <v>0</v>
      </c>
      <c r="F219" s="333">
        <v>1</v>
      </c>
      <c r="G219" s="490">
        <f t="shared" si="12"/>
        <v>0</v>
      </c>
      <c r="H219" s="490">
        <f t="shared" si="11"/>
        <v>1</v>
      </c>
    </row>
    <row r="220" spans="1:8">
      <c r="A220" s="333" t="s">
        <v>4262</v>
      </c>
      <c r="B220" s="367" t="s">
        <v>4263</v>
      </c>
      <c r="C220" s="241">
        <v>0</v>
      </c>
      <c r="D220" s="333">
        <v>0</v>
      </c>
      <c r="E220" s="241">
        <v>0</v>
      </c>
      <c r="F220" s="333">
        <v>1</v>
      </c>
      <c r="G220" s="490">
        <f t="shared" si="12"/>
        <v>0</v>
      </c>
      <c r="H220" s="490">
        <f t="shared" si="11"/>
        <v>1</v>
      </c>
    </row>
    <row r="221" spans="1:8">
      <c r="A221" s="333" t="s">
        <v>4264</v>
      </c>
      <c r="B221" s="367" t="s">
        <v>4265</v>
      </c>
      <c r="C221" s="241">
        <v>0</v>
      </c>
      <c r="D221" s="333">
        <v>2</v>
      </c>
      <c r="E221" s="241">
        <v>0</v>
      </c>
      <c r="F221" s="333">
        <v>1</v>
      </c>
      <c r="G221" s="490">
        <f t="shared" si="12"/>
        <v>0</v>
      </c>
      <c r="H221" s="490">
        <f t="shared" si="11"/>
        <v>3</v>
      </c>
    </row>
    <row r="222" spans="1:8" ht="25.5">
      <c r="A222" s="333" t="s">
        <v>4266</v>
      </c>
      <c r="B222" s="367" t="s">
        <v>4267</v>
      </c>
      <c r="C222" s="241">
        <v>16</v>
      </c>
      <c r="D222" s="333">
        <v>20</v>
      </c>
      <c r="E222" s="241">
        <v>5</v>
      </c>
      <c r="F222" s="333">
        <v>1</v>
      </c>
      <c r="G222" s="490">
        <f t="shared" si="12"/>
        <v>21</v>
      </c>
      <c r="H222" s="490">
        <f t="shared" si="11"/>
        <v>21</v>
      </c>
    </row>
    <row r="223" spans="1:8" ht="25.5">
      <c r="A223" s="332" t="s">
        <v>4268</v>
      </c>
      <c r="B223" s="367" t="s">
        <v>4269</v>
      </c>
      <c r="C223" s="338">
        <v>0</v>
      </c>
      <c r="D223" s="369">
        <v>0</v>
      </c>
      <c r="E223" s="338">
        <v>0</v>
      </c>
      <c r="F223" s="369">
        <v>1</v>
      </c>
      <c r="G223" s="490">
        <f t="shared" si="12"/>
        <v>0</v>
      </c>
      <c r="H223" s="490">
        <f t="shared" si="11"/>
        <v>1</v>
      </c>
    </row>
    <row r="224" spans="1:8" ht="25.5">
      <c r="A224" s="333" t="s">
        <v>4270</v>
      </c>
      <c r="B224" s="367" t="s">
        <v>4271</v>
      </c>
      <c r="C224" s="241">
        <v>1</v>
      </c>
      <c r="D224" s="333">
        <v>2</v>
      </c>
      <c r="E224" s="241">
        <v>2</v>
      </c>
      <c r="F224" s="333">
        <v>1</v>
      </c>
      <c r="G224" s="490">
        <f t="shared" si="12"/>
        <v>3</v>
      </c>
      <c r="H224" s="490">
        <f t="shared" si="11"/>
        <v>3</v>
      </c>
    </row>
    <row r="225" spans="1:8">
      <c r="A225" s="369" t="s">
        <v>4074</v>
      </c>
      <c r="B225" s="374" t="s">
        <v>4075</v>
      </c>
      <c r="C225" s="314">
        <v>0</v>
      </c>
      <c r="D225" s="369">
        <v>2</v>
      </c>
      <c r="E225" s="314">
        <v>6</v>
      </c>
      <c r="F225" s="369">
        <v>10</v>
      </c>
      <c r="G225" s="374">
        <f t="shared" si="12"/>
        <v>6</v>
      </c>
      <c r="H225" s="374">
        <f t="shared" si="11"/>
        <v>12</v>
      </c>
    </row>
    <row r="226" spans="1:8">
      <c r="A226" s="369" t="s">
        <v>4076</v>
      </c>
      <c r="B226" s="374" t="s">
        <v>4077</v>
      </c>
      <c r="C226" s="314">
        <v>0</v>
      </c>
      <c r="D226" s="369">
        <v>0</v>
      </c>
      <c r="E226" s="314">
        <v>0</v>
      </c>
      <c r="F226" s="369">
        <v>2</v>
      </c>
      <c r="G226" s="374">
        <f t="shared" si="12"/>
        <v>0</v>
      </c>
      <c r="H226" s="374">
        <f t="shared" si="11"/>
        <v>2</v>
      </c>
    </row>
    <row r="227" spans="1:8">
      <c r="A227" s="369" t="s">
        <v>4078</v>
      </c>
      <c r="B227" s="374" t="s">
        <v>4079</v>
      </c>
      <c r="C227" s="314">
        <v>0</v>
      </c>
      <c r="D227" s="369">
        <v>2</v>
      </c>
      <c r="E227" s="314">
        <v>0</v>
      </c>
      <c r="F227" s="369">
        <v>5</v>
      </c>
      <c r="G227" s="374">
        <f t="shared" si="12"/>
        <v>0</v>
      </c>
      <c r="H227" s="374">
        <f t="shared" si="11"/>
        <v>7</v>
      </c>
    </row>
    <row r="228" spans="1:8">
      <c r="A228" s="369" t="s">
        <v>4080</v>
      </c>
      <c r="B228" s="374" t="s">
        <v>4081</v>
      </c>
      <c r="C228" s="314">
        <v>0</v>
      </c>
      <c r="D228" s="369">
        <v>2</v>
      </c>
      <c r="E228" s="314">
        <v>12</v>
      </c>
      <c r="F228" s="369">
        <v>10</v>
      </c>
      <c r="G228" s="374">
        <f t="shared" si="12"/>
        <v>12</v>
      </c>
      <c r="H228" s="374">
        <f t="shared" si="11"/>
        <v>12</v>
      </c>
    </row>
    <row r="229" spans="1:8">
      <c r="A229" s="331" t="s">
        <v>6006</v>
      </c>
      <c r="B229" s="451" t="s">
        <v>6007</v>
      </c>
      <c r="D229" s="333">
        <v>10</v>
      </c>
      <c r="F229" s="333">
        <v>10</v>
      </c>
      <c r="G229" s="490">
        <f t="shared" si="12"/>
        <v>0</v>
      </c>
      <c r="H229" s="490">
        <f t="shared" si="11"/>
        <v>20</v>
      </c>
    </row>
    <row r="230" spans="1:8" s="338" customFormat="1">
      <c r="A230" s="332" t="s">
        <v>4272</v>
      </c>
      <c r="B230" s="333" t="s">
        <v>4273</v>
      </c>
      <c r="C230" s="241">
        <v>0</v>
      </c>
      <c r="D230" s="369">
        <v>0</v>
      </c>
      <c r="E230" s="241">
        <v>0</v>
      </c>
      <c r="F230" s="369">
        <v>1</v>
      </c>
      <c r="G230" s="490">
        <f t="shared" si="12"/>
        <v>0</v>
      </c>
      <c r="H230" s="490">
        <f t="shared" si="11"/>
        <v>1</v>
      </c>
    </row>
    <row r="231" spans="1:8" ht="25.5">
      <c r="A231" s="332" t="s">
        <v>4274</v>
      </c>
      <c r="B231" s="367" t="s">
        <v>4275</v>
      </c>
      <c r="C231" s="241">
        <v>5</v>
      </c>
      <c r="D231" s="369">
        <v>4</v>
      </c>
      <c r="E231" s="241">
        <v>0</v>
      </c>
      <c r="F231" s="369">
        <v>2</v>
      </c>
      <c r="G231" s="490">
        <f t="shared" si="12"/>
        <v>5</v>
      </c>
      <c r="H231" s="490">
        <f t="shared" si="11"/>
        <v>6</v>
      </c>
    </row>
    <row r="232" spans="1:8">
      <c r="A232" s="333" t="s">
        <v>4276</v>
      </c>
      <c r="B232" s="367" t="s">
        <v>4277</v>
      </c>
      <c r="C232" s="241">
        <v>1238</v>
      </c>
      <c r="D232" s="333">
        <v>1300</v>
      </c>
      <c r="E232" s="241">
        <v>189</v>
      </c>
      <c r="F232" s="333">
        <v>200</v>
      </c>
      <c r="G232" s="490">
        <f t="shared" si="12"/>
        <v>1427</v>
      </c>
      <c r="H232" s="490">
        <f t="shared" si="11"/>
        <v>1500</v>
      </c>
    </row>
    <row r="233" spans="1:8">
      <c r="A233" s="369" t="s">
        <v>4090</v>
      </c>
      <c r="B233" s="374" t="s">
        <v>4091</v>
      </c>
      <c r="C233" s="314">
        <v>0</v>
      </c>
      <c r="D233" s="369">
        <v>0</v>
      </c>
      <c r="E233" s="314">
        <v>6</v>
      </c>
      <c r="F233" s="369">
        <v>10</v>
      </c>
      <c r="G233" s="374">
        <f t="shared" si="12"/>
        <v>6</v>
      </c>
      <c r="H233" s="374">
        <f t="shared" si="11"/>
        <v>10</v>
      </c>
    </row>
    <row r="234" spans="1:8">
      <c r="A234" s="332" t="s">
        <v>4278</v>
      </c>
      <c r="B234" s="333" t="s">
        <v>4279</v>
      </c>
      <c r="C234" s="241">
        <v>0</v>
      </c>
      <c r="D234" s="369">
        <v>0</v>
      </c>
      <c r="E234" s="241">
        <v>0</v>
      </c>
      <c r="F234" s="369">
        <v>6</v>
      </c>
      <c r="G234" s="490">
        <f t="shared" si="12"/>
        <v>0</v>
      </c>
      <c r="H234" s="490">
        <f t="shared" si="11"/>
        <v>6</v>
      </c>
    </row>
    <row r="235" spans="1:8" ht="25.5">
      <c r="A235" s="333" t="s">
        <v>4280</v>
      </c>
      <c r="B235" s="367" t="s">
        <v>4281</v>
      </c>
      <c r="C235" s="241">
        <v>0</v>
      </c>
      <c r="D235" s="333">
        <v>1</v>
      </c>
      <c r="E235" s="241">
        <v>0</v>
      </c>
      <c r="F235" s="333">
        <v>1</v>
      </c>
      <c r="G235" s="490">
        <f t="shared" si="12"/>
        <v>0</v>
      </c>
      <c r="H235" s="490">
        <f t="shared" si="11"/>
        <v>2</v>
      </c>
    </row>
    <row r="236" spans="1:8">
      <c r="A236" s="333" t="s">
        <v>4282</v>
      </c>
      <c r="B236" s="367" t="s">
        <v>4283</v>
      </c>
      <c r="C236" s="241">
        <v>0</v>
      </c>
      <c r="D236" s="333">
        <v>0</v>
      </c>
      <c r="E236" s="241">
        <v>36</v>
      </c>
      <c r="F236" s="333">
        <v>40</v>
      </c>
      <c r="G236" s="490">
        <f t="shared" si="12"/>
        <v>36</v>
      </c>
      <c r="H236" s="490">
        <f t="shared" si="11"/>
        <v>40</v>
      </c>
    </row>
    <row r="237" spans="1:8" ht="25.5">
      <c r="A237" s="332" t="s">
        <v>4284</v>
      </c>
      <c r="B237" s="367" t="s">
        <v>4285</v>
      </c>
      <c r="C237" s="241">
        <v>0</v>
      </c>
      <c r="D237" s="369">
        <v>0</v>
      </c>
      <c r="E237" s="241">
        <v>0</v>
      </c>
      <c r="F237" s="369">
        <v>1</v>
      </c>
      <c r="G237" s="490">
        <f t="shared" si="12"/>
        <v>0</v>
      </c>
      <c r="H237" s="490">
        <f t="shared" si="11"/>
        <v>1</v>
      </c>
    </row>
    <row r="238" spans="1:8">
      <c r="A238" s="332" t="s">
        <v>4286</v>
      </c>
      <c r="B238" s="333" t="s">
        <v>4287</v>
      </c>
      <c r="C238" s="241">
        <v>0</v>
      </c>
      <c r="D238" s="369">
        <v>0</v>
      </c>
      <c r="E238" s="241">
        <v>0</v>
      </c>
      <c r="F238" s="369">
        <v>1</v>
      </c>
      <c r="G238" s="490">
        <f t="shared" si="12"/>
        <v>0</v>
      </c>
      <c r="H238" s="490">
        <f t="shared" si="11"/>
        <v>1</v>
      </c>
    </row>
    <row r="239" spans="1:8" ht="25.5">
      <c r="A239" s="333" t="s">
        <v>4288</v>
      </c>
      <c r="B239" s="367" t="s">
        <v>4289</v>
      </c>
      <c r="C239" s="241">
        <v>0</v>
      </c>
      <c r="D239" s="333">
        <v>0</v>
      </c>
      <c r="E239" s="241">
        <v>0</v>
      </c>
      <c r="F239" s="333">
        <v>1</v>
      </c>
      <c r="G239" s="490">
        <f t="shared" si="12"/>
        <v>0</v>
      </c>
      <c r="H239" s="490">
        <f t="shared" si="11"/>
        <v>1</v>
      </c>
    </row>
    <row r="240" spans="1:8">
      <c r="A240" s="332" t="s">
        <v>4290</v>
      </c>
      <c r="B240" s="333" t="s">
        <v>4291</v>
      </c>
      <c r="C240" s="241">
        <v>0</v>
      </c>
      <c r="D240" s="369">
        <v>0</v>
      </c>
      <c r="E240" s="241">
        <v>0</v>
      </c>
      <c r="F240" s="369">
        <v>1</v>
      </c>
      <c r="G240" s="490">
        <f t="shared" si="12"/>
        <v>0</v>
      </c>
      <c r="H240" s="490">
        <f t="shared" si="11"/>
        <v>1</v>
      </c>
    </row>
    <row r="241" spans="1:8">
      <c r="A241" s="332" t="s">
        <v>4292</v>
      </c>
      <c r="B241" s="333" t="s">
        <v>4293</v>
      </c>
      <c r="C241" s="241">
        <v>0</v>
      </c>
      <c r="D241" s="369">
        <v>1</v>
      </c>
      <c r="E241" s="241">
        <v>1</v>
      </c>
      <c r="F241" s="369">
        <v>1</v>
      </c>
      <c r="G241" s="490">
        <f t="shared" si="12"/>
        <v>1</v>
      </c>
      <c r="H241" s="490">
        <f t="shared" si="11"/>
        <v>2</v>
      </c>
    </row>
    <row r="242" spans="1:8" ht="25.5">
      <c r="A242" s="332" t="s">
        <v>4294</v>
      </c>
      <c r="B242" s="330" t="s">
        <v>4295</v>
      </c>
      <c r="C242" s="241">
        <v>1</v>
      </c>
      <c r="D242" s="329">
        <v>2</v>
      </c>
      <c r="E242" s="241">
        <v>0</v>
      </c>
      <c r="F242" s="329">
        <v>0</v>
      </c>
      <c r="G242" s="492">
        <f t="shared" ref="G242:G257" si="13">C242+E242</f>
        <v>1</v>
      </c>
      <c r="H242" s="492">
        <f t="shared" si="11"/>
        <v>2</v>
      </c>
    </row>
    <row r="243" spans="1:8" ht="25.5">
      <c r="A243" s="417" t="s">
        <v>4466</v>
      </c>
      <c r="B243" s="424" t="s">
        <v>4467</v>
      </c>
      <c r="C243" s="314">
        <v>0</v>
      </c>
      <c r="D243" s="861"/>
      <c r="E243" s="314">
        <v>2</v>
      </c>
      <c r="F243" s="861">
        <v>2</v>
      </c>
      <c r="G243" s="488">
        <f t="shared" si="13"/>
        <v>2</v>
      </c>
      <c r="H243" s="488">
        <f t="shared" si="11"/>
        <v>2</v>
      </c>
    </row>
    <row r="244" spans="1:8" ht="25.5">
      <c r="A244" s="417" t="s">
        <v>4468</v>
      </c>
      <c r="B244" s="424" t="s">
        <v>4469</v>
      </c>
      <c r="C244" s="314">
        <v>0</v>
      </c>
      <c r="D244" s="861"/>
      <c r="E244" s="314">
        <v>4</v>
      </c>
      <c r="F244" s="861">
        <v>5</v>
      </c>
      <c r="G244" s="488">
        <f t="shared" si="13"/>
        <v>4</v>
      </c>
      <c r="H244" s="488">
        <f t="shared" si="11"/>
        <v>5</v>
      </c>
    </row>
    <row r="245" spans="1:8">
      <c r="A245" s="332" t="s">
        <v>3841</v>
      </c>
      <c r="B245" s="333" t="s">
        <v>3842</v>
      </c>
      <c r="C245" s="241">
        <v>0</v>
      </c>
      <c r="D245" s="369">
        <v>2</v>
      </c>
      <c r="E245" s="241">
        <v>0</v>
      </c>
      <c r="F245" s="369">
        <v>0</v>
      </c>
      <c r="G245" s="490">
        <f t="shared" si="13"/>
        <v>0</v>
      </c>
      <c r="H245" s="490">
        <f t="shared" si="11"/>
        <v>2</v>
      </c>
    </row>
    <row r="246" spans="1:8" ht="25.5">
      <c r="A246" s="417" t="s">
        <v>4470</v>
      </c>
      <c r="B246" s="424" t="s">
        <v>4471</v>
      </c>
      <c r="C246" s="241">
        <v>0</v>
      </c>
      <c r="D246" s="862"/>
      <c r="E246" s="241">
        <v>1</v>
      </c>
      <c r="F246" s="862">
        <v>2</v>
      </c>
      <c r="G246" s="490">
        <f t="shared" si="13"/>
        <v>1</v>
      </c>
      <c r="H246" s="490">
        <f t="shared" si="11"/>
        <v>2</v>
      </c>
    </row>
    <row r="247" spans="1:8" ht="25.5">
      <c r="A247" s="332" t="s">
        <v>4296</v>
      </c>
      <c r="B247" s="367" t="s">
        <v>4297</v>
      </c>
      <c r="C247" s="241">
        <v>0</v>
      </c>
      <c r="D247" s="369">
        <v>0</v>
      </c>
      <c r="E247" s="241">
        <v>1</v>
      </c>
      <c r="F247" s="369">
        <v>1</v>
      </c>
      <c r="G247" s="490">
        <f t="shared" si="13"/>
        <v>1</v>
      </c>
      <c r="H247" s="490">
        <f t="shared" si="11"/>
        <v>1</v>
      </c>
    </row>
    <row r="248" spans="1:8">
      <c r="A248" s="856" t="s">
        <v>4296</v>
      </c>
      <c r="B248" s="856" t="s">
        <v>4472</v>
      </c>
      <c r="C248" s="241">
        <v>0</v>
      </c>
      <c r="D248" s="862"/>
      <c r="E248" s="241">
        <v>1</v>
      </c>
      <c r="F248" s="862">
        <v>5</v>
      </c>
      <c r="G248" s="490">
        <f t="shared" si="13"/>
        <v>1</v>
      </c>
      <c r="H248" s="490">
        <f t="shared" si="11"/>
        <v>5</v>
      </c>
    </row>
    <row r="249" spans="1:8">
      <c r="A249" s="332" t="s">
        <v>4298</v>
      </c>
      <c r="B249" s="333" t="s">
        <v>4299</v>
      </c>
      <c r="C249" s="241">
        <v>40</v>
      </c>
      <c r="D249" s="369">
        <v>45</v>
      </c>
      <c r="E249" s="241">
        <v>0</v>
      </c>
      <c r="F249" s="369">
        <v>1</v>
      </c>
      <c r="G249" s="490">
        <f t="shared" si="13"/>
        <v>40</v>
      </c>
      <c r="H249" s="490">
        <f t="shared" si="11"/>
        <v>46</v>
      </c>
    </row>
    <row r="250" spans="1:8">
      <c r="A250" s="333" t="s">
        <v>4300</v>
      </c>
      <c r="B250" s="367" t="s">
        <v>4301</v>
      </c>
      <c r="C250" s="241">
        <v>433</v>
      </c>
      <c r="D250" s="333">
        <v>450</v>
      </c>
      <c r="E250" s="241">
        <v>0</v>
      </c>
      <c r="F250" s="333">
        <v>1</v>
      </c>
      <c r="G250" s="490">
        <f t="shared" si="13"/>
        <v>433</v>
      </c>
      <c r="H250" s="490">
        <f t="shared" si="11"/>
        <v>451</v>
      </c>
    </row>
    <row r="251" spans="1:8">
      <c r="A251" s="333" t="s">
        <v>4302</v>
      </c>
      <c r="B251" s="367" t="s">
        <v>4303</v>
      </c>
      <c r="C251" s="241">
        <v>1</v>
      </c>
      <c r="D251" s="333">
        <v>2</v>
      </c>
      <c r="E251" s="241">
        <v>0</v>
      </c>
      <c r="F251" s="333">
        <v>1</v>
      </c>
      <c r="G251" s="490">
        <f t="shared" si="13"/>
        <v>1</v>
      </c>
      <c r="H251" s="490">
        <f t="shared" si="11"/>
        <v>3</v>
      </c>
    </row>
    <row r="252" spans="1:8">
      <c r="A252" s="417" t="s">
        <v>4473</v>
      </c>
      <c r="B252" s="424" t="s">
        <v>4474</v>
      </c>
      <c r="C252" s="241">
        <v>13</v>
      </c>
      <c r="D252" s="862">
        <v>15</v>
      </c>
      <c r="E252" s="241">
        <v>42</v>
      </c>
      <c r="F252" s="862">
        <v>50</v>
      </c>
      <c r="G252" s="490">
        <f t="shared" si="13"/>
        <v>55</v>
      </c>
      <c r="H252" s="490">
        <f t="shared" si="11"/>
        <v>65</v>
      </c>
    </row>
    <row r="253" spans="1:8">
      <c r="A253" s="333" t="s">
        <v>4304</v>
      </c>
      <c r="B253" s="367" t="s">
        <v>4305</v>
      </c>
      <c r="C253" s="241">
        <v>1</v>
      </c>
      <c r="D253" s="333">
        <v>2</v>
      </c>
      <c r="E253" s="241">
        <v>0</v>
      </c>
      <c r="F253" s="333">
        <v>1</v>
      </c>
      <c r="G253" s="490">
        <f t="shared" si="13"/>
        <v>1</v>
      </c>
      <c r="H253" s="490">
        <f t="shared" si="11"/>
        <v>3</v>
      </c>
    </row>
    <row r="254" spans="1:8">
      <c r="A254" s="333" t="s">
        <v>4306</v>
      </c>
      <c r="B254" s="367" t="s">
        <v>4307</v>
      </c>
      <c r="C254" s="241">
        <v>0</v>
      </c>
      <c r="D254" s="333">
        <v>2</v>
      </c>
      <c r="E254" s="241">
        <v>0</v>
      </c>
      <c r="F254" s="333">
        <v>1</v>
      </c>
      <c r="G254" s="490">
        <f t="shared" si="13"/>
        <v>0</v>
      </c>
      <c r="H254" s="490">
        <f t="shared" si="11"/>
        <v>3</v>
      </c>
    </row>
    <row r="255" spans="1:8" ht="25.5">
      <c r="A255" s="333" t="s">
        <v>4308</v>
      </c>
      <c r="B255" s="367" t="s">
        <v>4309</v>
      </c>
      <c r="C255" s="241">
        <v>1</v>
      </c>
      <c r="D255" s="333">
        <v>2</v>
      </c>
      <c r="E255" s="241">
        <v>0</v>
      </c>
      <c r="F255" s="333">
        <v>2</v>
      </c>
      <c r="G255" s="490">
        <f t="shared" si="13"/>
        <v>1</v>
      </c>
      <c r="H255" s="490">
        <f t="shared" si="11"/>
        <v>4</v>
      </c>
    </row>
    <row r="256" spans="1:8">
      <c r="A256" s="333" t="s">
        <v>4310</v>
      </c>
      <c r="B256" s="367" t="s">
        <v>4311</v>
      </c>
      <c r="C256" s="241">
        <v>0</v>
      </c>
      <c r="D256" s="333">
        <v>2</v>
      </c>
      <c r="E256" s="241">
        <v>0</v>
      </c>
      <c r="F256" s="333">
        <v>1</v>
      </c>
      <c r="G256" s="490">
        <f t="shared" si="13"/>
        <v>0</v>
      </c>
      <c r="H256" s="490">
        <f t="shared" ref="H256:H319" si="14">D256+F256</f>
        <v>3</v>
      </c>
    </row>
    <row r="257" spans="1:8">
      <c r="A257" s="333" t="s">
        <v>4312</v>
      </c>
      <c r="B257" s="367" t="s">
        <v>4313</v>
      </c>
      <c r="C257" s="241">
        <v>46</v>
      </c>
      <c r="D257" s="333">
        <v>50</v>
      </c>
      <c r="E257" s="241">
        <v>0</v>
      </c>
      <c r="F257" s="333">
        <v>5</v>
      </c>
      <c r="G257" s="490">
        <f t="shared" si="13"/>
        <v>46</v>
      </c>
      <c r="H257" s="490">
        <f t="shared" si="14"/>
        <v>55</v>
      </c>
    </row>
    <row r="258" spans="1:8" ht="25.5">
      <c r="A258" s="855" t="s">
        <v>4314</v>
      </c>
      <c r="B258" s="855" t="s">
        <v>4315</v>
      </c>
      <c r="C258" s="241">
        <v>12</v>
      </c>
      <c r="D258" s="855">
        <v>15</v>
      </c>
      <c r="E258" s="241">
        <v>39</v>
      </c>
      <c r="F258" s="855">
        <v>50</v>
      </c>
      <c r="G258" s="855"/>
      <c r="H258" s="488">
        <f t="shared" si="14"/>
        <v>65</v>
      </c>
    </row>
    <row r="259" spans="1:8" ht="25.5">
      <c r="A259" s="855" t="s">
        <v>4316</v>
      </c>
      <c r="B259" s="855" t="s">
        <v>4317</v>
      </c>
      <c r="C259" s="241">
        <v>13</v>
      </c>
      <c r="D259" s="855">
        <v>15</v>
      </c>
      <c r="E259" s="241">
        <v>38</v>
      </c>
      <c r="F259" s="855">
        <v>40</v>
      </c>
      <c r="G259" s="855"/>
      <c r="H259" s="488">
        <f t="shared" si="14"/>
        <v>55</v>
      </c>
    </row>
    <row r="260" spans="1:8" ht="38.25">
      <c r="A260" s="333" t="s">
        <v>1887</v>
      </c>
      <c r="B260" s="367" t="s">
        <v>2474</v>
      </c>
      <c r="C260" s="241">
        <v>0</v>
      </c>
      <c r="D260" s="333">
        <v>2</v>
      </c>
      <c r="E260" s="241">
        <v>4</v>
      </c>
      <c r="F260" s="333">
        <v>10</v>
      </c>
      <c r="G260" s="490">
        <f t="shared" ref="G260:G291" si="15">C260+E260</f>
        <v>4</v>
      </c>
      <c r="H260" s="490">
        <f t="shared" si="14"/>
        <v>12</v>
      </c>
    </row>
    <row r="261" spans="1:8">
      <c r="A261" s="333" t="s">
        <v>4318</v>
      </c>
      <c r="B261" s="367" t="s">
        <v>4319</v>
      </c>
      <c r="C261" s="241">
        <v>25</v>
      </c>
      <c r="D261" s="333">
        <v>30</v>
      </c>
      <c r="E261" s="241">
        <v>0</v>
      </c>
      <c r="F261" s="333">
        <v>0</v>
      </c>
      <c r="G261" s="490">
        <f t="shared" si="15"/>
        <v>25</v>
      </c>
      <c r="H261" s="490">
        <f t="shared" si="14"/>
        <v>30</v>
      </c>
    </row>
    <row r="262" spans="1:8">
      <c r="A262" s="333" t="s">
        <v>4320</v>
      </c>
      <c r="B262" s="367" t="s">
        <v>4321</v>
      </c>
      <c r="C262" s="241">
        <v>16</v>
      </c>
      <c r="D262" s="333">
        <v>20</v>
      </c>
      <c r="E262" s="241">
        <v>0</v>
      </c>
      <c r="F262" s="333">
        <v>0</v>
      </c>
      <c r="G262" s="490">
        <f t="shared" si="15"/>
        <v>16</v>
      </c>
      <c r="H262" s="490">
        <f t="shared" si="14"/>
        <v>20</v>
      </c>
    </row>
    <row r="263" spans="1:8">
      <c r="A263" s="332" t="s">
        <v>4322</v>
      </c>
      <c r="B263" s="333" t="s">
        <v>4323</v>
      </c>
      <c r="C263" s="241">
        <v>0</v>
      </c>
      <c r="D263" s="369">
        <v>2</v>
      </c>
      <c r="E263" s="241">
        <v>0</v>
      </c>
      <c r="F263" s="369">
        <v>0</v>
      </c>
      <c r="G263" s="490">
        <f t="shared" si="15"/>
        <v>0</v>
      </c>
      <c r="H263" s="490">
        <f t="shared" si="14"/>
        <v>2</v>
      </c>
    </row>
    <row r="264" spans="1:8">
      <c r="A264" s="333" t="s">
        <v>2717</v>
      </c>
      <c r="B264" s="367" t="s">
        <v>4324</v>
      </c>
      <c r="C264" s="241">
        <v>69</v>
      </c>
      <c r="D264" s="333">
        <v>80</v>
      </c>
      <c r="E264" s="241">
        <v>1</v>
      </c>
      <c r="F264" s="333">
        <v>5</v>
      </c>
      <c r="G264" s="490">
        <f t="shared" si="15"/>
        <v>70</v>
      </c>
      <c r="H264" s="490">
        <f t="shared" si="14"/>
        <v>85</v>
      </c>
    </row>
    <row r="265" spans="1:8" s="338" customFormat="1">
      <c r="A265" s="333" t="s">
        <v>4325</v>
      </c>
      <c r="B265" s="367" t="s">
        <v>4326</v>
      </c>
      <c r="C265" s="338">
        <v>76</v>
      </c>
      <c r="D265" s="333">
        <v>80</v>
      </c>
      <c r="E265" s="338">
        <v>0</v>
      </c>
      <c r="F265" s="333">
        <v>5</v>
      </c>
      <c r="G265" s="490">
        <f t="shared" si="15"/>
        <v>76</v>
      </c>
      <c r="H265" s="490">
        <f t="shared" si="14"/>
        <v>85</v>
      </c>
    </row>
    <row r="266" spans="1:8" ht="25.5">
      <c r="A266" s="333" t="s">
        <v>4327</v>
      </c>
      <c r="B266" s="367" t="s">
        <v>4328</v>
      </c>
      <c r="C266" s="241">
        <v>62</v>
      </c>
      <c r="D266" s="333">
        <v>80</v>
      </c>
      <c r="E266" s="241">
        <v>0</v>
      </c>
      <c r="F266" s="333">
        <v>5</v>
      </c>
      <c r="G266" s="490">
        <f t="shared" si="15"/>
        <v>62</v>
      </c>
      <c r="H266" s="490">
        <f t="shared" si="14"/>
        <v>85</v>
      </c>
    </row>
    <row r="267" spans="1:8">
      <c r="A267" s="333" t="s">
        <v>4329</v>
      </c>
      <c r="B267" s="367" t="s">
        <v>4330</v>
      </c>
      <c r="C267" s="241">
        <v>45</v>
      </c>
      <c r="D267" s="333">
        <v>50</v>
      </c>
      <c r="E267" s="241">
        <v>0</v>
      </c>
      <c r="F267" s="333">
        <v>2</v>
      </c>
      <c r="G267" s="490">
        <f t="shared" si="15"/>
        <v>45</v>
      </c>
      <c r="H267" s="490">
        <f t="shared" si="14"/>
        <v>52</v>
      </c>
    </row>
    <row r="268" spans="1:8" s="338" customFormat="1">
      <c r="A268" s="333" t="s">
        <v>4331</v>
      </c>
      <c r="B268" s="367" t="s">
        <v>4332</v>
      </c>
      <c r="C268" s="338">
        <v>0</v>
      </c>
      <c r="D268" s="333">
        <v>2</v>
      </c>
      <c r="E268" s="338">
        <v>0</v>
      </c>
      <c r="F268" s="333">
        <v>0</v>
      </c>
      <c r="G268" s="490">
        <f t="shared" si="15"/>
        <v>0</v>
      </c>
      <c r="H268" s="490">
        <f t="shared" si="14"/>
        <v>2</v>
      </c>
    </row>
    <row r="269" spans="1:8">
      <c r="A269" s="333" t="s">
        <v>4333</v>
      </c>
      <c r="B269" s="367" t="s">
        <v>4334</v>
      </c>
      <c r="C269" s="241">
        <v>123</v>
      </c>
      <c r="D269" s="333">
        <v>150</v>
      </c>
      <c r="E269" s="241">
        <v>0</v>
      </c>
      <c r="F269" s="333">
        <v>0</v>
      </c>
      <c r="G269" s="490">
        <f t="shared" si="15"/>
        <v>123</v>
      </c>
      <c r="H269" s="490">
        <f t="shared" si="14"/>
        <v>150</v>
      </c>
    </row>
    <row r="270" spans="1:8">
      <c r="A270" s="333" t="s">
        <v>4335</v>
      </c>
      <c r="B270" s="367" t="s">
        <v>4336</v>
      </c>
      <c r="C270" s="241">
        <v>34</v>
      </c>
      <c r="D270" s="333">
        <v>50</v>
      </c>
      <c r="E270" s="241">
        <v>0</v>
      </c>
      <c r="F270" s="333">
        <v>2</v>
      </c>
      <c r="G270" s="490">
        <f t="shared" si="15"/>
        <v>34</v>
      </c>
      <c r="H270" s="490">
        <f t="shared" si="14"/>
        <v>52</v>
      </c>
    </row>
    <row r="271" spans="1:8" ht="25.5">
      <c r="A271" s="333" t="s">
        <v>4337</v>
      </c>
      <c r="B271" s="367" t="s">
        <v>4338</v>
      </c>
      <c r="C271" s="241">
        <v>8</v>
      </c>
      <c r="D271" s="333">
        <v>10</v>
      </c>
      <c r="E271" s="241">
        <v>0</v>
      </c>
      <c r="F271" s="333">
        <v>0</v>
      </c>
      <c r="G271" s="490">
        <f t="shared" si="15"/>
        <v>8</v>
      </c>
      <c r="H271" s="490">
        <f t="shared" si="14"/>
        <v>10</v>
      </c>
    </row>
    <row r="272" spans="1:8">
      <c r="A272" s="333" t="s">
        <v>4339</v>
      </c>
      <c r="B272" s="367" t="s">
        <v>4340</v>
      </c>
      <c r="C272" s="241">
        <v>11</v>
      </c>
      <c r="D272" s="333">
        <v>15</v>
      </c>
      <c r="E272" s="241">
        <v>0</v>
      </c>
      <c r="F272" s="333">
        <v>3</v>
      </c>
      <c r="G272" s="490">
        <f t="shared" si="15"/>
        <v>11</v>
      </c>
      <c r="H272" s="490">
        <f t="shared" si="14"/>
        <v>18</v>
      </c>
    </row>
    <row r="273" spans="1:8" ht="25.5">
      <c r="A273" s="333" t="s">
        <v>4341</v>
      </c>
      <c r="B273" s="367" t="s">
        <v>4342</v>
      </c>
      <c r="C273" s="241">
        <v>0</v>
      </c>
      <c r="D273" s="333">
        <v>10</v>
      </c>
      <c r="E273" s="241">
        <v>0</v>
      </c>
      <c r="F273" s="333">
        <v>0</v>
      </c>
      <c r="G273" s="490">
        <f t="shared" si="15"/>
        <v>0</v>
      </c>
      <c r="H273" s="490">
        <f t="shared" si="14"/>
        <v>10</v>
      </c>
    </row>
    <row r="274" spans="1:8" ht="25.5">
      <c r="A274" s="333" t="s">
        <v>4343</v>
      </c>
      <c r="B274" s="367" t="s">
        <v>4344</v>
      </c>
      <c r="C274" s="241">
        <v>29</v>
      </c>
      <c r="D274" s="333">
        <v>50</v>
      </c>
      <c r="E274" s="241">
        <v>0</v>
      </c>
      <c r="F274" s="333">
        <v>0</v>
      </c>
      <c r="G274" s="490">
        <f t="shared" si="15"/>
        <v>29</v>
      </c>
      <c r="H274" s="490">
        <f t="shared" si="14"/>
        <v>50</v>
      </c>
    </row>
    <row r="275" spans="1:8">
      <c r="A275" s="333" t="s">
        <v>3864</v>
      </c>
      <c r="B275" s="367" t="s">
        <v>4345</v>
      </c>
      <c r="C275" s="241">
        <v>10</v>
      </c>
      <c r="D275" s="333">
        <v>10</v>
      </c>
      <c r="E275" s="241">
        <v>290</v>
      </c>
      <c r="F275" s="333">
        <v>300</v>
      </c>
      <c r="G275" s="490">
        <f t="shared" si="15"/>
        <v>300</v>
      </c>
      <c r="H275" s="490">
        <f t="shared" si="14"/>
        <v>310</v>
      </c>
    </row>
    <row r="276" spans="1:8" ht="25.5">
      <c r="A276" s="333" t="s">
        <v>3053</v>
      </c>
      <c r="B276" s="367" t="s">
        <v>3054</v>
      </c>
      <c r="C276" s="241">
        <v>11</v>
      </c>
      <c r="D276" s="333">
        <v>10</v>
      </c>
      <c r="E276" s="241">
        <v>0</v>
      </c>
      <c r="F276" s="333">
        <v>2</v>
      </c>
      <c r="G276" s="490">
        <f t="shared" si="15"/>
        <v>11</v>
      </c>
      <c r="H276" s="490">
        <f t="shared" si="14"/>
        <v>12</v>
      </c>
    </row>
    <row r="277" spans="1:8" ht="25.5">
      <c r="A277" s="333" t="s">
        <v>4346</v>
      </c>
      <c r="B277" s="367" t="s">
        <v>4347</v>
      </c>
      <c r="C277" s="241">
        <v>0</v>
      </c>
      <c r="D277" s="333">
        <v>2</v>
      </c>
      <c r="E277" s="241">
        <v>0</v>
      </c>
      <c r="F277" s="333">
        <v>2</v>
      </c>
      <c r="G277" s="490">
        <f t="shared" si="15"/>
        <v>0</v>
      </c>
      <c r="H277" s="490">
        <f t="shared" si="14"/>
        <v>4</v>
      </c>
    </row>
    <row r="278" spans="1:8" ht="25.5">
      <c r="A278" s="333" t="s">
        <v>4348</v>
      </c>
      <c r="B278" s="367" t="s">
        <v>4349</v>
      </c>
      <c r="C278" s="241">
        <v>37</v>
      </c>
      <c r="D278" s="333">
        <v>40</v>
      </c>
      <c r="E278" s="241">
        <v>0</v>
      </c>
      <c r="F278" s="333">
        <v>2</v>
      </c>
      <c r="G278" s="490">
        <f t="shared" si="15"/>
        <v>37</v>
      </c>
      <c r="H278" s="490">
        <f t="shared" si="14"/>
        <v>42</v>
      </c>
    </row>
    <row r="279" spans="1:8" ht="25.5">
      <c r="A279" s="333" t="s">
        <v>4350</v>
      </c>
      <c r="B279" s="367" t="s">
        <v>4351</v>
      </c>
      <c r="C279" s="241">
        <v>3</v>
      </c>
      <c r="D279" s="333">
        <v>5</v>
      </c>
      <c r="E279" s="241">
        <v>0</v>
      </c>
      <c r="F279" s="333">
        <v>2</v>
      </c>
      <c r="G279" s="490">
        <f t="shared" si="15"/>
        <v>3</v>
      </c>
      <c r="H279" s="490">
        <f t="shared" si="14"/>
        <v>7</v>
      </c>
    </row>
    <row r="280" spans="1:8">
      <c r="A280" s="333" t="s">
        <v>4352</v>
      </c>
      <c r="B280" s="367" t="s">
        <v>4353</v>
      </c>
      <c r="C280" s="241">
        <v>0</v>
      </c>
      <c r="D280" s="333">
        <v>0</v>
      </c>
      <c r="E280" s="241">
        <v>0</v>
      </c>
      <c r="F280" s="333">
        <v>2</v>
      </c>
      <c r="G280" s="490">
        <f t="shared" si="15"/>
        <v>0</v>
      </c>
      <c r="H280" s="490">
        <f t="shared" si="14"/>
        <v>2</v>
      </c>
    </row>
    <row r="281" spans="1:8">
      <c r="A281" s="333" t="s">
        <v>4354</v>
      </c>
      <c r="B281" s="367" t="s">
        <v>4355</v>
      </c>
      <c r="C281" s="241">
        <v>0</v>
      </c>
      <c r="D281" s="333">
        <v>2</v>
      </c>
      <c r="E281" s="241">
        <v>0</v>
      </c>
      <c r="F281" s="333">
        <v>2</v>
      </c>
      <c r="G281" s="490">
        <f t="shared" si="15"/>
        <v>0</v>
      </c>
      <c r="H281" s="490">
        <f t="shared" si="14"/>
        <v>4</v>
      </c>
    </row>
    <row r="282" spans="1:8" ht="25.5">
      <c r="A282" s="333" t="s">
        <v>4356</v>
      </c>
      <c r="B282" s="367" t="s">
        <v>4357</v>
      </c>
      <c r="C282" s="241">
        <v>0</v>
      </c>
      <c r="D282" s="333">
        <v>0</v>
      </c>
      <c r="E282" s="241">
        <v>0</v>
      </c>
      <c r="F282" s="333">
        <v>2</v>
      </c>
      <c r="G282" s="490">
        <f t="shared" si="15"/>
        <v>0</v>
      </c>
      <c r="H282" s="490">
        <f t="shared" si="14"/>
        <v>2</v>
      </c>
    </row>
    <row r="283" spans="1:8">
      <c r="A283" s="332" t="s">
        <v>3866</v>
      </c>
      <c r="B283" s="329" t="s">
        <v>3867</v>
      </c>
      <c r="C283" s="241">
        <v>11</v>
      </c>
      <c r="D283" s="329">
        <v>20</v>
      </c>
      <c r="E283" s="241">
        <v>14</v>
      </c>
      <c r="F283" s="329">
        <v>20</v>
      </c>
      <c r="G283" s="492">
        <f t="shared" si="15"/>
        <v>25</v>
      </c>
      <c r="H283" s="492">
        <f t="shared" si="14"/>
        <v>40</v>
      </c>
    </row>
    <row r="284" spans="1:8" ht="25.5">
      <c r="A284" s="333" t="s">
        <v>4358</v>
      </c>
      <c r="B284" s="367" t="s">
        <v>4359</v>
      </c>
      <c r="C284" s="241">
        <v>9</v>
      </c>
      <c r="D284" s="333">
        <v>15</v>
      </c>
      <c r="E284" s="241">
        <v>10</v>
      </c>
      <c r="F284" s="333">
        <v>10</v>
      </c>
      <c r="G284" s="490">
        <f t="shared" si="15"/>
        <v>19</v>
      </c>
      <c r="H284" s="490">
        <f t="shared" si="14"/>
        <v>25</v>
      </c>
    </row>
    <row r="285" spans="1:8">
      <c r="A285" s="369" t="s">
        <v>2613</v>
      </c>
      <c r="B285" s="374" t="s">
        <v>4360</v>
      </c>
      <c r="C285" s="241">
        <v>83</v>
      </c>
      <c r="D285" s="369">
        <v>90</v>
      </c>
      <c r="E285" s="241">
        <v>121</v>
      </c>
      <c r="F285" s="369">
        <v>130</v>
      </c>
      <c r="G285" s="488">
        <f t="shared" si="15"/>
        <v>204</v>
      </c>
      <c r="H285" s="488">
        <f t="shared" si="14"/>
        <v>220</v>
      </c>
    </row>
    <row r="286" spans="1:8">
      <c r="A286" s="417" t="s">
        <v>4475</v>
      </c>
      <c r="B286" s="424" t="s">
        <v>4476</v>
      </c>
      <c r="C286" s="241">
        <v>0</v>
      </c>
      <c r="D286" s="862">
        <v>1</v>
      </c>
      <c r="E286" s="241">
        <v>2</v>
      </c>
      <c r="F286" s="862">
        <v>2</v>
      </c>
      <c r="G286" s="490">
        <f t="shared" si="15"/>
        <v>2</v>
      </c>
      <c r="H286" s="490">
        <f t="shared" si="14"/>
        <v>3</v>
      </c>
    </row>
    <row r="287" spans="1:8">
      <c r="A287" s="332" t="s">
        <v>4361</v>
      </c>
      <c r="B287" s="329" t="s">
        <v>4362</v>
      </c>
      <c r="C287" s="241">
        <v>0</v>
      </c>
      <c r="D287" s="329">
        <v>0</v>
      </c>
      <c r="E287" s="241">
        <v>0</v>
      </c>
      <c r="F287" s="329">
        <v>2</v>
      </c>
      <c r="G287" s="492">
        <f t="shared" si="15"/>
        <v>0</v>
      </c>
      <c r="H287" s="492">
        <f t="shared" si="14"/>
        <v>2</v>
      </c>
    </row>
    <row r="288" spans="1:8">
      <c r="A288" s="332" t="s">
        <v>4363</v>
      </c>
      <c r="B288" s="333" t="s">
        <v>4364</v>
      </c>
      <c r="C288" s="241">
        <v>0</v>
      </c>
      <c r="D288" s="369">
        <v>0</v>
      </c>
      <c r="E288" s="241">
        <v>0</v>
      </c>
      <c r="F288" s="369">
        <v>2</v>
      </c>
      <c r="G288" s="490">
        <f t="shared" si="15"/>
        <v>0</v>
      </c>
      <c r="H288" s="490">
        <f t="shared" si="14"/>
        <v>2</v>
      </c>
    </row>
    <row r="289" spans="1:8">
      <c r="A289" s="332" t="s">
        <v>4365</v>
      </c>
      <c r="B289" s="333" t="s">
        <v>4366</v>
      </c>
      <c r="C289" s="241">
        <v>0</v>
      </c>
      <c r="D289" s="369">
        <v>2</v>
      </c>
      <c r="E289" s="241">
        <v>0</v>
      </c>
      <c r="F289" s="369">
        <v>1</v>
      </c>
      <c r="G289" s="490">
        <f t="shared" si="15"/>
        <v>0</v>
      </c>
      <c r="H289" s="490">
        <f t="shared" si="14"/>
        <v>3</v>
      </c>
    </row>
    <row r="290" spans="1:8" ht="25.5">
      <c r="A290" s="333" t="s">
        <v>3892</v>
      </c>
      <c r="B290" s="367" t="s">
        <v>4367</v>
      </c>
      <c r="C290" s="241">
        <v>0</v>
      </c>
      <c r="D290" s="333">
        <v>2</v>
      </c>
      <c r="E290" s="241">
        <v>0</v>
      </c>
      <c r="F290" s="333">
        <v>1</v>
      </c>
      <c r="G290" s="490">
        <f t="shared" si="15"/>
        <v>0</v>
      </c>
      <c r="H290" s="490">
        <f t="shared" si="14"/>
        <v>3</v>
      </c>
    </row>
    <row r="291" spans="1:8" ht="25.5">
      <c r="A291" s="333" t="s">
        <v>1891</v>
      </c>
      <c r="B291" s="367" t="s">
        <v>2483</v>
      </c>
      <c r="C291" s="241">
        <v>0</v>
      </c>
      <c r="D291" s="333">
        <v>2</v>
      </c>
      <c r="E291" s="241">
        <v>68</v>
      </c>
      <c r="F291" s="333">
        <v>70</v>
      </c>
      <c r="G291" s="490">
        <f t="shared" si="15"/>
        <v>68</v>
      </c>
      <c r="H291" s="490">
        <f t="shared" si="14"/>
        <v>72</v>
      </c>
    </row>
    <row r="292" spans="1:8">
      <c r="A292" s="333" t="s">
        <v>1897</v>
      </c>
      <c r="B292" s="367" t="s">
        <v>2484</v>
      </c>
      <c r="C292" s="241">
        <v>0</v>
      </c>
      <c r="D292" s="333">
        <v>0</v>
      </c>
      <c r="E292" s="241">
        <v>20</v>
      </c>
      <c r="F292" s="333">
        <v>20</v>
      </c>
      <c r="G292" s="490">
        <f t="shared" ref="G292:G326" si="16">C292+E292</f>
        <v>20</v>
      </c>
      <c r="H292" s="490">
        <f t="shared" si="14"/>
        <v>20</v>
      </c>
    </row>
    <row r="293" spans="1:8">
      <c r="A293" s="333" t="s">
        <v>4368</v>
      </c>
      <c r="B293" s="367" t="s">
        <v>4369</v>
      </c>
      <c r="C293" s="241">
        <v>47</v>
      </c>
      <c r="D293" s="333">
        <v>50</v>
      </c>
      <c r="E293" s="241">
        <v>0</v>
      </c>
      <c r="F293" s="333">
        <v>1</v>
      </c>
      <c r="G293" s="490">
        <f t="shared" si="16"/>
        <v>47</v>
      </c>
      <c r="H293" s="490">
        <f t="shared" si="14"/>
        <v>51</v>
      </c>
    </row>
    <row r="294" spans="1:8">
      <c r="A294" s="333" t="s">
        <v>2615</v>
      </c>
      <c r="B294" s="367" t="s">
        <v>4370</v>
      </c>
      <c r="C294" s="241">
        <v>0</v>
      </c>
      <c r="D294" s="333">
        <v>3</v>
      </c>
      <c r="E294" s="241">
        <v>0</v>
      </c>
      <c r="F294" s="333">
        <v>1</v>
      </c>
      <c r="G294" s="490">
        <f t="shared" si="16"/>
        <v>0</v>
      </c>
      <c r="H294" s="490">
        <f t="shared" si="14"/>
        <v>4</v>
      </c>
    </row>
    <row r="295" spans="1:8">
      <c r="A295" s="333" t="s">
        <v>2617</v>
      </c>
      <c r="B295" s="367" t="s">
        <v>4371</v>
      </c>
      <c r="C295" s="241">
        <v>0</v>
      </c>
      <c r="D295" s="333">
        <v>8</v>
      </c>
      <c r="E295" s="241">
        <v>0</v>
      </c>
      <c r="F295" s="333">
        <v>1</v>
      </c>
      <c r="G295" s="490">
        <f t="shared" si="16"/>
        <v>0</v>
      </c>
      <c r="H295" s="490">
        <f t="shared" si="14"/>
        <v>9</v>
      </c>
    </row>
    <row r="296" spans="1:8">
      <c r="A296" s="333" t="s">
        <v>4372</v>
      </c>
      <c r="B296" s="367" t="s">
        <v>4373</v>
      </c>
      <c r="C296" s="241">
        <v>10</v>
      </c>
      <c r="D296" s="333">
        <v>15</v>
      </c>
      <c r="E296" s="241">
        <v>18</v>
      </c>
      <c r="F296" s="333">
        <v>20</v>
      </c>
      <c r="G296" s="490">
        <f t="shared" si="16"/>
        <v>28</v>
      </c>
      <c r="H296" s="490">
        <f t="shared" si="14"/>
        <v>35</v>
      </c>
    </row>
    <row r="297" spans="1:8">
      <c r="A297" s="333" t="s">
        <v>1899</v>
      </c>
      <c r="B297" s="367" t="s">
        <v>2485</v>
      </c>
      <c r="C297" s="241">
        <v>1</v>
      </c>
      <c r="D297" s="333">
        <v>1</v>
      </c>
      <c r="E297" s="241">
        <v>0</v>
      </c>
      <c r="F297" s="333">
        <v>1</v>
      </c>
      <c r="G297" s="490">
        <f t="shared" si="16"/>
        <v>1</v>
      </c>
      <c r="H297" s="490">
        <f t="shared" si="14"/>
        <v>2</v>
      </c>
    </row>
    <row r="298" spans="1:8">
      <c r="A298" s="332" t="s">
        <v>1901</v>
      </c>
      <c r="B298" s="333" t="s">
        <v>1902</v>
      </c>
      <c r="C298" s="241">
        <v>0</v>
      </c>
      <c r="D298" s="369">
        <v>0</v>
      </c>
      <c r="E298" s="241">
        <v>59</v>
      </c>
      <c r="F298" s="369">
        <v>60</v>
      </c>
      <c r="G298" s="490">
        <f t="shared" si="16"/>
        <v>59</v>
      </c>
      <c r="H298" s="490">
        <f t="shared" si="14"/>
        <v>60</v>
      </c>
    </row>
    <row r="299" spans="1:8" ht="25.5">
      <c r="A299" s="332" t="s">
        <v>1901</v>
      </c>
      <c r="B299" s="495" t="s">
        <v>1902</v>
      </c>
      <c r="C299" s="241">
        <v>0</v>
      </c>
      <c r="D299" s="369">
        <v>5</v>
      </c>
      <c r="E299" s="241">
        <v>59</v>
      </c>
      <c r="F299" s="496">
        <v>60</v>
      </c>
      <c r="G299" s="490">
        <f t="shared" si="16"/>
        <v>59</v>
      </c>
      <c r="H299" s="490">
        <f t="shared" si="14"/>
        <v>65</v>
      </c>
    </row>
    <row r="300" spans="1:8">
      <c r="A300" s="333" t="s">
        <v>1905</v>
      </c>
      <c r="B300" s="367" t="s">
        <v>4374</v>
      </c>
      <c r="C300" s="241">
        <v>163</v>
      </c>
      <c r="D300" s="333">
        <v>200</v>
      </c>
      <c r="E300" s="241">
        <v>37</v>
      </c>
      <c r="F300" s="333">
        <v>40</v>
      </c>
      <c r="G300" s="490">
        <f t="shared" si="16"/>
        <v>200</v>
      </c>
      <c r="H300" s="490">
        <f t="shared" si="14"/>
        <v>240</v>
      </c>
    </row>
    <row r="301" spans="1:8">
      <c r="A301" s="332" t="s">
        <v>1911</v>
      </c>
      <c r="B301" s="333" t="s">
        <v>1912</v>
      </c>
      <c r="C301" s="241">
        <v>0</v>
      </c>
      <c r="D301" s="369">
        <v>0</v>
      </c>
      <c r="E301" s="241">
        <v>7</v>
      </c>
      <c r="F301" s="369">
        <v>10</v>
      </c>
      <c r="G301" s="490">
        <f t="shared" si="16"/>
        <v>7</v>
      </c>
      <c r="H301" s="490">
        <f t="shared" si="14"/>
        <v>10</v>
      </c>
    </row>
    <row r="302" spans="1:8" ht="25.5">
      <c r="A302" s="333" t="s">
        <v>3912</v>
      </c>
      <c r="B302" s="367" t="s">
        <v>4375</v>
      </c>
      <c r="C302" s="241">
        <v>173</v>
      </c>
      <c r="D302" s="333">
        <v>200</v>
      </c>
      <c r="E302" s="241">
        <v>0</v>
      </c>
      <c r="F302" s="333">
        <v>5</v>
      </c>
      <c r="G302" s="490">
        <f t="shared" si="16"/>
        <v>173</v>
      </c>
      <c r="H302" s="490">
        <f t="shared" si="14"/>
        <v>205</v>
      </c>
    </row>
    <row r="303" spans="1:8">
      <c r="A303" s="333" t="s">
        <v>2559</v>
      </c>
      <c r="B303" s="367" t="s">
        <v>4376</v>
      </c>
      <c r="C303" s="241">
        <v>0</v>
      </c>
      <c r="D303" s="333">
        <v>0</v>
      </c>
      <c r="E303" s="241">
        <v>0</v>
      </c>
      <c r="F303" s="333">
        <v>2</v>
      </c>
      <c r="G303" s="490">
        <f t="shared" si="16"/>
        <v>0</v>
      </c>
      <c r="H303" s="490">
        <f t="shared" si="14"/>
        <v>2</v>
      </c>
    </row>
    <row r="304" spans="1:8" ht="25.5">
      <c r="A304" s="333" t="s">
        <v>2326</v>
      </c>
      <c r="B304" s="367" t="s">
        <v>3367</v>
      </c>
      <c r="C304" s="241">
        <v>162</v>
      </c>
      <c r="D304" s="333">
        <v>170</v>
      </c>
      <c r="E304" s="241">
        <v>5</v>
      </c>
      <c r="F304" s="333">
        <v>6</v>
      </c>
      <c r="G304" s="490">
        <f t="shared" si="16"/>
        <v>167</v>
      </c>
      <c r="H304" s="490">
        <f t="shared" si="14"/>
        <v>176</v>
      </c>
    </row>
    <row r="305" spans="1:9" ht="25.5">
      <c r="A305" s="333" t="s">
        <v>1921</v>
      </c>
      <c r="B305" s="367" t="s">
        <v>2497</v>
      </c>
      <c r="C305" s="241">
        <v>0</v>
      </c>
      <c r="D305" s="333">
        <v>0</v>
      </c>
      <c r="E305" s="241">
        <v>6</v>
      </c>
      <c r="F305" s="333">
        <v>8</v>
      </c>
      <c r="G305" s="490">
        <f t="shared" si="16"/>
        <v>6</v>
      </c>
      <c r="H305" s="490">
        <f t="shared" si="14"/>
        <v>8</v>
      </c>
    </row>
    <row r="306" spans="1:9">
      <c r="A306" s="333" t="s">
        <v>4377</v>
      </c>
      <c r="B306" s="367" t="s">
        <v>4378</v>
      </c>
      <c r="C306" s="241">
        <v>3</v>
      </c>
      <c r="D306" s="333">
        <v>2</v>
      </c>
      <c r="E306" s="241">
        <v>17</v>
      </c>
      <c r="F306" s="333">
        <v>20</v>
      </c>
      <c r="G306" s="490">
        <f t="shared" si="16"/>
        <v>20</v>
      </c>
      <c r="H306" s="490">
        <f t="shared" si="14"/>
        <v>22</v>
      </c>
    </row>
    <row r="307" spans="1:9" ht="25.5">
      <c r="A307" s="333" t="s">
        <v>4379</v>
      </c>
      <c r="B307" s="367" t="s">
        <v>4380</v>
      </c>
      <c r="C307" s="241">
        <v>1426</v>
      </c>
      <c r="D307" s="333">
        <v>1500</v>
      </c>
      <c r="E307" s="241">
        <v>0</v>
      </c>
      <c r="F307" s="333">
        <v>2</v>
      </c>
      <c r="G307" s="490">
        <f t="shared" si="16"/>
        <v>1426</v>
      </c>
      <c r="H307" s="490">
        <f t="shared" si="14"/>
        <v>1502</v>
      </c>
    </row>
    <row r="308" spans="1:9" ht="25.5">
      <c r="A308" s="333" t="s">
        <v>4381</v>
      </c>
      <c r="B308" s="367" t="s">
        <v>4382</v>
      </c>
      <c r="C308" s="241">
        <v>1728</v>
      </c>
      <c r="D308" s="333">
        <v>1800</v>
      </c>
      <c r="E308" s="241">
        <v>48</v>
      </c>
      <c r="F308" s="333">
        <v>50</v>
      </c>
      <c r="G308" s="490">
        <f t="shared" si="16"/>
        <v>1776</v>
      </c>
      <c r="H308" s="490">
        <f t="shared" si="14"/>
        <v>1850</v>
      </c>
    </row>
    <row r="309" spans="1:9">
      <c r="A309" s="333" t="s">
        <v>4383</v>
      </c>
      <c r="B309" s="367" t="s">
        <v>4384</v>
      </c>
      <c r="C309" s="241">
        <v>1523</v>
      </c>
      <c r="D309" s="333">
        <v>1600</v>
      </c>
      <c r="E309" s="241">
        <v>13</v>
      </c>
      <c r="F309" s="333">
        <v>20</v>
      </c>
      <c r="G309" s="490">
        <f t="shared" si="16"/>
        <v>1536</v>
      </c>
      <c r="H309" s="490">
        <f t="shared" si="14"/>
        <v>1620</v>
      </c>
    </row>
    <row r="310" spans="1:9">
      <c r="A310" s="333" t="s">
        <v>4385</v>
      </c>
      <c r="B310" s="367" t="s">
        <v>4386</v>
      </c>
      <c r="C310" s="241">
        <v>10</v>
      </c>
      <c r="D310" s="333">
        <v>20</v>
      </c>
      <c r="E310" s="241">
        <v>0</v>
      </c>
      <c r="F310" s="333">
        <v>0</v>
      </c>
      <c r="G310" s="490">
        <f t="shared" si="16"/>
        <v>10</v>
      </c>
      <c r="H310" s="490">
        <f t="shared" si="14"/>
        <v>20</v>
      </c>
    </row>
    <row r="311" spans="1:9">
      <c r="A311" s="333" t="s">
        <v>4387</v>
      </c>
      <c r="B311" s="367" t="s">
        <v>4388</v>
      </c>
      <c r="C311" s="241">
        <v>170</v>
      </c>
      <c r="D311" s="333">
        <v>200</v>
      </c>
      <c r="E311" s="241">
        <v>0</v>
      </c>
      <c r="F311" s="333">
        <v>2</v>
      </c>
      <c r="G311" s="490">
        <f t="shared" si="16"/>
        <v>170</v>
      </c>
      <c r="H311" s="490">
        <f t="shared" si="14"/>
        <v>202</v>
      </c>
      <c r="I311" s="489"/>
    </row>
    <row r="312" spans="1:9">
      <c r="A312" s="333" t="s">
        <v>4389</v>
      </c>
      <c r="B312" s="367" t="s">
        <v>4390</v>
      </c>
      <c r="C312" s="241">
        <v>204</v>
      </c>
      <c r="D312" s="333">
        <v>220</v>
      </c>
      <c r="E312" s="241">
        <v>7</v>
      </c>
      <c r="F312" s="333">
        <v>5</v>
      </c>
      <c r="G312" s="490">
        <f t="shared" si="16"/>
        <v>211</v>
      </c>
      <c r="H312" s="490">
        <f t="shared" si="14"/>
        <v>225</v>
      </c>
      <c r="I312" s="489"/>
    </row>
    <row r="313" spans="1:9">
      <c r="A313" s="333" t="s">
        <v>4391</v>
      </c>
      <c r="B313" s="367" t="s">
        <v>4392</v>
      </c>
      <c r="C313" s="241">
        <v>0</v>
      </c>
      <c r="D313" s="333">
        <v>10</v>
      </c>
      <c r="E313" s="241">
        <v>0</v>
      </c>
      <c r="F313" s="333">
        <v>0</v>
      </c>
      <c r="G313" s="490">
        <f t="shared" si="16"/>
        <v>0</v>
      </c>
      <c r="H313" s="490">
        <f t="shared" si="14"/>
        <v>10</v>
      </c>
    </row>
    <row r="314" spans="1:9">
      <c r="A314" s="333" t="s">
        <v>4393</v>
      </c>
      <c r="B314" s="367" t="s">
        <v>4394</v>
      </c>
      <c r="C314" s="241">
        <v>618</v>
      </c>
      <c r="D314" s="333">
        <v>700</v>
      </c>
      <c r="E314" s="241">
        <v>7</v>
      </c>
      <c r="F314" s="333">
        <v>6</v>
      </c>
      <c r="G314" s="490">
        <f t="shared" si="16"/>
        <v>625</v>
      </c>
      <c r="H314" s="490">
        <f t="shared" si="14"/>
        <v>706</v>
      </c>
    </row>
    <row r="315" spans="1:9">
      <c r="A315" s="333" t="s">
        <v>4395</v>
      </c>
      <c r="B315" s="367" t="s">
        <v>4396</v>
      </c>
      <c r="C315" s="241">
        <v>941</v>
      </c>
      <c r="D315" s="333">
        <v>1000</v>
      </c>
      <c r="E315" s="241">
        <v>7</v>
      </c>
      <c r="F315" s="333">
        <v>4</v>
      </c>
      <c r="G315" s="490">
        <f t="shared" si="16"/>
        <v>948</v>
      </c>
      <c r="H315" s="490">
        <f t="shared" si="14"/>
        <v>1004</v>
      </c>
    </row>
    <row r="316" spans="1:9" ht="25.5">
      <c r="A316" s="333" t="s">
        <v>4397</v>
      </c>
      <c r="B316" s="367" t="s">
        <v>4398</v>
      </c>
      <c r="C316" s="241">
        <v>0</v>
      </c>
      <c r="D316" s="333">
        <v>10</v>
      </c>
      <c r="E316" s="241">
        <v>0</v>
      </c>
      <c r="F316" s="333">
        <v>1</v>
      </c>
      <c r="G316" s="490">
        <f t="shared" si="16"/>
        <v>0</v>
      </c>
      <c r="H316" s="490">
        <f t="shared" si="14"/>
        <v>11</v>
      </c>
    </row>
    <row r="317" spans="1:9">
      <c r="A317" s="333" t="s">
        <v>4399</v>
      </c>
      <c r="B317" s="367" t="s">
        <v>4400</v>
      </c>
      <c r="C317" s="241">
        <v>0</v>
      </c>
      <c r="D317" s="333">
        <v>10</v>
      </c>
      <c r="E317" s="241">
        <v>0</v>
      </c>
      <c r="F317" s="333">
        <v>0</v>
      </c>
      <c r="G317" s="490">
        <f t="shared" si="16"/>
        <v>0</v>
      </c>
      <c r="H317" s="490">
        <f t="shared" si="14"/>
        <v>10</v>
      </c>
    </row>
    <row r="318" spans="1:9" ht="25.5">
      <c r="A318" s="333" t="s">
        <v>1935</v>
      </c>
      <c r="B318" s="367" t="s">
        <v>3055</v>
      </c>
      <c r="C318" s="241">
        <v>0</v>
      </c>
      <c r="D318" s="333">
        <v>0</v>
      </c>
      <c r="E318" s="241">
        <v>13</v>
      </c>
      <c r="F318" s="333">
        <v>15</v>
      </c>
      <c r="G318" s="490">
        <f t="shared" si="16"/>
        <v>13</v>
      </c>
      <c r="H318" s="490">
        <f t="shared" si="14"/>
        <v>15</v>
      </c>
    </row>
    <row r="319" spans="1:9">
      <c r="A319" s="333" t="s">
        <v>4401</v>
      </c>
      <c r="B319" s="367" t="s">
        <v>4402</v>
      </c>
      <c r="C319" s="241">
        <v>0</v>
      </c>
      <c r="D319" s="333">
        <v>2</v>
      </c>
      <c r="E319" s="241">
        <v>0</v>
      </c>
      <c r="F319" s="333">
        <v>0</v>
      </c>
      <c r="G319" s="490">
        <f t="shared" si="16"/>
        <v>0</v>
      </c>
      <c r="H319" s="490">
        <f t="shared" si="14"/>
        <v>2</v>
      </c>
    </row>
    <row r="320" spans="1:9">
      <c r="A320" s="333" t="s">
        <v>4403</v>
      </c>
      <c r="B320" s="367" t="s">
        <v>4404</v>
      </c>
      <c r="C320" s="241">
        <v>63</v>
      </c>
      <c r="D320" s="333">
        <v>75</v>
      </c>
      <c r="E320" s="241">
        <v>0</v>
      </c>
      <c r="F320" s="333">
        <v>1</v>
      </c>
      <c r="G320" s="490">
        <f t="shared" si="16"/>
        <v>63</v>
      </c>
      <c r="H320" s="490">
        <f t="shared" ref="H320:H368" si="17">D320+F320</f>
        <v>76</v>
      </c>
      <c r="I320" s="367"/>
    </row>
    <row r="321" spans="1:9">
      <c r="A321" s="333" t="s">
        <v>4405</v>
      </c>
      <c r="B321" s="367" t="s">
        <v>4406</v>
      </c>
      <c r="C321" s="241">
        <v>3534</v>
      </c>
      <c r="D321" s="333">
        <v>3500</v>
      </c>
      <c r="E321" s="241">
        <v>3</v>
      </c>
      <c r="F321" s="333">
        <v>5</v>
      </c>
      <c r="G321" s="490">
        <f t="shared" si="16"/>
        <v>3537</v>
      </c>
      <c r="H321" s="490">
        <f t="shared" si="17"/>
        <v>3505</v>
      </c>
      <c r="I321" s="490"/>
    </row>
    <row r="322" spans="1:9">
      <c r="A322" s="333" t="s">
        <v>2199</v>
      </c>
      <c r="B322" s="367" t="s">
        <v>4407</v>
      </c>
      <c r="C322" s="241">
        <v>930</v>
      </c>
      <c r="D322" s="333">
        <v>1000</v>
      </c>
      <c r="E322" s="241">
        <v>46</v>
      </c>
      <c r="F322" s="333">
        <v>50</v>
      </c>
      <c r="G322" s="490">
        <f t="shared" si="16"/>
        <v>976</v>
      </c>
      <c r="H322" s="490">
        <f t="shared" si="17"/>
        <v>1050</v>
      </c>
    </row>
    <row r="323" spans="1:9" ht="25.5">
      <c r="A323" s="369" t="s">
        <v>4408</v>
      </c>
      <c r="B323" s="374" t="s">
        <v>4409</v>
      </c>
      <c r="C323" s="241">
        <v>387</v>
      </c>
      <c r="D323" s="369">
        <v>450</v>
      </c>
      <c r="E323" s="241">
        <v>12</v>
      </c>
      <c r="F323" s="369">
        <v>15</v>
      </c>
      <c r="G323" s="488">
        <f t="shared" si="16"/>
        <v>399</v>
      </c>
      <c r="H323" s="488">
        <f t="shared" si="17"/>
        <v>465</v>
      </c>
    </row>
    <row r="324" spans="1:9" ht="25.5">
      <c r="A324" s="333" t="s">
        <v>4410</v>
      </c>
      <c r="B324" s="367" t="s">
        <v>4411</v>
      </c>
      <c r="C324" s="241">
        <v>2106</v>
      </c>
      <c r="D324" s="333">
        <v>2200</v>
      </c>
      <c r="E324" s="241">
        <v>7</v>
      </c>
      <c r="F324" s="333">
        <v>7</v>
      </c>
      <c r="G324" s="490">
        <f t="shared" si="16"/>
        <v>2113</v>
      </c>
      <c r="H324" s="490">
        <f t="shared" si="17"/>
        <v>2207</v>
      </c>
    </row>
    <row r="325" spans="1:9" ht="38.25">
      <c r="A325" s="333" t="s">
        <v>1939</v>
      </c>
      <c r="B325" s="367" t="s">
        <v>4412</v>
      </c>
      <c r="C325" s="241">
        <v>38</v>
      </c>
      <c r="D325" s="333">
        <v>45</v>
      </c>
      <c r="E325" s="241">
        <v>0</v>
      </c>
      <c r="F325" s="333">
        <v>0</v>
      </c>
      <c r="G325" s="490">
        <f t="shared" si="16"/>
        <v>38</v>
      </c>
      <c r="H325" s="490">
        <f t="shared" si="17"/>
        <v>45</v>
      </c>
    </row>
    <row r="326" spans="1:9" ht="25.5">
      <c r="A326" s="332" t="s">
        <v>1941</v>
      </c>
      <c r="B326" s="367" t="s">
        <v>1942</v>
      </c>
      <c r="C326" s="241">
        <v>0</v>
      </c>
      <c r="D326" s="369">
        <v>2</v>
      </c>
      <c r="E326" s="241">
        <v>0</v>
      </c>
      <c r="F326" s="369">
        <v>0</v>
      </c>
      <c r="G326" s="490">
        <f t="shared" si="16"/>
        <v>0</v>
      </c>
      <c r="H326" s="490">
        <f t="shared" si="17"/>
        <v>2</v>
      </c>
    </row>
    <row r="327" spans="1:9" ht="25.5">
      <c r="A327" s="329" t="s">
        <v>1947</v>
      </c>
      <c r="B327" s="888" t="s">
        <v>1948</v>
      </c>
      <c r="C327" s="241">
        <v>4724</v>
      </c>
      <c r="D327" s="493">
        <v>5000</v>
      </c>
      <c r="E327" s="241">
        <v>13</v>
      </c>
      <c r="F327" s="489">
        <v>15</v>
      </c>
      <c r="G327" s="334"/>
      <c r="H327" s="490">
        <f t="shared" si="17"/>
        <v>5015</v>
      </c>
    </row>
    <row r="328" spans="1:9" ht="25.5">
      <c r="A328" s="332" t="s">
        <v>2204</v>
      </c>
      <c r="B328" s="330" t="s">
        <v>3920</v>
      </c>
      <c r="C328" s="241">
        <v>0</v>
      </c>
      <c r="D328" s="369">
        <v>4</v>
      </c>
      <c r="E328" s="241">
        <v>0</v>
      </c>
      <c r="F328" s="369">
        <v>0</v>
      </c>
      <c r="G328" s="490">
        <f t="shared" ref="G328:G337" si="18">C328+E328</f>
        <v>0</v>
      </c>
      <c r="H328" s="490">
        <f t="shared" si="17"/>
        <v>4</v>
      </c>
    </row>
    <row r="329" spans="1:9" ht="38.25">
      <c r="A329" s="333" t="s">
        <v>2721</v>
      </c>
      <c r="B329" s="367" t="s">
        <v>4413</v>
      </c>
      <c r="C329" s="241">
        <v>0</v>
      </c>
      <c r="D329" s="333">
        <v>2</v>
      </c>
      <c r="E329" s="241">
        <v>0</v>
      </c>
      <c r="F329" s="333">
        <v>0</v>
      </c>
      <c r="G329" s="490">
        <f t="shared" si="18"/>
        <v>0</v>
      </c>
      <c r="H329" s="490">
        <f t="shared" si="17"/>
        <v>2</v>
      </c>
    </row>
    <row r="330" spans="1:9" ht="38.25">
      <c r="A330" s="333" t="s">
        <v>4414</v>
      </c>
      <c r="B330" s="367" t="s">
        <v>4415</v>
      </c>
      <c r="C330" s="241">
        <v>0</v>
      </c>
      <c r="D330" s="333">
        <v>10</v>
      </c>
      <c r="E330" s="241">
        <v>0</v>
      </c>
      <c r="F330" s="333">
        <v>2</v>
      </c>
      <c r="G330" s="490">
        <f t="shared" si="18"/>
        <v>0</v>
      </c>
      <c r="H330" s="490">
        <f t="shared" si="17"/>
        <v>12</v>
      </c>
    </row>
    <row r="331" spans="1:9">
      <c r="A331" s="333" t="s">
        <v>4416</v>
      </c>
      <c r="B331" s="367" t="s">
        <v>4417</v>
      </c>
      <c r="C331" s="241">
        <v>296</v>
      </c>
      <c r="D331" s="333">
        <v>350</v>
      </c>
      <c r="E331" s="241">
        <v>0</v>
      </c>
      <c r="F331" s="333">
        <v>0</v>
      </c>
      <c r="G331" s="490">
        <f t="shared" si="18"/>
        <v>296</v>
      </c>
      <c r="H331" s="490">
        <f t="shared" si="17"/>
        <v>350</v>
      </c>
    </row>
    <row r="332" spans="1:9">
      <c r="A332" s="333" t="s">
        <v>4418</v>
      </c>
      <c r="B332" s="367" t="s">
        <v>4419</v>
      </c>
      <c r="C332" s="241">
        <v>1353</v>
      </c>
      <c r="D332" s="333">
        <v>1250</v>
      </c>
      <c r="E332" s="241">
        <v>0</v>
      </c>
      <c r="F332" s="333">
        <v>0</v>
      </c>
      <c r="G332" s="490">
        <f t="shared" si="18"/>
        <v>1353</v>
      </c>
      <c r="H332" s="490">
        <f t="shared" si="17"/>
        <v>1250</v>
      </c>
    </row>
    <row r="333" spans="1:9">
      <c r="A333" s="333" t="s">
        <v>4420</v>
      </c>
      <c r="B333" s="367" t="s">
        <v>4421</v>
      </c>
      <c r="C333" s="241">
        <v>337</v>
      </c>
      <c r="D333" s="333">
        <v>400</v>
      </c>
      <c r="E333" s="241">
        <v>0</v>
      </c>
      <c r="F333" s="333">
        <v>0</v>
      </c>
      <c r="G333" s="490">
        <f t="shared" si="18"/>
        <v>337</v>
      </c>
      <c r="H333" s="490">
        <f t="shared" si="17"/>
        <v>400</v>
      </c>
    </row>
    <row r="334" spans="1:9">
      <c r="A334" s="333" t="s">
        <v>4422</v>
      </c>
      <c r="B334" s="367" t="s">
        <v>4423</v>
      </c>
      <c r="C334" s="241">
        <v>295</v>
      </c>
      <c r="D334" s="333">
        <v>300</v>
      </c>
      <c r="E334" s="241">
        <v>0</v>
      </c>
      <c r="F334" s="333">
        <v>0</v>
      </c>
      <c r="G334" s="490">
        <f t="shared" si="18"/>
        <v>295</v>
      </c>
      <c r="H334" s="490">
        <f t="shared" si="17"/>
        <v>300</v>
      </c>
    </row>
    <row r="335" spans="1:9">
      <c r="A335" s="333" t="s">
        <v>4424</v>
      </c>
      <c r="B335" s="367" t="s">
        <v>4425</v>
      </c>
      <c r="C335" s="241">
        <v>1668</v>
      </c>
      <c r="D335" s="333">
        <v>1750</v>
      </c>
      <c r="E335" s="241">
        <v>0</v>
      </c>
      <c r="F335" s="333">
        <v>0</v>
      </c>
      <c r="G335" s="490">
        <f t="shared" si="18"/>
        <v>1668</v>
      </c>
      <c r="H335" s="490">
        <f t="shared" si="17"/>
        <v>1750</v>
      </c>
    </row>
    <row r="336" spans="1:9" ht="25.5">
      <c r="A336" s="333" t="s">
        <v>4426</v>
      </c>
      <c r="B336" s="367" t="s">
        <v>4427</v>
      </c>
      <c r="C336" s="241">
        <v>117</v>
      </c>
      <c r="D336" s="333">
        <v>125</v>
      </c>
      <c r="E336" s="241">
        <v>0</v>
      </c>
      <c r="F336" s="333">
        <v>0</v>
      </c>
      <c r="G336" s="490">
        <f t="shared" si="18"/>
        <v>117</v>
      </c>
      <c r="H336" s="490">
        <f t="shared" si="17"/>
        <v>125</v>
      </c>
    </row>
    <row r="337" spans="1:8" ht="25.5">
      <c r="A337" s="333" t="s">
        <v>1957</v>
      </c>
      <c r="B337" s="367" t="s">
        <v>2503</v>
      </c>
      <c r="C337" s="241">
        <v>0</v>
      </c>
      <c r="D337" s="333">
        <v>1</v>
      </c>
      <c r="E337" s="241">
        <v>43</v>
      </c>
      <c r="F337" s="333">
        <v>45</v>
      </c>
      <c r="G337" s="490">
        <f t="shared" si="18"/>
        <v>43</v>
      </c>
      <c r="H337" s="490">
        <f t="shared" si="17"/>
        <v>46</v>
      </c>
    </row>
    <row r="338" spans="1:8">
      <c r="A338" s="858" t="s">
        <v>1959</v>
      </c>
      <c r="B338" s="889" t="s">
        <v>1960</v>
      </c>
      <c r="C338" s="241">
        <v>0</v>
      </c>
      <c r="D338" s="408">
        <v>2</v>
      </c>
      <c r="E338" s="241">
        <v>0</v>
      </c>
      <c r="F338" s="456">
        <v>1</v>
      </c>
      <c r="G338" s="406"/>
      <c r="H338" s="490">
        <f t="shared" si="17"/>
        <v>3</v>
      </c>
    </row>
    <row r="339" spans="1:8" ht="25.5">
      <c r="A339" s="333" t="s">
        <v>2310</v>
      </c>
      <c r="B339" s="367" t="s">
        <v>3370</v>
      </c>
      <c r="C339" s="241">
        <v>0</v>
      </c>
      <c r="D339" s="333">
        <v>0</v>
      </c>
      <c r="E339" s="241">
        <v>0</v>
      </c>
      <c r="F339" s="333">
        <v>1</v>
      </c>
      <c r="G339" s="490">
        <f t="shared" ref="G339:G368" si="19">C339+E339</f>
        <v>0</v>
      </c>
      <c r="H339" s="490">
        <f t="shared" si="17"/>
        <v>1</v>
      </c>
    </row>
    <row r="340" spans="1:8" ht="25.5">
      <c r="A340" s="333" t="s">
        <v>1961</v>
      </c>
      <c r="B340" s="367" t="s">
        <v>2504</v>
      </c>
      <c r="C340" s="241">
        <v>0</v>
      </c>
      <c r="D340" s="333">
        <v>0</v>
      </c>
      <c r="E340" s="241">
        <v>222</v>
      </c>
      <c r="F340" s="333">
        <v>250</v>
      </c>
      <c r="G340" s="490">
        <f t="shared" si="19"/>
        <v>222</v>
      </c>
      <c r="H340" s="490">
        <f t="shared" si="17"/>
        <v>250</v>
      </c>
    </row>
    <row r="341" spans="1:8" ht="25.5">
      <c r="A341" s="332" t="s">
        <v>2312</v>
      </c>
      <c r="B341" s="367" t="s">
        <v>2313</v>
      </c>
      <c r="C341" s="241">
        <v>0</v>
      </c>
      <c r="D341" s="369">
        <v>0</v>
      </c>
      <c r="E341" s="241">
        <v>19</v>
      </c>
      <c r="F341" s="369">
        <v>20</v>
      </c>
      <c r="G341" s="490">
        <f t="shared" si="19"/>
        <v>19</v>
      </c>
      <c r="H341" s="490">
        <f t="shared" si="17"/>
        <v>20</v>
      </c>
    </row>
    <row r="342" spans="1:8" ht="25.5">
      <c r="A342" s="332" t="s">
        <v>2635</v>
      </c>
      <c r="B342" s="367" t="s">
        <v>2636</v>
      </c>
      <c r="C342" s="241">
        <v>0</v>
      </c>
      <c r="D342" s="369">
        <v>0</v>
      </c>
      <c r="E342" s="241">
        <v>17</v>
      </c>
      <c r="F342" s="369">
        <v>14</v>
      </c>
      <c r="G342" s="490">
        <f t="shared" si="19"/>
        <v>17</v>
      </c>
      <c r="H342" s="490">
        <f t="shared" si="17"/>
        <v>14</v>
      </c>
    </row>
    <row r="343" spans="1:8" ht="38.25">
      <c r="A343" s="333" t="s">
        <v>1963</v>
      </c>
      <c r="B343" s="367" t="s">
        <v>3060</v>
      </c>
      <c r="C343" s="241">
        <v>1</v>
      </c>
      <c r="D343" s="333">
        <v>2</v>
      </c>
      <c r="E343" s="241">
        <v>1039</v>
      </c>
      <c r="F343" s="333">
        <v>1100</v>
      </c>
      <c r="G343" s="490">
        <f t="shared" si="19"/>
        <v>1040</v>
      </c>
      <c r="H343" s="490">
        <f t="shared" si="17"/>
        <v>1102</v>
      </c>
    </row>
    <row r="344" spans="1:8" ht="25.5">
      <c r="A344" s="333" t="s">
        <v>1971</v>
      </c>
      <c r="B344" s="367" t="s">
        <v>2506</v>
      </c>
      <c r="C344" s="241">
        <v>1</v>
      </c>
      <c r="D344" s="333">
        <v>0</v>
      </c>
      <c r="E344" s="241">
        <v>3224</v>
      </c>
      <c r="F344" s="333">
        <v>3300</v>
      </c>
      <c r="G344" s="490">
        <f t="shared" si="19"/>
        <v>3225</v>
      </c>
      <c r="H344" s="490">
        <f t="shared" si="17"/>
        <v>3300</v>
      </c>
    </row>
    <row r="345" spans="1:8" ht="25.5">
      <c r="A345" s="333" t="s">
        <v>1973</v>
      </c>
      <c r="B345" s="367" t="s">
        <v>3061</v>
      </c>
      <c r="C345" s="241">
        <v>0</v>
      </c>
      <c r="D345" s="333">
        <v>0</v>
      </c>
      <c r="E345" s="241">
        <v>425</v>
      </c>
      <c r="F345" s="333">
        <v>420</v>
      </c>
      <c r="G345" s="490">
        <f t="shared" si="19"/>
        <v>425</v>
      </c>
      <c r="H345" s="490">
        <f t="shared" si="17"/>
        <v>420</v>
      </c>
    </row>
    <row r="346" spans="1:8" ht="25.5">
      <c r="A346" s="333" t="s">
        <v>1977</v>
      </c>
      <c r="B346" s="367" t="s">
        <v>2511</v>
      </c>
      <c r="C346" s="241">
        <v>0</v>
      </c>
      <c r="D346" s="333">
        <v>2</v>
      </c>
      <c r="E346" s="241">
        <v>564</v>
      </c>
      <c r="F346" s="333">
        <v>600</v>
      </c>
      <c r="G346" s="490">
        <f t="shared" si="19"/>
        <v>564</v>
      </c>
      <c r="H346" s="490">
        <f t="shared" si="17"/>
        <v>602</v>
      </c>
    </row>
    <row r="347" spans="1:8" ht="38.25">
      <c r="A347" s="333" t="s">
        <v>1979</v>
      </c>
      <c r="B347" s="367" t="s">
        <v>2512</v>
      </c>
      <c r="C347" s="241">
        <v>0</v>
      </c>
      <c r="D347" s="333">
        <v>2</v>
      </c>
      <c r="E347" s="241">
        <v>1159</v>
      </c>
      <c r="F347" s="333">
        <v>1200</v>
      </c>
      <c r="G347" s="490">
        <f t="shared" si="19"/>
        <v>1159</v>
      </c>
      <c r="H347" s="490">
        <f t="shared" si="17"/>
        <v>1202</v>
      </c>
    </row>
    <row r="348" spans="1:8" ht="25.5">
      <c r="A348" s="333" t="s">
        <v>1981</v>
      </c>
      <c r="B348" s="367" t="s">
        <v>2513</v>
      </c>
      <c r="C348" s="241">
        <v>0</v>
      </c>
      <c r="D348" s="333">
        <v>0</v>
      </c>
      <c r="E348" s="241">
        <v>233</v>
      </c>
      <c r="F348" s="333">
        <v>250</v>
      </c>
      <c r="G348" s="490">
        <f t="shared" si="19"/>
        <v>233</v>
      </c>
      <c r="H348" s="490">
        <f t="shared" si="17"/>
        <v>250</v>
      </c>
    </row>
    <row r="349" spans="1:8" ht="25.5">
      <c r="A349" s="333" t="s">
        <v>1983</v>
      </c>
      <c r="B349" s="367" t="s">
        <v>2514</v>
      </c>
      <c r="C349" s="241">
        <v>0</v>
      </c>
      <c r="D349" s="333">
        <v>0</v>
      </c>
      <c r="E349" s="241">
        <v>110</v>
      </c>
      <c r="F349" s="333">
        <v>120</v>
      </c>
      <c r="G349" s="490">
        <f t="shared" si="19"/>
        <v>110</v>
      </c>
      <c r="H349" s="490">
        <f t="shared" si="17"/>
        <v>120</v>
      </c>
    </row>
    <row r="350" spans="1:8" ht="25.5">
      <c r="A350" s="333" t="s">
        <v>1987</v>
      </c>
      <c r="B350" s="367" t="s">
        <v>2516</v>
      </c>
      <c r="C350" s="241">
        <v>0</v>
      </c>
      <c r="D350" s="333">
        <v>0</v>
      </c>
      <c r="E350" s="241">
        <v>0</v>
      </c>
      <c r="F350" s="333">
        <v>1</v>
      </c>
      <c r="G350" s="490">
        <f t="shared" si="19"/>
        <v>0</v>
      </c>
      <c r="H350" s="490">
        <f t="shared" si="17"/>
        <v>1</v>
      </c>
    </row>
    <row r="351" spans="1:8" ht="25.5">
      <c r="A351" s="333" t="s">
        <v>1989</v>
      </c>
      <c r="B351" s="367" t="s">
        <v>3062</v>
      </c>
      <c r="C351" s="241">
        <v>0</v>
      </c>
      <c r="D351" s="333">
        <v>0</v>
      </c>
      <c r="E351" s="241">
        <v>702</v>
      </c>
      <c r="F351" s="333">
        <v>700</v>
      </c>
      <c r="G351" s="490">
        <f t="shared" si="19"/>
        <v>702</v>
      </c>
      <c r="H351" s="490">
        <f t="shared" si="17"/>
        <v>700</v>
      </c>
    </row>
    <row r="352" spans="1:8" ht="38.25">
      <c r="A352" s="333" t="s">
        <v>1993</v>
      </c>
      <c r="B352" s="367" t="s">
        <v>2517</v>
      </c>
      <c r="C352" s="241">
        <v>0</v>
      </c>
      <c r="D352" s="333">
        <v>0</v>
      </c>
      <c r="E352" s="241">
        <v>986</v>
      </c>
      <c r="F352" s="333">
        <v>1000</v>
      </c>
      <c r="G352" s="490">
        <f t="shared" si="19"/>
        <v>986</v>
      </c>
      <c r="H352" s="490">
        <f t="shared" si="17"/>
        <v>1000</v>
      </c>
    </row>
    <row r="353" spans="1:10">
      <c r="A353" s="333" t="s">
        <v>2567</v>
      </c>
      <c r="B353" s="367" t="s">
        <v>4428</v>
      </c>
      <c r="C353" s="241">
        <v>0</v>
      </c>
      <c r="D353" s="333">
        <v>0</v>
      </c>
      <c r="E353" s="241">
        <v>1</v>
      </c>
      <c r="F353" s="333">
        <v>1</v>
      </c>
      <c r="G353" s="490">
        <f t="shared" si="19"/>
        <v>1</v>
      </c>
      <c r="H353" s="490">
        <f t="shared" si="17"/>
        <v>1</v>
      </c>
    </row>
    <row r="354" spans="1:10">
      <c r="A354" s="332" t="s">
        <v>1997</v>
      </c>
      <c r="B354" s="367" t="s">
        <v>1998</v>
      </c>
      <c r="C354" s="241">
        <v>0</v>
      </c>
      <c r="D354" s="369">
        <v>2</v>
      </c>
      <c r="E354" s="241">
        <v>0</v>
      </c>
      <c r="F354" s="369">
        <v>0</v>
      </c>
      <c r="G354" s="490">
        <f t="shared" si="19"/>
        <v>0</v>
      </c>
      <c r="H354" s="490">
        <f t="shared" si="17"/>
        <v>2</v>
      </c>
    </row>
    <row r="355" spans="1:10" ht="25.5">
      <c r="A355" s="333" t="s">
        <v>2001</v>
      </c>
      <c r="B355" s="367" t="s">
        <v>2520</v>
      </c>
      <c r="C355" s="241">
        <v>19</v>
      </c>
      <c r="D355" s="333">
        <v>20</v>
      </c>
      <c r="E355" s="241">
        <v>15</v>
      </c>
      <c r="F355" s="333">
        <v>20</v>
      </c>
      <c r="G355" s="490">
        <f t="shared" si="19"/>
        <v>34</v>
      </c>
      <c r="H355" s="490">
        <f t="shared" si="17"/>
        <v>40</v>
      </c>
    </row>
    <row r="356" spans="1:10" ht="25.5">
      <c r="A356" s="333" t="s">
        <v>2001</v>
      </c>
      <c r="B356" s="367" t="s">
        <v>2520</v>
      </c>
      <c r="C356" s="241">
        <v>19</v>
      </c>
      <c r="D356" s="333">
        <v>20</v>
      </c>
      <c r="E356" s="241">
        <v>15</v>
      </c>
      <c r="F356" s="333">
        <v>20</v>
      </c>
      <c r="G356" s="490">
        <f t="shared" si="19"/>
        <v>34</v>
      </c>
      <c r="H356" s="490">
        <f t="shared" si="17"/>
        <v>40</v>
      </c>
    </row>
    <row r="357" spans="1:10" ht="25.5">
      <c r="A357" s="369" t="s">
        <v>4429</v>
      </c>
      <c r="B357" s="374" t="s">
        <v>4430</v>
      </c>
      <c r="C357" s="241">
        <v>20</v>
      </c>
      <c r="D357" s="369">
        <v>20</v>
      </c>
      <c r="E357" s="241">
        <v>6</v>
      </c>
      <c r="F357" s="369">
        <v>10</v>
      </c>
      <c r="G357" s="488">
        <f t="shared" si="19"/>
        <v>26</v>
      </c>
      <c r="H357" s="488">
        <f t="shared" si="17"/>
        <v>30</v>
      </c>
    </row>
    <row r="358" spans="1:10">
      <c r="A358" s="333" t="s">
        <v>4431</v>
      </c>
      <c r="B358" s="367" t="s">
        <v>4432</v>
      </c>
      <c r="C358" s="241">
        <v>1465</v>
      </c>
      <c r="D358" s="333">
        <v>1500</v>
      </c>
      <c r="E358" s="241">
        <v>725</v>
      </c>
      <c r="F358" s="333">
        <v>750</v>
      </c>
      <c r="G358" s="490">
        <f t="shared" si="19"/>
        <v>2190</v>
      </c>
      <c r="H358" s="490">
        <f t="shared" si="17"/>
        <v>2250</v>
      </c>
    </row>
    <row r="359" spans="1:10">
      <c r="A359" s="332" t="s">
        <v>4433</v>
      </c>
      <c r="B359" s="367" t="s">
        <v>4434</v>
      </c>
      <c r="C359" s="862">
        <v>0</v>
      </c>
      <c r="D359" s="369">
        <v>6</v>
      </c>
      <c r="E359" s="862">
        <v>0</v>
      </c>
      <c r="F359" s="369">
        <v>0</v>
      </c>
      <c r="G359" s="490">
        <f t="shared" si="19"/>
        <v>0</v>
      </c>
      <c r="H359" s="490">
        <f t="shared" si="17"/>
        <v>6</v>
      </c>
      <c r="I359" s="478"/>
      <c r="J359" s="862"/>
    </row>
    <row r="360" spans="1:10" ht="25.5">
      <c r="A360" s="332" t="s">
        <v>4435</v>
      </c>
      <c r="B360" s="367" t="s">
        <v>4436</v>
      </c>
      <c r="C360" s="862">
        <v>39</v>
      </c>
      <c r="D360" s="369">
        <v>50</v>
      </c>
      <c r="E360" s="862">
        <v>22</v>
      </c>
      <c r="F360" s="369">
        <v>25</v>
      </c>
      <c r="G360" s="490">
        <f t="shared" si="19"/>
        <v>61</v>
      </c>
      <c r="H360" s="490">
        <f t="shared" si="17"/>
        <v>75</v>
      </c>
      <c r="I360" s="478"/>
      <c r="J360" s="862"/>
    </row>
    <row r="361" spans="1:10" ht="25.5">
      <c r="A361" s="332" t="s">
        <v>4437</v>
      </c>
      <c r="B361" s="367" t="s">
        <v>4438</v>
      </c>
      <c r="C361" s="862">
        <v>0</v>
      </c>
      <c r="D361" s="369">
        <v>4</v>
      </c>
      <c r="E361" s="862">
        <v>2</v>
      </c>
      <c r="F361" s="369">
        <v>1</v>
      </c>
      <c r="G361" s="490">
        <f t="shared" si="19"/>
        <v>2</v>
      </c>
      <c r="H361" s="490">
        <f t="shared" si="17"/>
        <v>5</v>
      </c>
      <c r="I361" s="478"/>
      <c r="J361" s="862"/>
    </row>
    <row r="362" spans="1:10" ht="25.5">
      <c r="A362" s="332" t="s">
        <v>4439</v>
      </c>
      <c r="B362" s="367" t="s">
        <v>4440</v>
      </c>
      <c r="C362" s="862">
        <v>0</v>
      </c>
      <c r="D362" s="369">
        <v>2</v>
      </c>
      <c r="E362" s="862">
        <v>0</v>
      </c>
      <c r="F362" s="369">
        <v>1</v>
      </c>
      <c r="G362" s="490">
        <f t="shared" si="19"/>
        <v>0</v>
      </c>
      <c r="H362" s="490">
        <f t="shared" si="17"/>
        <v>3</v>
      </c>
      <c r="I362" s="478"/>
      <c r="J362" s="862"/>
    </row>
    <row r="363" spans="1:10">
      <c r="A363" s="372" t="s">
        <v>4441</v>
      </c>
      <c r="B363" s="374" t="s">
        <v>4442</v>
      </c>
      <c r="C363" s="862">
        <v>2</v>
      </c>
      <c r="D363" s="369">
        <v>4</v>
      </c>
      <c r="E363" s="862">
        <v>0</v>
      </c>
      <c r="F363" s="369">
        <v>2</v>
      </c>
      <c r="G363" s="488">
        <f t="shared" si="19"/>
        <v>2</v>
      </c>
      <c r="H363" s="488">
        <f t="shared" si="17"/>
        <v>6</v>
      </c>
      <c r="I363" s="478"/>
      <c r="J363" s="862"/>
    </row>
    <row r="364" spans="1:10" ht="25.5">
      <c r="A364" s="332" t="s">
        <v>4443</v>
      </c>
      <c r="B364" s="367" t="s">
        <v>4444</v>
      </c>
      <c r="C364" s="241">
        <v>193</v>
      </c>
      <c r="D364" s="369">
        <v>240</v>
      </c>
      <c r="E364" s="241">
        <v>2</v>
      </c>
      <c r="F364" s="369">
        <v>2</v>
      </c>
      <c r="G364" s="490">
        <f t="shared" si="19"/>
        <v>195</v>
      </c>
      <c r="H364" s="490">
        <f t="shared" si="17"/>
        <v>242</v>
      </c>
    </row>
    <row r="365" spans="1:10">
      <c r="A365" s="332" t="s">
        <v>4445</v>
      </c>
      <c r="B365" s="333" t="s">
        <v>4446</v>
      </c>
      <c r="C365" s="241">
        <v>6</v>
      </c>
      <c r="D365" s="369">
        <v>12</v>
      </c>
      <c r="E365" s="241">
        <v>0</v>
      </c>
      <c r="F365" s="369">
        <v>0</v>
      </c>
      <c r="G365" s="490">
        <f t="shared" si="19"/>
        <v>6</v>
      </c>
      <c r="H365" s="490">
        <f t="shared" si="17"/>
        <v>12</v>
      </c>
    </row>
    <row r="366" spans="1:10" ht="25.5">
      <c r="A366" s="333" t="s">
        <v>2007</v>
      </c>
      <c r="B366" s="367" t="s">
        <v>2541</v>
      </c>
      <c r="C366" s="241">
        <v>0</v>
      </c>
      <c r="D366" s="333">
        <v>0</v>
      </c>
      <c r="E366" s="241">
        <v>0</v>
      </c>
      <c r="F366" s="333">
        <v>2</v>
      </c>
      <c r="G366" s="490">
        <f t="shared" si="19"/>
        <v>0</v>
      </c>
      <c r="H366" s="490">
        <f t="shared" si="17"/>
        <v>2</v>
      </c>
    </row>
    <row r="367" spans="1:10" ht="38.25">
      <c r="A367" s="333" t="s">
        <v>2009</v>
      </c>
      <c r="B367" s="367" t="s">
        <v>2542</v>
      </c>
      <c r="C367" s="241">
        <v>0</v>
      </c>
      <c r="D367" s="333">
        <v>0</v>
      </c>
      <c r="E367" s="241">
        <v>0</v>
      </c>
      <c r="F367" s="333">
        <v>2</v>
      </c>
      <c r="G367" s="490">
        <f t="shared" si="19"/>
        <v>0</v>
      </c>
      <c r="H367" s="490">
        <f t="shared" si="17"/>
        <v>2</v>
      </c>
    </row>
    <row r="368" spans="1:10" ht="51">
      <c r="A368" s="332" t="s">
        <v>4449</v>
      </c>
      <c r="B368" s="367" t="s">
        <v>4450</v>
      </c>
      <c r="C368" s="241">
        <v>295</v>
      </c>
      <c r="D368" s="369">
        <v>350</v>
      </c>
      <c r="E368" s="241">
        <v>0</v>
      </c>
      <c r="F368" s="369">
        <v>2</v>
      </c>
      <c r="G368" s="490">
        <f t="shared" si="19"/>
        <v>295</v>
      </c>
      <c r="H368" s="490">
        <f t="shared" si="17"/>
        <v>352</v>
      </c>
    </row>
    <row r="369" spans="1:8">
      <c r="A369" s="856"/>
      <c r="B369" s="856" t="s">
        <v>2011</v>
      </c>
      <c r="C369" s="574">
        <f t="shared" ref="C369:G369" si="20">SUM(C123:C368)</f>
        <v>66075</v>
      </c>
      <c r="D369" s="574">
        <f t="shared" si="20"/>
        <v>69043</v>
      </c>
      <c r="E369" s="574">
        <f t="shared" si="20"/>
        <v>14536</v>
      </c>
      <c r="F369" s="574">
        <f t="shared" si="20"/>
        <v>15251</v>
      </c>
      <c r="G369" s="574">
        <f t="shared" si="20"/>
        <v>75772</v>
      </c>
      <c r="H369" s="574">
        <f>SUM(H123:H368)</f>
        <v>84294</v>
      </c>
    </row>
    <row r="370" spans="1:8">
      <c r="A370" s="856"/>
      <c r="B370" s="856"/>
      <c r="C370" s="862"/>
      <c r="D370" s="862"/>
      <c r="E370" s="862"/>
      <c r="F370" s="862"/>
      <c r="G370" s="862"/>
      <c r="H370" s="862"/>
    </row>
    <row r="371" spans="1:8">
      <c r="A371" s="856"/>
      <c r="B371" s="905" t="s">
        <v>6978</v>
      </c>
      <c r="C371" s="862"/>
      <c r="D371" s="862"/>
      <c r="E371" s="862"/>
      <c r="F371" s="862"/>
      <c r="G371" s="862"/>
      <c r="H371" s="862"/>
    </row>
    <row r="372" spans="1:8">
      <c r="A372" s="856"/>
      <c r="B372" s="856"/>
      <c r="C372" s="862"/>
      <c r="D372" s="862"/>
      <c r="E372" s="862"/>
      <c r="F372" s="862"/>
      <c r="G372" s="862"/>
      <c r="H372" s="862"/>
    </row>
    <row r="373" spans="1:8">
      <c r="A373" s="899" t="s">
        <v>6965</v>
      </c>
      <c r="B373" s="899" t="s">
        <v>6966</v>
      </c>
      <c r="C373" s="862"/>
      <c r="D373" s="862">
        <v>5</v>
      </c>
      <c r="E373" s="862"/>
      <c r="F373" s="862">
        <v>0</v>
      </c>
      <c r="G373" s="490">
        <f t="shared" ref="G373:H373" si="21">C373+E373</f>
        <v>0</v>
      </c>
      <c r="H373" s="490">
        <f t="shared" si="21"/>
        <v>5</v>
      </c>
    </row>
    <row r="374" spans="1:8">
      <c r="A374" s="899" t="s">
        <v>6967</v>
      </c>
      <c r="B374" s="899" t="s">
        <v>6968</v>
      </c>
      <c r="C374" s="862"/>
      <c r="D374" s="862">
        <v>10</v>
      </c>
      <c r="E374" s="862"/>
      <c r="F374" s="862">
        <v>5</v>
      </c>
      <c r="G374" s="490">
        <f t="shared" ref="G374:G377" si="22">C374+E374</f>
        <v>0</v>
      </c>
      <c r="H374" s="490">
        <f t="shared" ref="H374:H377" si="23">D374+F374</f>
        <v>15</v>
      </c>
    </row>
    <row r="375" spans="1:8">
      <c r="A375" s="899" t="s">
        <v>1889</v>
      </c>
      <c r="B375" s="899" t="s">
        <v>6969</v>
      </c>
      <c r="C375" s="862"/>
      <c r="D375" s="862">
        <v>300</v>
      </c>
      <c r="E375" s="862"/>
      <c r="F375" s="862">
        <v>2000</v>
      </c>
      <c r="G375" s="490">
        <f t="shared" si="22"/>
        <v>0</v>
      </c>
      <c r="H375" s="490">
        <f t="shared" si="23"/>
        <v>2300</v>
      </c>
    </row>
    <row r="376" spans="1:8">
      <c r="A376" s="899" t="s">
        <v>6970</v>
      </c>
      <c r="B376" s="899" t="s">
        <v>6971</v>
      </c>
      <c r="C376" s="862"/>
      <c r="D376" s="862">
        <v>15</v>
      </c>
      <c r="E376" s="862"/>
      <c r="F376" s="862">
        <v>5</v>
      </c>
      <c r="G376" s="490">
        <f t="shared" si="22"/>
        <v>0</v>
      </c>
      <c r="H376" s="490">
        <f t="shared" si="23"/>
        <v>20</v>
      </c>
    </row>
    <row r="377" spans="1:8" ht="25.5">
      <c r="A377" s="899" t="s">
        <v>6972</v>
      </c>
      <c r="B377" s="899" t="s">
        <v>4452</v>
      </c>
      <c r="C377" s="862"/>
      <c r="D377" s="862">
        <v>10</v>
      </c>
      <c r="E377" s="862"/>
      <c r="F377" s="862">
        <v>3</v>
      </c>
      <c r="G377" s="490">
        <f t="shared" si="22"/>
        <v>0</v>
      </c>
      <c r="H377" s="490">
        <f t="shared" si="23"/>
        <v>13</v>
      </c>
    </row>
    <row r="378" spans="1:8">
      <c r="A378" s="856"/>
      <c r="B378" s="856"/>
      <c r="C378" s="862"/>
      <c r="D378" s="862"/>
      <c r="E378" s="862"/>
      <c r="F378" s="862"/>
      <c r="G378" s="862"/>
      <c r="H378" s="862"/>
    </row>
    <row r="379" spans="1:8">
      <c r="A379" s="856"/>
      <c r="B379" s="856"/>
      <c r="C379" s="862"/>
      <c r="D379" s="862"/>
      <c r="E379" s="862"/>
      <c r="F379" s="862"/>
      <c r="G379" s="862"/>
      <c r="H379" s="862"/>
    </row>
    <row r="380" spans="1:8">
      <c r="A380" s="856"/>
      <c r="B380" s="856"/>
      <c r="C380" s="862"/>
      <c r="D380" s="862"/>
      <c r="E380" s="862"/>
      <c r="F380" s="862"/>
      <c r="G380" s="862"/>
      <c r="H380" s="862"/>
    </row>
    <row r="381" spans="1:8">
      <c r="A381" s="856"/>
      <c r="B381" s="856"/>
      <c r="C381" s="862"/>
      <c r="D381" s="862"/>
      <c r="E381" s="862"/>
      <c r="F381" s="862"/>
      <c r="G381" s="862"/>
      <c r="H381" s="862"/>
    </row>
    <row r="382" spans="1:8">
      <c r="A382" s="856"/>
      <c r="B382" s="856"/>
      <c r="C382" s="862"/>
      <c r="D382" s="862"/>
      <c r="E382" s="862"/>
      <c r="F382" s="862"/>
      <c r="G382" s="862"/>
      <c r="H382" s="862"/>
    </row>
    <row r="383" spans="1:8">
      <c r="A383" s="856"/>
      <c r="B383" s="856"/>
      <c r="C383" s="862"/>
      <c r="D383" s="862"/>
      <c r="E383" s="862"/>
      <c r="F383" s="862"/>
      <c r="G383" s="862"/>
      <c r="H383" s="862"/>
    </row>
    <row r="384" spans="1:8">
      <c r="A384" s="856"/>
      <c r="B384" s="856"/>
      <c r="C384" s="862"/>
      <c r="D384" s="862"/>
      <c r="E384" s="862"/>
      <c r="F384" s="862"/>
      <c r="G384" s="862"/>
      <c r="H384" s="862"/>
    </row>
    <row r="385" spans="1:8">
      <c r="A385" s="856"/>
      <c r="B385" s="856"/>
      <c r="C385" s="862"/>
      <c r="D385" s="862"/>
      <c r="E385" s="862"/>
      <c r="F385" s="862"/>
      <c r="G385" s="862"/>
      <c r="H385" s="862"/>
    </row>
    <row r="386" spans="1:8">
      <c r="A386" s="856"/>
      <c r="B386" s="856"/>
      <c r="C386" s="862"/>
      <c r="D386" s="862"/>
      <c r="E386" s="862"/>
      <c r="F386" s="862"/>
      <c r="G386" s="862"/>
      <c r="H386" s="862"/>
    </row>
    <row r="387" spans="1:8">
      <c r="A387" s="856"/>
      <c r="B387" s="856"/>
      <c r="C387" s="862"/>
      <c r="D387" s="862"/>
      <c r="E387" s="862"/>
      <c r="F387" s="862"/>
      <c r="G387" s="862"/>
      <c r="H387" s="862"/>
    </row>
    <row r="388" spans="1:8">
      <c r="A388" s="856"/>
      <c r="B388" s="856"/>
      <c r="C388" s="862"/>
      <c r="D388" s="862"/>
      <c r="E388" s="862"/>
      <c r="F388" s="862"/>
      <c r="G388" s="862"/>
      <c r="H388" s="862"/>
    </row>
    <row r="389" spans="1:8">
      <c r="A389" s="856"/>
      <c r="B389" s="856"/>
      <c r="C389" s="862"/>
      <c r="D389" s="862"/>
      <c r="E389" s="862"/>
      <c r="F389" s="862"/>
      <c r="G389" s="862"/>
      <c r="H389" s="862"/>
    </row>
    <row r="390" spans="1:8">
      <c r="A390" s="856"/>
      <c r="B390" s="856"/>
      <c r="C390" s="862"/>
      <c r="D390" s="862"/>
      <c r="E390" s="862"/>
      <c r="F390" s="862"/>
      <c r="G390" s="862"/>
      <c r="H390" s="862"/>
    </row>
    <row r="391" spans="1:8">
      <c r="A391" s="856"/>
      <c r="B391" s="856"/>
      <c r="C391" s="862"/>
      <c r="D391" s="862"/>
      <c r="E391" s="862"/>
      <c r="F391" s="862"/>
      <c r="G391" s="862"/>
      <c r="H391" s="862"/>
    </row>
    <row r="392" spans="1:8">
      <c r="A392" s="856"/>
      <c r="B392" s="856"/>
      <c r="C392" s="862"/>
      <c r="D392" s="862"/>
      <c r="E392" s="862"/>
      <c r="F392" s="862"/>
      <c r="G392" s="862"/>
      <c r="H392" s="862"/>
    </row>
    <row r="393" spans="1:8">
      <c r="A393" s="856"/>
      <c r="B393" s="856"/>
      <c r="C393" s="862"/>
      <c r="D393" s="862"/>
      <c r="E393" s="862"/>
      <c r="F393" s="862"/>
      <c r="G393" s="862"/>
      <c r="H393" s="862"/>
    </row>
    <row r="394" spans="1:8">
      <c r="A394" s="856"/>
      <c r="B394" s="856"/>
      <c r="C394" s="862"/>
      <c r="D394" s="862"/>
      <c r="E394" s="862"/>
      <c r="F394" s="862"/>
      <c r="G394" s="862"/>
      <c r="H394" s="862"/>
    </row>
    <row r="395" spans="1:8">
      <c r="A395" s="856"/>
      <c r="B395" s="856"/>
      <c r="C395" s="862"/>
      <c r="D395" s="862"/>
      <c r="E395" s="862"/>
      <c r="F395" s="862"/>
      <c r="G395" s="862"/>
      <c r="H395" s="862"/>
    </row>
    <row r="396" spans="1:8">
      <c r="A396" s="856"/>
      <c r="B396" s="856"/>
      <c r="C396" s="862"/>
      <c r="D396" s="862"/>
      <c r="E396" s="862"/>
      <c r="F396" s="862"/>
      <c r="G396" s="862"/>
      <c r="H396" s="862"/>
    </row>
    <row r="397" spans="1:8">
      <c r="A397" s="856"/>
      <c r="B397" s="856"/>
      <c r="C397" s="862"/>
      <c r="D397" s="862"/>
      <c r="E397" s="862"/>
      <c r="F397" s="862"/>
      <c r="G397" s="862"/>
      <c r="H397" s="862"/>
    </row>
    <row r="398" spans="1:8">
      <c r="A398" s="856"/>
      <c r="B398" s="856"/>
      <c r="C398" s="862"/>
      <c r="D398" s="862"/>
      <c r="E398" s="862"/>
      <c r="F398" s="862"/>
      <c r="G398" s="862"/>
      <c r="H398" s="862"/>
    </row>
    <row r="399" spans="1:8">
      <c r="A399" s="856"/>
      <c r="B399" s="856"/>
      <c r="C399" s="862"/>
      <c r="D399" s="862"/>
      <c r="E399" s="862"/>
      <c r="F399" s="862"/>
      <c r="G399" s="862"/>
      <c r="H399" s="862"/>
    </row>
    <row r="400" spans="1:8">
      <c r="A400" s="856"/>
      <c r="B400" s="856"/>
      <c r="C400" s="862"/>
      <c r="D400" s="862"/>
      <c r="E400" s="862"/>
      <c r="F400" s="862"/>
      <c r="G400" s="862"/>
      <c r="H400" s="862"/>
    </row>
    <row r="401" spans="1:8">
      <c r="A401" s="856"/>
      <c r="B401" s="856"/>
      <c r="C401" s="862"/>
      <c r="D401" s="862"/>
      <c r="E401" s="862"/>
      <c r="F401" s="862"/>
      <c r="G401" s="862"/>
      <c r="H401" s="862"/>
    </row>
    <row r="402" spans="1:8">
      <c r="A402" s="856"/>
      <c r="B402" s="856"/>
      <c r="C402" s="862"/>
      <c r="D402" s="862"/>
      <c r="E402" s="862"/>
      <c r="F402" s="862"/>
      <c r="G402" s="862"/>
      <c r="H402" s="862"/>
    </row>
    <row r="403" spans="1:8">
      <c r="A403" s="856"/>
      <c r="B403" s="856"/>
      <c r="C403" s="862"/>
      <c r="D403" s="862"/>
      <c r="E403" s="862"/>
      <c r="F403" s="862"/>
      <c r="G403" s="862"/>
      <c r="H403" s="862"/>
    </row>
    <row r="404" spans="1:8">
      <c r="A404" s="856"/>
      <c r="B404" s="856"/>
      <c r="C404" s="862"/>
      <c r="D404" s="862"/>
      <c r="E404" s="862"/>
      <c r="F404" s="862"/>
      <c r="G404" s="862"/>
      <c r="H404" s="862"/>
    </row>
    <row r="405" spans="1:8">
      <c r="A405" s="856"/>
      <c r="B405" s="856"/>
      <c r="C405" s="862"/>
      <c r="D405" s="862"/>
      <c r="E405" s="862"/>
      <c r="F405" s="862"/>
      <c r="G405" s="862"/>
      <c r="H405" s="862"/>
    </row>
    <row r="406" spans="1:8">
      <c r="A406" s="856"/>
      <c r="B406" s="856"/>
      <c r="C406" s="862"/>
      <c r="D406" s="862"/>
      <c r="E406" s="862"/>
      <c r="F406" s="862"/>
      <c r="G406" s="862"/>
      <c r="H406" s="862"/>
    </row>
    <row r="407" spans="1:8">
      <c r="A407" s="856"/>
      <c r="B407" s="856"/>
      <c r="C407" s="862"/>
      <c r="D407" s="862"/>
      <c r="E407" s="862"/>
      <c r="F407" s="862"/>
      <c r="G407" s="862"/>
      <c r="H407" s="862"/>
    </row>
    <row r="408" spans="1:8">
      <c r="A408" s="856"/>
      <c r="B408" s="856"/>
      <c r="C408" s="862"/>
      <c r="D408" s="862"/>
      <c r="E408" s="862"/>
      <c r="F408" s="862"/>
      <c r="G408" s="862"/>
      <c r="H408" s="862"/>
    </row>
    <row r="409" spans="1:8">
      <c r="A409" s="856"/>
      <c r="B409" s="856"/>
      <c r="C409" s="862"/>
      <c r="D409" s="862"/>
      <c r="E409" s="862"/>
      <c r="F409" s="862"/>
      <c r="G409" s="862"/>
      <c r="H409" s="862"/>
    </row>
    <row r="410" spans="1:8">
      <c r="A410" s="856"/>
      <c r="B410" s="856"/>
      <c r="C410" s="862"/>
      <c r="D410" s="862"/>
      <c r="E410" s="862"/>
      <c r="F410" s="862"/>
      <c r="G410" s="862"/>
      <c r="H410" s="862"/>
    </row>
    <row r="411" spans="1:8">
      <c r="A411" s="856"/>
      <c r="B411" s="856"/>
      <c r="C411" s="862"/>
      <c r="D411" s="862"/>
      <c r="E411" s="862"/>
      <c r="F411" s="862"/>
      <c r="G411" s="862"/>
      <c r="H411" s="862"/>
    </row>
    <row r="412" spans="1:8">
      <c r="A412" s="856"/>
      <c r="B412" s="856"/>
      <c r="C412" s="862"/>
      <c r="D412" s="862"/>
      <c r="E412" s="862"/>
      <c r="F412" s="862"/>
      <c r="G412" s="862"/>
      <c r="H412" s="862"/>
    </row>
    <row r="413" spans="1:8">
      <c r="A413" s="856"/>
      <c r="B413" s="856"/>
      <c r="C413" s="862"/>
      <c r="D413" s="862"/>
      <c r="E413" s="862"/>
      <c r="F413" s="862"/>
      <c r="G413" s="862"/>
      <c r="H413" s="862"/>
    </row>
    <row r="414" spans="1:8">
      <c r="A414" s="856"/>
      <c r="B414" s="856"/>
      <c r="C414" s="862"/>
      <c r="D414" s="862"/>
      <c r="E414" s="862"/>
      <c r="F414" s="862"/>
      <c r="G414" s="862"/>
      <c r="H414" s="862"/>
    </row>
    <row r="415" spans="1:8">
      <c r="A415" s="856"/>
      <c r="B415" s="856"/>
      <c r="C415" s="862"/>
      <c r="D415" s="862"/>
      <c r="E415" s="862"/>
      <c r="F415" s="862"/>
      <c r="G415" s="862"/>
      <c r="H415" s="862"/>
    </row>
    <row r="416" spans="1:8">
      <c r="A416" s="856"/>
      <c r="B416" s="856"/>
      <c r="C416" s="862"/>
      <c r="D416" s="862"/>
      <c r="E416" s="862"/>
      <c r="F416" s="862"/>
      <c r="G416" s="862"/>
      <c r="H416" s="862"/>
    </row>
    <row r="417" spans="1:8">
      <c r="A417" s="856"/>
      <c r="B417" s="856"/>
      <c r="C417" s="862"/>
      <c r="D417" s="862"/>
      <c r="E417" s="862"/>
      <c r="F417" s="862"/>
      <c r="G417" s="862"/>
      <c r="H417" s="862"/>
    </row>
    <row r="418" spans="1:8">
      <c r="A418" s="856"/>
      <c r="B418" s="856"/>
      <c r="C418" s="862"/>
      <c r="D418" s="862"/>
      <c r="E418" s="862"/>
      <c r="F418" s="862"/>
      <c r="G418" s="862"/>
      <c r="H418" s="862"/>
    </row>
    <row r="419" spans="1:8">
      <c r="A419" s="856"/>
      <c r="B419" s="856"/>
      <c r="C419" s="862"/>
      <c r="D419" s="862"/>
      <c r="E419" s="862"/>
      <c r="F419" s="862"/>
      <c r="G419" s="862"/>
      <c r="H419" s="862"/>
    </row>
    <row r="420" spans="1:8">
      <c r="A420" s="856"/>
      <c r="B420" s="856"/>
      <c r="C420" s="862"/>
      <c r="D420" s="862"/>
      <c r="E420" s="862"/>
      <c r="F420" s="862"/>
      <c r="G420" s="862"/>
      <c r="H420" s="862"/>
    </row>
    <row r="421" spans="1:8">
      <c r="A421" s="856"/>
      <c r="B421" s="856"/>
      <c r="C421" s="862"/>
      <c r="D421" s="862"/>
      <c r="E421" s="862"/>
      <c r="F421" s="862"/>
      <c r="G421" s="862"/>
      <c r="H421" s="862"/>
    </row>
    <row r="422" spans="1:8">
      <c r="A422" s="856"/>
      <c r="B422" s="856"/>
      <c r="C422" s="862"/>
      <c r="D422" s="862"/>
      <c r="E422" s="862"/>
      <c r="F422" s="862"/>
      <c r="G422" s="862"/>
      <c r="H422" s="862"/>
    </row>
    <row r="423" spans="1:8">
      <c r="A423" s="856"/>
      <c r="B423" s="856"/>
      <c r="C423" s="862"/>
      <c r="D423" s="862"/>
      <c r="E423" s="862"/>
      <c r="F423" s="862"/>
      <c r="G423" s="862"/>
      <c r="H423" s="862"/>
    </row>
    <row r="424" spans="1:8">
      <c r="A424" s="856"/>
      <c r="B424" s="856"/>
      <c r="C424" s="862"/>
      <c r="D424" s="862"/>
      <c r="E424" s="862"/>
      <c r="F424" s="862"/>
      <c r="G424" s="862"/>
      <c r="H424" s="862"/>
    </row>
    <row r="425" spans="1:8">
      <c r="A425" s="856"/>
      <c r="B425" s="856"/>
      <c r="C425" s="862"/>
      <c r="D425" s="862"/>
      <c r="E425" s="862"/>
      <c r="F425" s="862"/>
      <c r="G425" s="862"/>
      <c r="H425" s="862"/>
    </row>
    <row r="426" spans="1:8">
      <c r="A426" s="856"/>
      <c r="B426" s="856"/>
      <c r="C426" s="862"/>
      <c r="D426" s="862"/>
      <c r="E426" s="862"/>
      <c r="F426" s="862"/>
      <c r="G426" s="862"/>
      <c r="H426" s="862"/>
    </row>
    <row r="427" spans="1:8">
      <c r="A427" s="856"/>
      <c r="B427" s="856"/>
      <c r="C427" s="862"/>
      <c r="D427" s="862"/>
      <c r="E427" s="862"/>
      <c r="F427" s="862"/>
      <c r="G427" s="862"/>
      <c r="H427" s="862"/>
    </row>
    <row r="428" spans="1:8">
      <c r="A428" s="856"/>
      <c r="B428" s="856"/>
      <c r="C428" s="862"/>
      <c r="D428" s="862"/>
      <c r="E428" s="862"/>
      <c r="F428" s="862"/>
      <c r="G428" s="862"/>
      <c r="H428" s="862"/>
    </row>
    <row r="429" spans="1:8">
      <c r="A429" s="856"/>
      <c r="B429" s="856"/>
      <c r="C429" s="862"/>
      <c r="D429" s="862"/>
      <c r="E429" s="862"/>
      <c r="F429" s="862"/>
      <c r="G429" s="862"/>
      <c r="H429" s="862"/>
    </row>
    <row r="430" spans="1:8">
      <c r="A430" s="856"/>
      <c r="B430" s="856"/>
      <c r="C430" s="862"/>
      <c r="D430" s="862"/>
      <c r="E430" s="862"/>
      <c r="F430" s="862"/>
      <c r="G430" s="862"/>
      <c r="H430" s="862"/>
    </row>
    <row r="431" spans="1:8">
      <c r="A431" s="856"/>
      <c r="B431" s="856"/>
      <c r="C431" s="862"/>
      <c r="D431" s="862"/>
      <c r="E431" s="862"/>
      <c r="F431" s="862"/>
      <c r="G431" s="862"/>
      <c r="H431" s="862"/>
    </row>
    <row r="432" spans="1:8">
      <c r="A432" s="856"/>
      <c r="B432" s="856"/>
      <c r="C432" s="862"/>
      <c r="D432" s="862"/>
      <c r="E432" s="862"/>
      <c r="F432" s="862"/>
      <c r="G432" s="862"/>
      <c r="H432" s="862"/>
    </row>
    <row r="433" spans="1:8">
      <c r="A433" s="856"/>
      <c r="B433" s="856"/>
      <c r="C433" s="862"/>
      <c r="D433" s="862"/>
      <c r="E433" s="862"/>
      <c r="F433" s="862"/>
      <c r="G433" s="862"/>
      <c r="H433" s="862"/>
    </row>
    <row r="434" spans="1:8">
      <c r="A434" s="856"/>
      <c r="B434" s="856"/>
      <c r="C434" s="862"/>
      <c r="D434" s="862"/>
      <c r="E434" s="862"/>
      <c r="F434" s="862"/>
      <c r="G434" s="862"/>
      <c r="H434" s="862"/>
    </row>
    <row r="435" spans="1:8">
      <c r="A435" s="856"/>
      <c r="B435" s="856"/>
      <c r="C435" s="862"/>
      <c r="D435" s="862"/>
      <c r="E435" s="862"/>
      <c r="F435" s="862"/>
      <c r="G435" s="862"/>
      <c r="H435" s="862"/>
    </row>
    <row r="436" spans="1:8">
      <c r="A436" s="856"/>
      <c r="B436" s="856"/>
      <c r="C436" s="862"/>
      <c r="D436" s="862"/>
      <c r="E436" s="862"/>
      <c r="F436" s="862"/>
      <c r="G436" s="862"/>
      <c r="H436" s="862"/>
    </row>
    <row r="437" spans="1:8">
      <c r="A437" s="856"/>
      <c r="B437" s="856"/>
      <c r="C437" s="862"/>
      <c r="D437" s="862"/>
      <c r="E437" s="862"/>
      <c r="F437" s="862"/>
      <c r="G437" s="862"/>
      <c r="H437" s="862"/>
    </row>
    <row r="438" spans="1:8">
      <c r="A438" s="856"/>
      <c r="B438" s="856"/>
      <c r="C438" s="862"/>
      <c r="D438" s="862"/>
      <c r="E438" s="862"/>
      <c r="F438" s="862"/>
      <c r="G438" s="862"/>
      <c r="H438" s="862"/>
    </row>
    <row r="439" spans="1:8">
      <c r="A439" s="856"/>
      <c r="B439" s="856"/>
      <c r="C439" s="862"/>
      <c r="D439" s="862"/>
      <c r="E439" s="862"/>
      <c r="F439" s="862"/>
      <c r="G439" s="862"/>
      <c r="H439" s="862"/>
    </row>
    <row r="440" spans="1:8">
      <c r="A440" s="856"/>
      <c r="B440" s="856"/>
      <c r="C440" s="862"/>
      <c r="D440" s="862"/>
      <c r="E440" s="862"/>
      <c r="F440" s="862"/>
      <c r="G440" s="862"/>
      <c r="H440" s="862"/>
    </row>
    <row r="441" spans="1:8">
      <c r="A441" s="856"/>
      <c r="B441" s="856"/>
      <c r="C441" s="862"/>
      <c r="D441" s="862"/>
      <c r="E441" s="862"/>
      <c r="F441" s="862"/>
      <c r="G441" s="862"/>
      <c r="H441" s="862"/>
    </row>
    <row r="442" spans="1:8">
      <c r="A442" s="856"/>
      <c r="B442" s="856"/>
      <c r="C442" s="862"/>
      <c r="D442" s="862"/>
      <c r="E442" s="862"/>
      <c r="F442" s="862"/>
      <c r="G442" s="862"/>
      <c r="H442" s="862"/>
    </row>
    <row r="443" spans="1:8">
      <c r="A443" s="856"/>
      <c r="B443" s="856"/>
      <c r="C443" s="862"/>
      <c r="D443" s="862"/>
      <c r="E443" s="862"/>
      <c r="F443" s="862"/>
      <c r="G443" s="862"/>
      <c r="H443" s="862"/>
    </row>
    <row r="444" spans="1:8">
      <c r="A444" s="856"/>
      <c r="B444" s="856"/>
      <c r="C444" s="862"/>
      <c r="D444" s="862"/>
      <c r="E444" s="862"/>
      <c r="F444" s="862"/>
      <c r="G444" s="862"/>
      <c r="H444" s="862"/>
    </row>
    <row r="445" spans="1:8">
      <c r="A445" s="856"/>
      <c r="B445" s="856"/>
      <c r="C445" s="862"/>
      <c r="D445" s="862"/>
      <c r="E445" s="862"/>
      <c r="F445" s="862"/>
      <c r="G445" s="862"/>
      <c r="H445" s="862"/>
    </row>
    <row r="446" spans="1:8">
      <c r="A446" s="856"/>
      <c r="B446" s="856"/>
      <c r="C446" s="862"/>
      <c r="D446" s="862"/>
      <c r="E446" s="862"/>
      <c r="F446" s="862"/>
      <c r="G446" s="862"/>
      <c r="H446" s="862"/>
    </row>
    <row r="447" spans="1:8">
      <c r="A447" s="856"/>
      <c r="B447" s="856"/>
      <c r="C447" s="862"/>
      <c r="D447" s="862"/>
      <c r="E447" s="862"/>
      <c r="F447" s="862"/>
      <c r="G447" s="862"/>
      <c r="H447" s="862"/>
    </row>
    <row r="448" spans="1:8">
      <c r="A448" s="856"/>
      <c r="B448" s="856"/>
      <c r="C448" s="862"/>
      <c r="D448" s="862"/>
      <c r="E448" s="862"/>
      <c r="F448" s="862"/>
      <c r="G448" s="862"/>
      <c r="H448" s="862"/>
    </row>
    <row r="449" spans="1:8">
      <c r="A449" s="856"/>
      <c r="B449" s="856"/>
      <c r="C449" s="862"/>
      <c r="D449" s="862"/>
      <c r="E449" s="862"/>
      <c r="F449" s="862"/>
      <c r="G449" s="862"/>
      <c r="H449" s="862"/>
    </row>
    <row r="450" spans="1:8">
      <c r="A450" s="856"/>
      <c r="B450" s="856"/>
      <c r="C450" s="862"/>
      <c r="D450" s="862"/>
      <c r="E450" s="862"/>
      <c r="F450" s="862"/>
      <c r="G450" s="862"/>
      <c r="H450" s="862"/>
    </row>
    <row r="451" spans="1:8">
      <c r="A451" s="856"/>
      <c r="B451" s="856"/>
      <c r="C451" s="862"/>
      <c r="D451" s="862"/>
      <c r="E451" s="862"/>
      <c r="F451" s="862"/>
      <c r="G451" s="862"/>
      <c r="H451" s="862"/>
    </row>
    <row r="452" spans="1:8">
      <c r="A452" s="856"/>
      <c r="B452" s="856"/>
      <c r="C452" s="862"/>
      <c r="D452" s="862"/>
      <c r="E452" s="862"/>
      <c r="F452" s="862"/>
      <c r="G452" s="862"/>
      <c r="H452" s="862"/>
    </row>
    <row r="453" spans="1:8">
      <c r="A453" s="856"/>
      <c r="B453" s="856"/>
      <c r="C453" s="862"/>
      <c r="D453" s="862"/>
      <c r="E453" s="862"/>
      <c r="F453" s="862"/>
      <c r="G453" s="862"/>
      <c r="H453" s="862"/>
    </row>
    <row r="454" spans="1:8">
      <c r="A454" s="856"/>
      <c r="B454" s="856"/>
      <c r="C454" s="862"/>
      <c r="D454" s="862"/>
      <c r="E454" s="862"/>
      <c r="F454" s="862"/>
      <c r="G454" s="862"/>
      <c r="H454" s="862"/>
    </row>
    <row r="455" spans="1:8">
      <c r="A455" s="856"/>
      <c r="B455" s="856"/>
      <c r="C455" s="862"/>
      <c r="D455" s="862"/>
      <c r="E455" s="862"/>
      <c r="F455" s="862"/>
      <c r="G455" s="862"/>
      <c r="H455" s="862"/>
    </row>
    <row r="456" spans="1:8">
      <c r="A456" s="856"/>
      <c r="B456" s="856"/>
      <c r="C456" s="862"/>
      <c r="D456" s="862"/>
      <c r="E456" s="862"/>
      <c r="F456" s="862"/>
      <c r="G456" s="862"/>
      <c r="H456" s="862"/>
    </row>
    <row r="457" spans="1:8">
      <c r="A457" s="856"/>
      <c r="B457" s="856"/>
      <c r="C457" s="862"/>
      <c r="D457" s="862"/>
      <c r="E457" s="862"/>
      <c r="F457" s="862"/>
      <c r="G457" s="862"/>
      <c r="H457" s="862"/>
    </row>
    <row r="458" spans="1:8">
      <c r="A458" s="856"/>
      <c r="B458" s="856"/>
      <c r="C458" s="862"/>
      <c r="D458" s="862"/>
      <c r="E458" s="862"/>
      <c r="F458" s="862"/>
      <c r="G458" s="862"/>
      <c r="H458" s="862"/>
    </row>
    <row r="459" spans="1:8">
      <c r="A459" s="856"/>
      <c r="B459" s="856"/>
      <c r="C459" s="862"/>
      <c r="D459" s="862"/>
      <c r="E459" s="862"/>
      <c r="F459" s="862"/>
      <c r="G459" s="862"/>
      <c r="H459" s="862"/>
    </row>
    <row r="460" spans="1:8">
      <c r="A460" s="856"/>
      <c r="B460" s="856"/>
      <c r="C460" s="862"/>
      <c r="D460" s="862"/>
      <c r="E460" s="862"/>
      <c r="F460" s="862"/>
      <c r="G460" s="862"/>
      <c r="H460" s="862"/>
    </row>
    <row r="461" spans="1:8">
      <c r="A461" s="856"/>
      <c r="B461" s="856"/>
      <c r="C461" s="862"/>
      <c r="D461" s="862"/>
      <c r="E461" s="862"/>
      <c r="F461" s="862"/>
      <c r="G461" s="862"/>
      <c r="H461" s="862"/>
    </row>
    <row r="462" spans="1:8">
      <c r="A462" s="856"/>
      <c r="B462" s="856"/>
      <c r="C462" s="862"/>
      <c r="D462" s="862"/>
      <c r="E462" s="862"/>
      <c r="F462" s="862"/>
      <c r="G462" s="862"/>
      <c r="H462" s="862"/>
    </row>
    <row r="463" spans="1:8">
      <c r="A463" s="856"/>
      <c r="B463" s="856"/>
      <c r="C463" s="862"/>
      <c r="D463" s="862"/>
      <c r="E463" s="862"/>
      <c r="F463" s="862"/>
      <c r="G463" s="862"/>
      <c r="H463" s="862"/>
    </row>
    <row r="464" spans="1:8">
      <c r="A464" s="856"/>
      <c r="B464" s="856"/>
      <c r="C464" s="862"/>
      <c r="D464" s="862"/>
      <c r="E464" s="862"/>
      <c r="F464" s="862"/>
      <c r="G464" s="862"/>
      <c r="H464" s="862"/>
    </row>
    <row r="465" spans="1:8">
      <c r="A465" s="856"/>
      <c r="B465" s="856"/>
      <c r="C465" s="862"/>
      <c r="D465" s="862"/>
      <c r="E465" s="862"/>
      <c r="F465" s="862"/>
      <c r="G465" s="862"/>
      <c r="H465" s="862"/>
    </row>
    <row r="466" spans="1:8">
      <c r="A466" s="856"/>
      <c r="B466" s="856"/>
      <c r="C466" s="862"/>
      <c r="D466" s="862"/>
      <c r="E466" s="862"/>
      <c r="F466" s="862"/>
      <c r="G466" s="862"/>
      <c r="H466" s="862"/>
    </row>
    <row r="467" spans="1:8">
      <c r="A467" s="856"/>
      <c r="B467" s="856"/>
      <c r="C467" s="862"/>
      <c r="D467" s="862"/>
      <c r="E467" s="862"/>
      <c r="F467" s="862"/>
      <c r="G467" s="862"/>
      <c r="H467" s="862"/>
    </row>
    <row r="468" spans="1:8">
      <c r="A468" s="856"/>
      <c r="B468" s="856"/>
      <c r="C468" s="862"/>
      <c r="D468" s="862"/>
      <c r="E468" s="862"/>
      <c r="F468" s="862"/>
      <c r="G468" s="862"/>
      <c r="H468" s="862"/>
    </row>
    <row r="469" spans="1:8">
      <c r="A469" s="856"/>
      <c r="B469" s="856"/>
      <c r="C469" s="862"/>
      <c r="D469" s="862"/>
      <c r="E469" s="862"/>
      <c r="F469" s="862"/>
      <c r="G469" s="862"/>
      <c r="H469" s="862"/>
    </row>
    <row r="470" spans="1:8">
      <c r="A470" s="856"/>
      <c r="B470" s="856"/>
      <c r="C470" s="862"/>
      <c r="D470" s="862"/>
      <c r="E470" s="862"/>
      <c r="F470" s="862"/>
      <c r="G470" s="862"/>
      <c r="H470" s="862"/>
    </row>
    <row r="471" spans="1:8">
      <c r="A471" s="856"/>
      <c r="B471" s="856"/>
      <c r="C471" s="862"/>
      <c r="D471" s="862"/>
      <c r="E471" s="862"/>
      <c r="F471" s="862"/>
      <c r="G471" s="862"/>
      <c r="H471" s="862"/>
    </row>
    <row r="472" spans="1:8">
      <c r="A472" s="856"/>
      <c r="B472" s="856"/>
      <c r="C472" s="862"/>
      <c r="D472" s="862"/>
      <c r="E472" s="862"/>
      <c r="F472" s="862"/>
      <c r="G472" s="862"/>
      <c r="H472" s="862"/>
    </row>
    <row r="473" spans="1:8">
      <c r="A473" s="856"/>
      <c r="B473" s="856"/>
      <c r="C473" s="862"/>
      <c r="D473" s="862"/>
      <c r="E473" s="862"/>
      <c r="F473" s="862"/>
      <c r="G473" s="862"/>
      <c r="H473" s="862"/>
    </row>
    <row r="474" spans="1:8">
      <c r="A474" s="856"/>
      <c r="B474" s="856"/>
      <c r="C474" s="862"/>
      <c r="D474" s="862"/>
      <c r="E474" s="862"/>
      <c r="F474" s="862"/>
      <c r="G474" s="862"/>
      <c r="H474" s="862"/>
    </row>
    <row r="475" spans="1:8">
      <c r="A475" s="856"/>
      <c r="B475" s="856"/>
      <c r="C475" s="862"/>
      <c r="D475" s="862"/>
      <c r="E475" s="862"/>
      <c r="F475" s="862"/>
      <c r="G475" s="862"/>
      <c r="H475" s="862"/>
    </row>
    <row r="476" spans="1:8">
      <c r="A476" s="856"/>
      <c r="B476" s="856"/>
      <c r="C476" s="862"/>
      <c r="D476" s="862"/>
      <c r="E476" s="862"/>
      <c r="F476" s="862"/>
      <c r="G476" s="862"/>
      <c r="H476" s="862"/>
    </row>
    <row r="477" spans="1:8">
      <c r="A477" s="856"/>
      <c r="B477" s="856"/>
      <c r="C477" s="862"/>
      <c r="D477" s="862"/>
      <c r="E477" s="862"/>
      <c r="F477" s="862"/>
      <c r="G477" s="862"/>
      <c r="H477" s="862"/>
    </row>
    <row r="478" spans="1:8">
      <c r="A478" s="856"/>
      <c r="B478" s="856"/>
      <c r="C478" s="862"/>
      <c r="D478" s="862"/>
      <c r="E478" s="862"/>
      <c r="F478" s="862"/>
      <c r="G478" s="862"/>
      <c r="H478" s="862"/>
    </row>
    <row r="479" spans="1:8">
      <c r="A479" s="856"/>
      <c r="B479" s="856"/>
      <c r="C479" s="862"/>
      <c r="D479" s="862"/>
      <c r="E479" s="862"/>
      <c r="F479" s="862"/>
      <c r="G479" s="862"/>
      <c r="H479" s="862"/>
    </row>
    <row r="480" spans="1:8">
      <c r="A480" s="856"/>
      <c r="B480" s="856"/>
      <c r="C480" s="862"/>
      <c r="D480" s="862"/>
      <c r="E480" s="862"/>
      <c r="F480" s="862"/>
      <c r="G480" s="862"/>
      <c r="H480" s="862"/>
    </row>
    <row r="481" spans="1:8">
      <c r="A481" s="856"/>
      <c r="B481" s="856"/>
      <c r="C481" s="862"/>
      <c r="D481" s="862"/>
      <c r="E481" s="862"/>
      <c r="F481" s="862"/>
      <c r="G481" s="862"/>
      <c r="H481" s="862"/>
    </row>
    <row r="482" spans="1:8">
      <c r="A482" s="856"/>
      <c r="B482" s="856"/>
      <c r="C482" s="862"/>
      <c r="D482" s="862"/>
      <c r="E482" s="862"/>
      <c r="F482" s="862"/>
      <c r="G482" s="862"/>
      <c r="H482" s="862"/>
    </row>
    <row r="483" spans="1:8">
      <c r="A483" s="856"/>
      <c r="B483" s="856"/>
      <c r="C483" s="862"/>
      <c r="D483" s="862"/>
      <c r="E483" s="862"/>
      <c r="F483" s="862"/>
      <c r="G483" s="862"/>
      <c r="H483" s="862"/>
    </row>
    <row r="484" spans="1:8">
      <c r="A484" s="856"/>
      <c r="B484" s="856"/>
      <c r="C484" s="862"/>
      <c r="D484" s="862"/>
      <c r="E484" s="862"/>
      <c r="F484" s="862"/>
      <c r="G484" s="862"/>
      <c r="H484" s="862"/>
    </row>
    <row r="485" spans="1:8">
      <c r="A485" s="856"/>
      <c r="B485" s="856"/>
      <c r="C485" s="862"/>
      <c r="D485" s="862"/>
      <c r="E485" s="862"/>
      <c r="F485" s="862"/>
      <c r="G485" s="862"/>
      <c r="H485" s="862"/>
    </row>
    <row r="486" spans="1:8">
      <c r="A486" s="856"/>
      <c r="B486" s="856"/>
      <c r="C486" s="862"/>
      <c r="D486" s="862"/>
      <c r="E486" s="862"/>
      <c r="F486" s="862"/>
      <c r="G486" s="862"/>
      <c r="H486" s="862"/>
    </row>
    <row r="487" spans="1:8">
      <c r="A487" s="856"/>
      <c r="B487" s="856"/>
      <c r="C487" s="862"/>
      <c r="D487" s="862"/>
      <c r="E487" s="862"/>
      <c r="F487" s="862"/>
      <c r="G487" s="862"/>
      <c r="H487" s="862"/>
    </row>
    <row r="488" spans="1:8">
      <c r="A488" s="856"/>
      <c r="B488" s="856"/>
      <c r="C488" s="862"/>
      <c r="D488" s="862"/>
      <c r="E488" s="862"/>
      <c r="F488" s="862"/>
      <c r="G488" s="862"/>
      <c r="H488" s="862"/>
    </row>
    <row r="489" spans="1:8">
      <c r="A489" s="856"/>
      <c r="B489" s="856"/>
      <c r="C489" s="862"/>
      <c r="D489" s="862"/>
      <c r="E489" s="862"/>
      <c r="F489" s="862"/>
      <c r="G489" s="862"/>
      <c r="H489" s="862"/>
    </row>
    <row r="490" spans="1:8">
      <c r="A490" s="856"/>
      <c r="B490" s="856"/>
      <c r="C490" s="862"/>
      <c r="D490" s="862"/>
      <c r="E490" s="862"/>
      <c r="F490" s="862"/>
      <c r="G490" s="862"/>
      <c r="H490" s="862"/>
    </row>
    <row r="491" spans="1:8">
      <c r="A491" s="856"/>
      <c r="B491" s="856"/>
      <c r="C491" s="862"/>
      <c r="D491" s="862"/>
      <c r="E491" s="862"/>
      <c r="F491" s="862"/>
      <c r="G491" s="862"/>
      <c r="H491" s="862"/>
    </row>
    <row r="492" spans="1:8">
      <c r="A492" s="856"/>
      <c r="B492" s="856"/>
      <c r="C492" s="862"/>
      <c r="D492" s="862"/>
      <c r="E492" s="862"/>
      <c r="F492" s="862"/>
      <c r="G492" s="862"/>
      <c r="H492" s="862"/>
    </row>
    <row r="493" spans="1:8">
      <c r="A493" s="856"/>
      <c r="B493" s="856"/>
      <c r="C493" s="862"/>
      <c r="D493" s="862"/>
      <c r="E493" s="862"/>
      <c r="F493" s="862"/>
      <c r="G493" s="862"/>
      <c r="H493" s="862"/>
    </row>
    <row r="494" spans="1:8">
      <c r="A494" s="856"/>
      <c r="B494" s="856"/>
      <c r="C494" s="862"/>
      <c r="D494" s="862"/>
      <c r="E494" s="862"/>
      <c r="F494" s="862"/>
      <c r="G494" s="862"/>
      <c r="H494" s="862"/>
    </row>
    <row r="495" spans="1:8">
      <c r="A495" s="856"/>
      <c r="B495" s="856"/>
      <c r="C495" s="862"/>
      <c r="D495" s="862"/>
      <c r="E495" s="862"/>
      <c r="F495" s="862"/>
      <c r="G495" s="862"/>
      <c r="H495" s="862"/>
    </row>
    <row r="496" spans="1:8">
      <c r="A496" s="856"/>
      <c r="B496" s="856"/>
      <c r="C496" s="862"/>
      <c r="D496" s="862"/>
      <c r="E496" s="862"/>
      <c r="F496" s="862"/>
      <c r="G496" s="862"/>
      <c r="H496" s="862"/>
    </row>
    <row r="497" spans="1:8">
      <c r="A497" s="856"/>
      <c r="B497" s="856"/>
      <c r="C497" s="862"/>
      <c r="D497" s="862"/>
      <c r="E497" s="862"/>
      <c r="F497" s="862"/>
      <c r="G497" s="862"/>
      <c r="H497" s="862"/>
    </row>
    <row r="498" spans="1:8">
      <c r="A498" s="856"/>
      <c r="B498" s="856"/>
      <c r="C498" s="862"/>
      <c r="D498" s="862"/>
      <c r="E498" s="862"/>
      <c r="F498" s="862"/>
      <c r="G498" s="862"/>
      <c r="H498" s="862"/>
    </row>
    <row r="499" spans="1:8">
      <c r="A499" s="856"/>
      <c r="B499" s="856"/>
      <c r="C499" s="862"/>
      <c r="D499" s="862"/>
      <c r="E499" s="862"/>
      <c r="F499" s="862"/>
      <c r="G499" s="862"/>
      <c r="H499" s="862"/>
    </row>
    <row r="500" spans="1:8">
      <c r="A500" s="856"/>
      <c r="B500" s="856"/>
      <c r="C500" s="862"/>
      <c r="D500" s="862"/>
      <c r="E500" s="862"/>
      <c r="F500" s="862"/>
      <c r="G500" s="862"/>
      <c r="H500" s="862"/>
    </row>
    <row r="501" spans="1:8">
      <c r="A501" s="856"/>
      <c r="B501" s="856"/>
      <c r="C501" s="862"/>
      <c r="D501" s="862"/>
      <c r="E501" s="862"/>
      <c r="F501" s="862"/>
      <c r="G501" s="862"/>
      <c r="H501" s="862"/>
    </row>
    <row r="502" spans="1:8">
      <c r="A502" s="856"/>
      <c r="B502" s="856"/>
      <c r="C502" s="862"/>
      <c r="D502" s="862"/>
      <c r="E502" s="862"/>
      <c r="F502" s="862"/>
      <c r="G502" s="862"/>
      <c r="H502" s="862"/>
    </row>
    <row r="503" spans="1:8">
      <c r="A503" s="856"/>
      <c r="B503" s="856"/>
      <c r="C503" s="862"/>
      <c r="D503" s="862"/>
      <c r="E503" s="862"/>
      <c r="F503" s="862"/>
      <c r="G503" s="862"/>
      <c r="H503" s="862"/>
    </row>
    <row r="504" spans="1:8">
      <c r="A504" s="856"/>
      <c r="B504" s="856"/>
      <c r="C504" s="862"/>
      <c r="D504" s="862"/>
      <c r="E504" s="862"/>
      <c r="F504" s="862"/>
      <c r="G504" s="862"/>
      <c r="H504" s="862"/>
    </row>
    <row r="505" spans="1:8">
      <c r="A505" s="856"/>
      <c r="B505" s="856"/>
      <c r="C505" s="862"/>
      <c r="D505" s="862"/>
      <c r="E505" s="862"/>
      <c r="F505" s="862"/>
      <c r="G505" s="862"/>
      <c r="H505" s="862"/>
    </row>
    <row r="506" spans="1:8">
      <c r="A506" s="856"/>
      <c r="B506" s="856"/>
      <c r="C506" s="862"/>
      <c r="D506" s="862"/>
      <c r="E506" s="862"/>
      <c r="F506" s="862"/>
      <c r="G506" s="862"/>
      <c r="H506" s="862"/>
    </row>
    <row r="507" spans="1:8">
      <c r="A507" s="856"/>
      <c r="B507" s="856"/>
      <c r="C507" s="862"/>
      <c r="D507" s="862"/>
      <c r="E507" s="862"/>
      <c r="F507" s="862"/>
      <c r="G507" s="862"/>
      <c r="H507" s="862"/>
    </row>
    <row r="508" spans="1:8">
      <c r="A508" s="856"/>
      <c r="B508" s="856"/>
      <c r="C508" s="862"/>
      <c r="D508" s="862"/>
      <c r="E508" s="862"/>
      <c r="F508" s="862"/>
      <c r="G508" s="862"/>
      <c r="H508" s="862"/>
    </row>
    <row r="509" spans="1:8">
      <c r="A509" s="856"/>
      <c r="B509" s="856"/>
      <c r="C509" s="862"/>
      <c r="D509" s="862"/>
      <c r="E509" s="862"/>
      <c r="F509" s="862"/>
      <c r="G509" s="862"/>
      <c r="H509" s="862"/>
    </row>
    <row r="510" spans="1:8">
      <c r="A510" s="856"/>
      <c r="B510" s="856"/>
      <c r="C510" s="862"/>
      <c r="D510" s="862"/>
      <c r="E510" s="862"/>
      <c r="F510" s="862"/>
      <c r="G510" s="862"/>
      <c r="H510" s="862"/>
    </row>
    <row r="511" spans="1:8">
      <c r="A511" s="856"/>
      <c r="B511" s="856"/>
      <c r="C511" s="862"/>
      <c r="D511" s="862"/>
      <c r="E511" s="862"/>
      <c r="F511" s="862"/>
      <c r="G511" s="862"/>
      <c r="H511" s="862"/>
    </row>
    <row r="512" spans="1:8">
      <c r="A512" s="856"/>
      <c r="B512" s="856"/>
      <c r="C512" s="862"/>
      <c r="D512" s="862"/>
      <c r="E512" s="862"/>
      <c r="F512" s="862"/>
      <c r="G512" s="862"/>
      <c r="H512" s="862"/>
    </row>
    <row r="513" spans="1:8">
      <c r="A513" s="856"/>
      <c r="B513" s="856"/>
      <c r="C513" s="862"/>
      <c r="D513" s="862"/>
      <c r="E513" s="862"/>
      <c r="F513" s="862"/>
      <c r="G513" s="862"/>
      <c r="H513" s="862"/>
    </row>
    <row r="514" spans="1:8">
      <c r="A514" s="856"/>
      <c r="B514" s="856"/>
      <c r="C514" s="862"/>
      <c r="D514" s="862"/>
      <c r="E514" s="862"/>
      <c r="F514" s="862"/>
      <c r="G514" s="862"/>
      <c r="H514" s="862"/>
    </row>
    <row r="515" spans="1:8">
      <c r="A515" s="856"/>
      <c r="B515" s="856"/>
      <c r="C515" s="862"/>
      <c r="D515" s="862"/>
      <c r="E515" s="862"/>
      <c r="F515" s="862"/>
      <c r="G515" s="862"/>
      <c r="H515" s="862"/>
    </row>
    <row r="516" spans="1:8">
      <c r="A516" s="856"/>
      <c r="B516" s="856"/>
      <c r="C516" s="862"/>
      <c r="D516" s="862"/>
      <c r="E516" s="862"/>
      <c r="F516" s="862"/>
      <c r="G516" s="862"/>
      <c r="H516" s="862"/>
    </row>
    <row r="517" spans="1:8">
      <c r="A517" s="856"/>
      <c r="B517" s="856"/>
      <c r="C517" s="862"/>
      <c r="D517" s="862"/>
      <c r="E517" s="862"/>
      <c r="F517" s="862"/>
      <c r="G517" s="862"/>
      <c r="H517" s="862"/>
    </row>
    <row r="518" spans="1:8">
      <c r="A518" s="856"/>
      <c r="B518" s="856"/>
      <c r="C518" s="862"/>
      <c r="D518" s="862"/>
      <c r="E518" s="862"/>
      <c r="F518" s="862"/>
      <c r="G518" s="862"/>
      <c r="H518" s="862"/>
    </row>
    <row r="519" spans="1:8">
      <c r="A519" s="856"/>
      <c r="B519" s="856"/>
      <c r="C519" s="862"/>
      <c r="D519" s="862"/>
      <c r="E519" s="862"/>
      <c r="F519" s="862"/>
      <c r="G519" s="862"/>
      <c r="H519" s="862"/>
    </row>
    <row r="520" spans="1:8">
      <c r="A520" s="856"/>
      <c r="B520" s="856"/>
      <c r="C520" s="862"/>
      <c r="D520" s="862"/>
      <c r="E520" s="862"/>
      <c r="F520" s="862"/>
      <c r="G520" s="862"/>
      <c r="H520" s="862"/>
    </row>
    <row r="521" spans="1:8">
      <c r="A521" s="856"/>
      <c r="B521" s="856"/>
      <c r="C521" s="862"/>
      <c r="D521" s="862"/>
      <c r="E521" s="862"/>
      <c r="F521" s="862"/>
      <c r="G521" s="862"/>
      <c r="H521" s="862"/>
    </row>
    <row r="522" spans="1:8">
      <c r="A522" s="856"/>
      <c r="B522" s="856"/>
      <c r="C522" s="862"/>
      <c r="D522" s="862"/>
      <c r="E522" s="862"/>
      <c r="F522" s="862"/>
      <c r="G522" s="862"/>
      <c r="H522" s="862"/>
    </row>
    <row r="523" spans="1:8">
      <c r="A523" s="856"/>
      <c r="B523" s="856"/>
      <c r="C523" s="862"/>
      <c r="D523" s="862"/>
      <c r="E523" s="862"/>
      <c r="F523" s="862"/>
      <c r="G523" s="862"/>
      <c r="H523" s="862"/>
    </row>
    <row r="524" spans="1:8">
      <c r="A524" s="856"/>
      <c r="B524" s="856"/>
      <c r="C524" s="862"/>
      <c r="D524" s="862"/>
      <c r="E524" s="862"/>
      <c r="F524" s="862"/>
      <c r="G524" s="862"/>
      <c r="H524" s="862"/>
    </row>
    <row r="525" spans="1:8">
      <c r="A525" s="856"/>
      <c r="B525" s="856"/>
      <c r="C525" s="862"/>
      <c r="D525" s="862"/>
      <c r="E525" s="862"/>
      <c r="F525" s="862"/>
      <c r="G525" s="862"/>
      <c r="H525" s="862"/>
    </row>
    <row r="526" spans="1:8">
      <c r="A526" s="856"/>
      <c r="B526" s="856"/>
      <c r="C526" s="862"/>
      <c r="D526" s="862"/>
      <c r="E526" s="862"/>
      <c r="F526" s="862"/>
      <c r="G526" s="862"/>
      <c r="H526" s="862"/>
    </row>
    <row r="527" spans="1:8">
      <c r="A527" s="856"/>
      <c r="B527" s="856"/>
      <c r="C527" s="862"/>
      <c r="D527" s="862"/>
      <c r="E527" s="862"/>
      <c r="F527" s="862"/>
      <c r="G527" s="862"/>
      <c r="H527" s="862"/>
    </row>
    <row r="528" spans="1:8">
      <c r="A528" s="856"/>
      <c r="B528" s="856"/>
      <c r="C528" s="862"/>
      <c r="D528" s="862"/>
      <c r="E528" s="862"/>
      <c r="F528" s="862"/>
      <c r="G528" s="862"/>
      <c r="H528" s="862"/>
    </row>
    <row r="529" spans="1:8">
      <c r="A529" s="856"/>
      <c r="B529" s="856"/>
      <c r="C529" s="862"/>
      <c r="D529" s="862"/>
      <c r="E529" s="862"/>
      <c r="F529" s="862"/>
      <c r="G529" s="862"/>
      <c r="H529" s="862"/>
    </row>
    <row r="530" spans="1:8">
      <c r="A530" s="856"/>
      <c r="B530" s="856"/>
      <c r="C530" s="862"/>
      <c r="D530" s="862"/>
      <c r="E530" s="862"/>
      <c r="F530" s="862"/>
      <c r="G530" s="862"/>
      <c r="H530" s="862"/>
    </row>
    <row r="531" spans="1:8">
      <c r="A531" s="856"/>
      <c r="B531" s="856"/>
      <c r="C531" s="862"/>
      <c r="D531" s="862"/>
      <c r="E531" s="862"/>
      <c r="F531" s="862"/>
      <c r="G531" s="862"/>
      <c r="H531" s="862"/>
    </row>
    <row r="532" spans="1:8">
      <c r="A532" s="856"/>
      <c r="B532" s="856"/>
      <c r="C532" s="862"/>
      <c r="D532" s="862"/>
      <c r="E532" s="862"/>
      <c r="F532" s="862"/>
      <c r="G532" s="862"/>
      <c r="H532" s="862"/>
    </row>
    <row r="533" spans="1:8">
      <c r="A533" s="856"/>
      <c r="B533" s="856"/>
      <c r="C533" s="862"/>
      <c r="D533" s="862"/>
      <c r="E533" s="862"/>
      <c r="F533" s="862"/>
      <c r="G533" s="862"/>
      <c r="H533" s="862"/>
    </row>
    <row r="534" spans="1:8">
      <c r="A534" s="856"/>
      <c r="B534" s="856"/>
      <c r="C534" s="862"/>
      <c r="D534" s="862"/>
      <c r="E534" s="862"/>
      <c r="F534" s="862"/>
      <c r="G534" s="862"/>
      <c r="H534" s="862"/>
    </row>
    <row r="535" spans="1:8">
      <c r="A535" s="856"/>
      <c r="B535" s="856"/>
      <c r="C535" s="862"/>
      <c r="D535" s="862"/>
      <c r="E535" s="862"/>
      <c r="F535" s="862"/>
      <c r="G535" s="862"/>
      <c r="H535" s="862"/>
    </row>
    <row r="536" spans="1:8">
      <c r="A536" s="856"/>
      <c r="B536" s="856"/>
      <c r="C536" s="862"/>
      <c r="D536" s="862"/>
      <c r="E536" s="862"/>
      <c r="F536" s="862"/>
      <c r="G536" s="862"/>
      <c r="H536" s="862"/>
    </row>
    <row r="537" spans="1:8">
      <c r="A537" s="856"/>
      <c r="B537" s="856"/>
      <c r="C537" s="862"/>
      <c r="D537" s="862"/>
      <c r="E537" s="862"/>
      <c r="F537" s="862"/>
      <c r="G537" s="862"/>
      <c r="H537" s="862"/>
    </row>
    <row r="538" spans="1:8">
      <c r="A538" s="856"/>
      <c r="B538" s="856"/>
      <c r="C538" s="862"/>
      <c r="D538" s="862"/>
      <c r="E538" s="862"/>
      <c r="F538" s="862"/>
      <c r="G538" s="862"/>
      <c r="H538" s="862"/>
    </row>
    <row r="539" spans="1:8">
      <c r="A539" s="856"/>
      <c r="B539" s="856"/>
      <c r="C539" s="862"/>
      <c r="D539" s="862"/>
      <c r="E539" s="862"/>
      <c r="F539" s="862"/>
      <c r="G539" s="862"/>
      <c r="H539" s="862"/>
    </row>
    <row r="540" spans="1:8">
      <c r="A540" s="856"/>
      <c r="B540" s="856"/>
      <c r="C540" s="862"/>
      <c r="D540" s="862"/>
      <c r="E540" s="862"/>
      <c r="F540" s="862"/>
      <c r="G540" s="862"/>
      <c r="H540" s="862"/>
    </row>
    <row r="541" spans="1:8">
      <c r="A541" s="856"/>
      <c r="B541" s="856"/>
      <c r="C541" s="862"/>
      <c r="D541" s="862"/>
      <c r="E541" s="862"/>
      <c r="F541" s="862"/>
      <c r="G541" s="862"/>
      <c r="H541" s="862"/>
    </row>
    <row r="542" spans="1:8">
      <c r="A542" s="856"/>
      <c r="B542" s="856"/>
      <c r="C542" s="862"/>
      <c r="D542" s="862"/>
      <c r="E542" s="862"/>
      <c r="F542" s="862"/>
      <c r="G542" s="862"/>
      <c r="H542" s="862"/>
    </row>
    <row r="543" spans="1:8">
      <c r="A543" s="856"/>
      <c r="B543" s="856"/>
      <c r="C543" s="862"/>
      <c r="D543" s="862"/>
      <c r="E543" s="862"/>
      <c r="F543" s="862"/>
      <c r="G543" s="862"/>
      <c r="H543" s="862"/>
    </row>
    <row r="544" spans="1:8">
      <c r="A544" s="856"/>
      <c r="B544" s="856"/>
      <c r="C544" s="862"/>
      <c r="D544" s="862"/>
      <c r="E544" s="862"/>
      <c r="F544" s="862"/>
      <c r="G544" s="862"/>
      <c r="H544" s="862"/>
    </row>
    <row r="545" spans="1:8">
      <c r="A545" s="856"/>
      <c r="B545" s="856"/>
      <c r="C545" s="862"/>
      <c r="D545" s="862"/>
      <c r="E545" s="862"/>
      <c r="F545" s="862"/>
      <c r="G545" s="862"/>
      <c r="H545" s="862"/>
    </row>
    <row r="546" spans="1:8">
      <c r="A546" s="856"/>
      <c r="B546" s="856"/>
      <c r="C546" s="862"/>
      <c r="D546" s="862"/>
      <c r="E546" s="862"/>
      <c r="F546" s="862"/>
      <c r="G546" s="862"/>
      <c r="H546" s="862"/>
    </row>
    <row r="547" spans="1:8">
      <c r="A547" s="856"/>
      <c r="B547" s="856"/>
      <c r="C547" s="862"/>
      <c r="D547" s="862"/>
      <c r="E547" s="862"/>
      <c r="F547" s="862"/>
      <c r="G547" s="862"/>
      <c r="H547" s="862"/>
    </row>
    <row r="548" spans="1:8">
      <c r="A548" s="856"/>
      <c r="B548" s="856"/>
      <c r="C548" s="862"/>
      <c r="D548" s="862"/>
      <c r="E548" s="862"/>
      <c r="F548" s="862"/>
      <c r="G548" s="862"/>
      <c r="H548" s="862"/>
    </row>
    <row r="549" spans="1:8">
      <c r="A549" s="856"/>
      <c r="B549" s="856"/>
      <c r="C549" s="862"/>
      <c r="D549" s="862"/>
      <c r="E549" s="862"/>
      <c r="F549" s="862"/>
      <c r="G549" s="862"/>
      <c r="H549" s="862"/>
    </row>
    <row r="550" spans="1:8">
      <c r="A550" s="856"/>
      <c r="B550" s="856"/>
      <c r="C550" s="862"/>
      <c r="D550" s="862"/>
      <c r="E550" s="862"/>
      <c r="F550" s="862"/>
      <c r="G550" s="862"/>
      <c r="H550" s="862"/>
    </row>
    <row r="551" spans="1:8">
      <c r="A551" s="856"/>
      <c r="B551" s="856"/>
      <c r="C551" s="862"/>
      <c r="D551" s="862"/>
      <c r="E551" s="862"/>
      <c r="F551" s="862"/>
      <c r="G551" s="862"/>
      <c r="H551" s="862"/>
    </row>
    <row r="552" spans="1:8">
      <c r="A552" s="856"/>
      <c r="B552" s="856"/>
      <c r="C552" s="862"/>
      <c r="D552" s="862"/>
      <c r="E552" s="862"/>
      <c r="F552" s="862"/>
      <c r="G552" s="862"/>
      <c r="H552" s="862"/>
    </row>
    <row r="553" spans="1:8">
      <c r="A553" s="856"/>
      <c r="B553" s="856"/>
      <c r="C553" s="862"/>
      <c r="D553" s="862"/>
      <c r="E553" s="862"/>
      <c r="F553" s="862"/>
      <c r="G553" s="862"/>
      <c r="H553" s="862"/>
    </row>
    <row r="554" spans="1:8">
      <c r="A554" s="856"/>
      <c r="B554" s="856"/>
      <c r="C554" s="862"/>
      <c r="D554" s="862"/>
      <c r="E554" s="862"/>
      <c r="F554" s="862"/>
      <c r="G554" s="862"/>
      <c r="H554" s="862"/>
    </row>
    <row r="555" spans="1:8">
      <c r="A555" s="856"/>
      <c r="B555" s="856"/>
      <c r="C555" s="862"/>
      <c r="D555" s="862"/>
      <c r="E555" s="862"/>
      <c r="F555" s="862"/>
      <c r="G555" s="862"/>
      <c r="H555" s="862"/>
    </row>
    <row r="556" spans="1:8">
      <c r="A556" s="856"/>
      <c r="B556" s="856"/>
      <c r="C556" s="862"/>
      <c r="D556" s="862"/>
      <c r="E556" s="862"/>
      <c r="F556" s="862"/>
      <c r="G556" s="862"/>
      <c r="H556" s="862"/>
    </row>
    <row r="557" spans="1:8">
      <c r="A557" s="856"/>
      <c r="B557" s="856"/>
      <c r="C557" s="862"/>
      <c r="D557" s="862"/>
      <c r="E557" s="862"/>
      <c r="F557" s="862"/>
      <c r="G557" s="862"/>
      <c r="H557" s="862"/>
    </row>
    <row r="558" spans="1:8">
      <c r="A558" s="856"/>
      <c r="B558" s="856"/>
      <c r="C558" s="862"/>
      <c r="D558" s="862"/>
      <c r="E558" s="862"/>
      <c r="F558" s="862"/>
      <c r="G558" s="862"/>
      <c r="H558" s="862"/>
    </row>
    <row r="559" spans="1:8">
      <c r="A559" s="856"/>
      <c r="B559" s="856"/>
      <c r="C559" s="862"/>
      <c r="D559" s="862"/>
      <c r="E559" s="862"/>
      <c r="F559" s="862"/>
      <c r="G559" s="862"/>
      <c r="H559" s="862"/>
    </row>
    <row r="560" spans="1:8">
      <c r="A560" s="856"/>
      <c r="B560" s="856"/>
      <c r="C560" s="862"/>
      <c r="D560" s="862"/>
      <c r="E560" s="862"/>
      <c r="F560" s="862"/>
      <c r="G560" s="862"/>
      <c r="H560" s="862"/>
    </row>
    <row r="561" spans="1:8">
      <c r="A561" s="856"/>
      <c r="B561" s="856"/>
      <c r="C561" s="862"/>
      <c r="D561" s="862"/>
      <c r="E561" s="862"/>
      <c r="F561" s="862"/>
      <c r="G561" s="862"/>
      <c r="H561" s="862"/>
    </row>
    <row r="562" spans="1:8">
      <c r="A562" s="856"/>
      <c r="B562" s="856"/>
      <c r="C562" s="862"/>
      <c r="D562" s="862"/>
      <c r="E562" s="862"/>
      <c r="F562" s="862"/>
      <c r="G562" s="862"/>
      <c r="H562" s="862"/>
    </row>
    <row r="563" spans="1:8">
      <c r="A563" s="856"/>
      <c r="B563" s="856"/>
      <c r="C563" s="862"/>
      <c r="D563" s="862"/>
      <c r="E563" s="862"/>
      <c r="F563" s="862"/>
      <c r="G563" s="862"/>
      <c r="H563" s="862"/>
    </row>
    <row r="564" spans="1:8">
      <c r="A564" s="856"/>
      <c r="B564" s="856"/>
      <c r="C564" s="862"/>
      <c r="D564" s="862"/>
      <c r="E564" s="862"/>
      <c r="F564" s="862"/>
      <c r="G564" s="862"/>
      <c r="H564" s="862"/>
    </row>
    <row r="565" spans="1:8">
      <c r="A565" s="856"/>
      <c r="B565" s="856"/>
      <c r="C565" s="862"/>
      <c r="D565" s="862"/>
      <c r="E565" s="862"/>
      <c r="F565" s="862"/>
      <c r="G565" s="862"/>
      <c r="H565" s="862"/>
    </row>
    <row r="566" spans="1:8">
      <c r="A566" s="856"/>
      <c r="B566" s="856"/>
      <c r="C566" s="862"/>
      <c r="D566" s="862"/>
      <c r="E566" s="862"/>
      <c r="F566" s="862"/>
      <c r="G566" s="862"/>
      <c r="H566" s="862"/>
    </row>
    <row r="567" spans="1:8">
      <c r="A567" s="856"/>
      <c r="B567" s="856"/>
      <c r="C567" s="862"/>
      <c r="D567" s="862"/>
      <c r="E567" s="862"/>
      <c r="F567" s="862"/>
      <c r="G567" s="862"/>
      <c r="H567" s="862"/>
    </row>
    <row r="568" spans="1:8">
      <c r="A568" s="856"/>
      <c r="B568" s="856"/>
      <c r="C568" s="862"/>
      <c r="D568" s="862"/>
      <c r="E568" s="862"/>
      <c r="F568" s="862"/>
      <c r="G568" s="862"/>
      <c r="H568" s="862"/>
    </row>
    <row r="569" spans="1:8">
      <c r="A569" s="856"/>
      <c r="B569" s="856"/>
      <c r="C569" s="862"/>
      <c r="D569" s="862"/>
      <c r="E569" s="862"/>
      <c r="F569" s="862"/>
      <c r="G569" s="862"/>
      <c r="H569" s="862"/>
    </row>
    <row r="570" spans="1:8">
      <c r="A570" s="856"/>
      <c r="B570" s="856"/>
      <c r="C570" s="862"/>
      <c r="D570" s="862"/>
      <c r="E570" s="862"/>
      <c r="F570" s="862"/>
      <c r="G570" s="862"/>
      <c r="H570" s="862"/>
    </row>
    <row r="571" spans="1:8">
      <c r="A571" s="856"/>
      <c r="B571" s="856"/>
      <c r="C571" s="862"/>
      <c r="D571" s="862"/>
      <c r="E571" s="862"/>
      <c r="F571" s="862"/>
      <c r="G571" s="862"/>
      <c r="H571" s="862"/>
    </row>
    <row r="572" spans="1:8">
      <c r="A572" s="856"/>
      <c r="B572" s="856"/>
      <c r="C572" s="862"/>
      <c r="D572" s="862"/>
      <c r="E572" s="862"/>
      <c r="F572" s="862"/>
      <c r="G572" s="862"/>
      <c r="H572" s="862"/>
    </row>
    <row r="573" spans="1:8">
      <c r="A573" s="856"/>
      <c r="B573" s="856"/>
      <c r="C573" s="862"/>
      <c r="D573" s="862"/>
      <c r="E573" s="862"/>
      <c r="F573" s="862"/>
      <c r="G573" s="862"/>
      <c r="H573" s="862"/>
    </row>
    <row r="574" spans="1:8">
      <c r="A574" s="856"/>
      <c r="B574" s="856"/>
      <c r="C574" s="862"/>
      <c r="D574" s="862"/>
      <c r="E574" s="862"/>
      <c r="F574" s="862"/>
      <c r="G574" s="862"/>
      <c r="H574" s="862"/>
    </row>
    <row r="575" spans="1:8">
      <c r="A575" s="856"/>
      <c r="B575" s="856"/>
      <c r="C575" s="862"/>
      <c r="D575" s="862"/>
      <c r="E575" s="862"/>
      <c r="F575" s="862"/>
      <c r="G575" s="862"/>
      <c r="H575" s="862"/>
    </row>
    <row r="576" spans="1:8">
      <c r="A576" s="856"/>
      <c r="B576" s="856"/>
      <c r="C576" s="862"/>
      <c r="D576" s="862"/>
      <c r="E576" s="862"/>
      <c r="F576" s="862"/>
      <c r="G576" s="862"/>
      <c r="H576" s="862"/>
    </row>
    <row r="577" spans="1:8">
      <c r="A577" s="856"/>
      <c r="B577" s="856"/>
      <c r="C577" s="862"/>
      <c r="D577" s="862"/>
      <c r="E577" s="862"/>
      <c r="F577" s="862"/>
      <c r="G577" s="862"/>
      <c r="H577" s="862"/>
    </row>
    <row r="578" spans="1:8">
      <c r="A578" s="856"/>
      <c r="B578" s="856"/>
      <c r="C578" s="862"/>
      <c r="D578" s="862"/>
      <c r="E578" s="862"/>
      <c r="F578" s="862"/>
      <c r="G578" s="862"/>
      <c r="H578" s="862"/>
    </row>
    <row r="579" spans="1:8">
      <c r="A579" s="856"/>
      <c r="B579" s="856"/>
      <c r="C579" s="862"/>
      <c r="D579" s="862"/>
      <c r="E579" s="862"/>
      <c r="F579" s="862"/>
      <c r="G579" s="862"/>
      <c r="H579" s="862"/>
    </row>
    <row r="580" spans="1:8">
      <c r="A580" s="856"/>
      <c r="B580" s="856"/>
      <c r="C580" s="862"/>
      <c r="D580" s="862"/>
      <c r="E580" s="862"/>
      <c r="F580" s="862"/>
      <c r="G580" s="862"/>
      <c r="H580" s="862"/>
    </row>
    <row r="581" spans="1:8">
      <c r="A581" s="856"/>
      <c r="B581" s="856"/>
      <c r="C581" s="862"/>
      <c r="D581" s="862"/>
      <c r="E581" s="862"/>
      <c r="F581" s="862"/>
      <c r="G581" s="862"/>
      <c r="H581" s="862"/>
    </row>
    <row r="582" spans="1:8">
      <c r="A582" s="856"/>
      <c r="B582" s="856"/>
      <c r="C582" s="862"/>
      <c r="D582" s="862"/>
      <c r="E582" s="862"/>
      <c r="F582" s="862"/>
      <c r="G582" s="862"/>
      <c r="H582" s="862"/>
    </row>
    <row r="583" spans="1:8">
      <c r="A583" s="856"/>
      <c r="B583" s="856"/>
      <c r="C583" s="862"/>
      <c r="D583" s="862"/>
      <c r="E583" s="862"/>
      <c r="F583" s="862"/>
      <c r="G583" s="862"/>
      <c r="H583" s="862"/>
    </row>
    <row r="584" spans="1:8">
      <c r="A584" s="856"/>
      <c r="B584" s="856"/>
      <c r="C584" s="862"/>
      <c r="D584" s="862"/>
      <c r="E584" s="862"/>
      <c r="F584" s="862"/>
      <c r="G584" s="862"/>
      <c r="H584" s="862"/>
    </row>
    <row r="585" spans="1:8">
      <c r="A585" s="856"/>
      <c r="B585" s="856"/>
      <c r="C585" s="862"/>
      <c r="D585" s="862"/>
      <c r="E585" s="862"/>
      <c r="F585" s="862"/>
      <c r="G585" s="862"/>
      <c r="H585" s="862"/>
    </row>
    <row r="586" spans="1:8">
      <c r="A586" s="856"/>
      <c r="B586" s="856"/>
      <c r="C586" s="862"/>
      <c r="D586" s="862"/>
      <c r="E586" s="862"/>
      <c r="F586" s="862"/>
      <c r="G586" s="862"/>
      <c r="H586" s="862"/>
    </row>
    <row r="587" spans="1:8">
      <c r="A587" s="856"/>
      <c r="B587" s="856"/>
      <c r="C587" s="862"/>
      <c r="D587" s="862"/>
      <c r="E587" s="862"/>
      <c r="F587" s="862"/>
      <c r="G587" s="862"/>
      <c r="H587" s="862"/>
    </row>
    <row r="588" spans="1:8">
      <c r="A588" s="856"/>
      <c r="B588" s="856"/>
      <c r="C588" s="862"/>
      <c r="D588" s="862"/>
      <c r="E588" s="862"/>
      <c r="F588" s="862"/>
      <c r="G588" s="862"/>
      <c r="H588" s="862"/>
    </row>
    <row r="589" spans="1:8">
      <c r="A589" s="856"/>
      <c r="B589" s="856"/>
      <c r="C589" s="862"/>
      <c r="D589" s="862"/>
      <c r="E589" s="862"/>
      <c r="F589" s="862"/>
      <c r="G589" s="862"/>
      <c r="H589" s="862"/>
    </row>
    <row r="590" spans="1:8">
      <c r="A590" s="856"/>
      <c r="B590" s="856"/>
      <c r="C590" s="862"/>
      <c r="D590" s="862"/>
      <c r="E590" s="862"/>
      <c r="F590" s="862"/>
      <c r="G590" s="862"/>
      <c r="H590" s="862"/>
    </row>
    <row r="591" spans="1:8">
      <c r="A591" s="856"/>
      <c r="B591" s="856"/>
      <c r="C591" s="862"/>
      <c r="D591" s="862"/>
      <c r="E591" s="862"/>
      <c r="F591" s="862"/>
      <c r="G591" s="862"/>
      <c r="H591" s="862"/>
    </row>
    <row r="592" spans="1:8">
      <c r="A592" s="856"/>
      <c r="B592" s="856"/>
      <c r="C592" s="862"/>
      <c r="D592" s="862"/>
      <c r="E592" s="862"/>
      <c r="F592" s="862"/>
      <c r="G592" s="862"/>
      <c r="H592" s="862"/>
    </row>
    <row r="593" spans="1:8">
      <c r="A593" s="856"/>
      <c r="B593" s="856"/>
      <c r="C593" s="862"/>
      <c r="D593" s="862"/>
      <c r="E593" s="862"/>
      <c r="F593" s="862"/>
      <c r="G593" s="862"/>
      <c r="H593" s="862"/>
    </row>
    <row r="594" spans="1:8">
      <c r="A594" s="856"/>
      <c r="B594" s="856"/>
      <c r="C594" s="862"/>
      <c r="D594" s="862"/>
      <c r="E594" s="862"/>
      <c r="F594" s="862"/>
      <c r="G594" s="862"/>
      <c r="H594" s="862"/>
    </row>
    <row r="595" spans="1:8">
      <c r="A595" s="856"/>
      <c r="B595" s="856"/>
      <c r="C595" s="862"/>
      <c r="D595" s="862"/>
      <c r="E595" s="862"/>
      <c r="F595" s="862"/>
      <c r="G595" s="862"/>
      <c r="H595" s="862"/>
    </row>
    <row r="596" spans="1:8">
      <c r="A596" s="856"/>
      <c r="B596" s="856"/>
      <c r="C596" s="862"/>
      <c r="D596" s="862"/>
      <c r="E596" s="862"/>
      <c r="F596" s="862"/>
      <c r="G596" s="862"/>
      <c r="H596" s="862"/>
    </row>
    <row r="597" spans="1:8">
      <c r="A597" s="856"/>
      <c r="B597" s="856"/>
      <c r="C597" s="862"/>
      <c r="D597" s="862"/>
      <c r="E597" s="862"/>
      <c r="F597" s="862"/>
      <c r="G597" s="862"/>
      <c r="H597" s="862"/>
    </row>
    <row r="598" spans="1:8">
      <c r="A598" s="856"/>
      <c r="B598" s="856"/>
      <c r="C598" s="862"/>
      <c r="D598" s="862"/>
      <c r="E598" s="862"/>
      <c r="F598" s="862"/>
      <c r="G598" s="862"/>
      <c r="H598" s="862"/>
    </row>
    <row r="599" spans="1:8">
      <c r="A599" s="856"/>
      <c r="B599" s="856"/>
      <c r="C599" s="862"/>
      <c r="D599" s="862"/>
      <c r="E599" s="862"/>
      <c r="F599" s="862"/>
      <c r="G599" s="862"/>
      <c r="H599" s="862"/>
    </row>
    <row r="600" spans="1:8">
      <c r="A600" s="856"/>
      <c r="B600" s="856"/>
      <c r="C600" s="862"/>
      <c r="D600" s="862"/>
      <c r="E600" s="862"/>
      <c r="F600" s="862"/>
      <c r="G600" s="862"/>
      <c r="H600" s="862"/>
    </row>
    <row r="601" spans="1:8">
      <c r="A601" s="856"/>
      <c r="B601" s="856"/>
      <c r="C601" s="862"/>
      <c r="D601" s="862"/>
      <c r="E601" s="862"/>
      <c r="F601" s="862"/>
      <c r="G601" s="862"/>
      <c r="H601" s="862"/>
    </row>
    <row r="602" spans="1:8">
      <c r="A602" s="856"/>
      <c r="B602" s="856"/>
      <c r="C602" s="862"/>
      <c r="D602" s="862"/>
      <c r="E602" s="862"/>
      <c r="F602" s="862"/>
      <c r="G602" s="862"/>
      <c r="H602" s="862"/>
    </row>
    <row r="603" spans="1:8">
      <c r="A603" s="856"/>
      <c r="B603" s="856"/>
      <c r="C603" s="862"/>
      <c r="D603" s="862"/>
      <c r="E603" s="862"/>
      <c r="F603" s="862"/>
      <c r="G603" s="862"/>
      <c r="H603" s="862"/>
    </row>
    <row r="604" spans="1:8">
      <c r="A604" s="856"/>
      <c r="B604" s="856"/>
      <c r="C604" s="862"/>
      <c r="D604" s="862"/>
      <c r="E604" s="862"/>
      <c r="F604" s="862"/>
      <c r="G604" s="862"/>
      <c r="H604" s="862"/>
    </row>
    <row r="605" spans="1:8">
      <c r="A605" s="856"/>
      <c r="B605" s="856"/>
      <c r="C605" s="862"/>
      <c r="D605" s="862"/>
      <c r="E605" s="862"/>
      <c r="F605" s="862"/>
      <c r="G605" s="862"/>
      <c r="H605" s="862"/>
    </row>
    <row r="606" spans="1:8">
      <c r="A606" s="856"/>
      <c r="B606" s="856"/>
      <c r="C606" s="862"/>
      <c r="D606" s="862"/>
      <c r="E606" s="862"/>
      <c r="F606" s="862"/>
      <c r="G606" s="862"/>
      <c r="H606" s="862"/>
    </row>
    <row r="607" spans="1:8">
      <c r="A607" s="856"/>
      <c r="B607" s="856"/>
      <c r="C607" s="862"/>
      <c r="D607" s="862"/>
      <c r="E607" s="862"/>
      <c r="F607" s="862"/>
      <c r="G607" s="862"/>
      <c r="H607" s="862"/>
    </row>
    <row r="608" spans="1:8">
      <c r="A608" s="856"/>
      <c r="B608" s="856"/>
      <c r="C608" s="862"/>
      <c r="D608" s="862"/>
      <c r="E608" s="862"/>
      <c r="F608" s="862"/>
      <c r="G608" s="862"/>
      <c r="H608" s="862"/>
    </row>
    <row r="609" spans="1:8">
      <c r="A609" s="856"/>
      <c r="B609" s="856"/>
      <c r="C609" s="862"/>
      <c r="D609" s="862"/>
      <c r="E609" s="862"/>
      <c r="F609" s="862"/>
      <c r="G609" s="862"/>
      <c r="H609" s="862"/>
    </row>
    <row r="610" spans="1:8">
      <c r="A610" s="856"/>
      <c r="B610" s="856"/>
      <c r="C610" s="862"/>
      <c r="D610" s="862"/>
      <c r="E610" s="862"/>
      <c r="F610" s="862"/>
      <c r="G610" s="862"/>
      <c r="H610" s="862"/>
    </row>
    <row r="611" spans="1:8">
      <c r="A611" s="856"/>
      <c r="B611" s="856"/>
      <c r="C611" s="862"/>
      <c r="D611" s="862"/>
      <c r="E611" s="862"/>
      <c r="F611" s="862"/>
      <c r="G611" s="862"/>
      <c r="H611" s="862"/>
    </row>
    <row r="612" spans="1:8">
      <c r="A612" s="856"/>
      <c r="B612" s="856"/>
      <c r="C612" s="862"/>
      <c r="D612" s="862"/>
      <c r="E612" s="862"/>
      <c r="F612" s="862"/>
      <c r="G612" s="862"/>
      <c r="H612" s="862"/>
    </row>
    <row r="613" spans="1:8">
      <c r="A613" s="856"/>
      <c r="B613" s="856"/>
      <c r="C613" s="862"/>
      <c r="D613" s="862"/>
      <c r="E613" s="862"/>
      <c r="F613" s="862"/>
      <c r="G613" s="862"/>
      <c r="H613" s="862"/>
    </row>
    <row r="614" spans="1:8">
      <c r="A614" s="856"/>
      <c r="B614" s="856"/>
      <c r="C614" s="862"/>
      <c r="D614" s="862"/>
      <c r="E614" s="862"/>
      <c r="F614" s="862"/>
      <c r="G614" s="862"/>
      <c r="H614" s="862"/>
    </row>
    <row r="615" spans="1:8">
      <c r="A615" s="856"/>
      <c r="B615" s="856"/>
      <c r="C615" s="862"/>
      <c r="D615" s="862"/>
      <c r="E615" s="862"/>
      <c r="F615" s="862"/>
      <c r="G615" s="862"/>
      <c r="H615" s="862"/>
    </row>
    <row r="616" spans="1:8">
      <c r="A616" s="856"/>
      <c r="B616" s="856"/>
      <c r="C616" s="862"/>
      <c r="D616" s="862"/>
      <c r="E616" s="862"/>
      <c r="F616" s="862"/>
      <c r="G616" s="862"/>
      <c r="H616" s="862"/>
    </row>
    <row r="617" spans="1:8">
      <c r="A617" s="856"/>
      <c r="B617" s="856"/>
      <c r="C617" s="862"/>
      <c r="D617" s="862"/>
      <c r="E617" s="862"/>
      <c r="F617" s="862"/>
      <c r="G617" s="862"/>
      <c r="H617" s="862"/>
    </row>
    <row r="618" spans="1:8">
      <c r="A618" s="856"/>
      <c r="B618" s="856"/>
      <c r="C618" s="862"/>
      <c r="D618" s="862"/>
      <c r="E618" s="862"/>
      <c r="F618" s="862"/>
      <c r="G618" s="862"/>
      <c r="H618" s="862"/>
    </row>
    <row r="619" spans="1:8">
      <c r="A619" s="856"/>
      <c r="B619" s="856"/>
      <c r="C619" s="862"/>
      <c r="D619" s="862"/>
      <c r="E619" s="862"/>
      <c r="F619" s="862"/>
      <c r="G619" s="862"/>
      <c r="H619" s="862"/>
    </row>
    <row r="620" spans="1:8">
      <c r="A620" s="856"/>
      <c r="B620" s="856"/>
      <c r="C620" s="862"/>
      <c r="D620" s="862"/>
      <c r="E620" s="862"/>
      <c r="F620" s="862"/>
      <c r="G620" s="862"/>
      <c r="H620" s="862"/>
    </row>
    <row r="621" spans="1:8">
      <c r="A621" s="856"/>
      <c r="B621" s="856"/>
      <c r="C621" s="862"/>
      <c r="D621" s="862"/>
      <c r="E621" s="862"/>
      <c r="F621" s="862"/>
      <c r="G621" s="862"/>
      <c r="H621" s="862"/>
    </row>
    <row r="622" spans="1:8">
      <c r="A622" s="856"/>
      <c r="B622" s="856"/>
      <c r="C622" s="862"/>
      <c r="D622" s="862"/>
      <c r="E622" s="862"/>
      <c r="F622" s="862"/>
      <c r="G622" s="862"/>
      <c r="H622" s="862"/>
    </row>
    <row r="623" spans="1:8">
      <c r="A623" s="856"/>
      <c r="B623" s="856"/>
      <c r="C623" s="862"/>
      <c r="D623" s="862"/>
      <c r="E623" s="862"/>
      <c r="F623" s="862"/>
      <c r="G623" s="862"/>
      <c r="H623" s="862"/>
    </row>
    <row r="624" spans="1:8">
      <c r="A624" s="856"/>
      <c r="B624" s="856"/>
      <c r="C624" s="862"/>
      <c r="D624" s="862"/>
      <c r="E624" s="862"/>
      <c r="F624" s="862"/>
      <c r="G624" s="862"/>
      <c r="H624" s="862"/>
    </row>
    <row r="625" spans="1:8">
      <c r="A625" s="856"/>
      <c r="B625" s="856"/>
      <c r="C625" s="862"/>
      <c r="D625" s="862"/>
      <c r="E625" s="862"/>
      <c r="F625" s="862"/>
      <c r="G625" s="862"/>
      <c r="H625" s="862"/>
    </row>
    <row r="626" spans="1:8">
      <c r="A626" s="856"/>
      <c r="B626" s="856"/>
      <c r="C626" s="862"/>
      <c r="D626" s="862"/>
      <c r="E626" s="862"/>
      <c r="F626" s="862"/>
      <c r="G626" s="862"/>
      <c r="H626" s="862"/>
    </row>
    <row r="627" spans="1:8">
      <c r="A627" s="856"/>
      <c r="B627" s="856"/>
      <c r="C627" s="862"/>
      <c r="D627" s="862"/>
      <c r="E627" s="862"/>
      <c r="F627" s="862"/>
      <c r="G627" s="862"/>
      <c r="H627" s="862"/>
    </row>
    <row r="628" spans="1:8">
      <c r="A628" s="856"/>
      <c r="B628" s="856"/>
      <c r="C628" s="862"/>
      <c r="D628" s="862"/>
      <c r="E628" s="862"/>
      <c r="F628" s="862"/>
      <c r="G628" s="862"/>
      <c r="H628" s="862"/>
    </row>
    <row r="629" spans="1:8">
      <c r="A629" s="856"/>
      <c r="B629" s="856"/>
      <c r="C629" s="862"/>
      <c r="D629" s="862"/>
      <c r="E629" s="862"/>
      <c r="F629" s="862"/>
      <c r="G629" s="862"/>
      <c r="H629" s="862"/>
    </row>
    <row r="630" spans="1:8">
      <c r="A630" s="856"/>
      <c r="B630" s="856"/>
      <c r="C630" s="862"/>
      <c r="D630" s="862"/>
      <c r="E630" s="862"/>
      <c r="F630" s="862"/>
      <c r="G630" s="862"/>
      <c r="H630" s="862"/>
    </row>
    <row r="631" spans="1:8">
      <c r="A631" s="856"/>
      <c r="B631" s="856"/>
      <c r="C631" s="862"/>
      <c r="D631" s="862"/>
      <c r="E631" s="862"/>
      <c r="F631" s="862"/>
      <c r="G631" s="862"/>
      <c r="H631" s="862"/>
    </row>
    <row r="632" spans="1:8">
      <c r="A632" s="856"/>
      <c r="B632" s="856"/>
      <c r="C632" s="862"/>
      <c r="D632" s="862"/>
      <c r="E632" s="862"/>
      <c r="F632" s="862"/>
      <c r="G632" s="862"/>
      <c r="H632" s="862"/>
    </row>
    <row r="633" spans="1:8">
      <c r="A633" s="856"/>
      <c r="B633" s="856"/>
      <c r="C633" s="862"/>
      <c r="D633" s="862"/>
      <c r="E633" s="862"/>
      <c r="F633" s="862"/>
      <c r="G633" s="862"/>
      <c r="H633" s="862"/>
    </row>
    <row r="634" spans="1:8">
      <c r="A634" s="856"/>
      <c r="B634" s="856"/>
      <c r="C634" s="862"/>
      <c r="D634" s="862"/>
      <c r="E634" s="862"/>
      <c r="F634" s="862"/>
      <c r="G634" s="862"/>
      <c r="H634" s="862"/>
    </row>
    <row r="635" spans="1:8">
      <c r="A635" s="856"/>
      <c r="B635" s="856"/>
      <c r="C635" s="862"/>
      <c r="D635" s="862"/>
      <c r="E635" s="862"/>
      <c r="F635" s="862"/>
      <c r="G635" s="862"/>
      <c r="H635" s="862"/>
    </row>
    <row r="636" spans="1:8">
      <c r="A636" s="856"/>
      <c r="B636" s="856"/>
      <c r="C636" s="862"/>
      <c r="D636" s="862"/>
      <c r="E636" s="862"/>
      <c r="F636" s="862"/>
      <c r="G636" s="862"/>
      <c r="H636" s="862"/>
    </row>
    <row r="637" spans="1:8">
      <c r="A637" s="856"/>
      <c r="B637" s="856"/>
      <c r="C637" s="862"/>
      <c r="D637" s="862"/>
      <c r="E637" s="862"/>
      <c r="F637" s="862"/>
      <c r="G637" s="862"/>
      <c r="H637" s="862"/>
    </row>
    <row r="638" spans="1:8">
      <c r="A638" s="856"/>
      <c r="B638" s="856"/>
      <c r="C638" s="862"/>
      <c r="D638" s="862"/>
      <c r="E638" s="862"/>
      <c r="F638" s="862"/>
      <c r="G638" s="862"/>
      <c r="H638" s="862"/>
    </row>
    <row r="639" spans="1:8">
      <c r="A639" s="856"/>
      <c r="B639" s="856"/>
      <c r="C639" s="862"/>
      <c r="D639" s="862"/>
      <c r="E639" s="862"/>
      <c r="F639" s="862"/>
      <c r="G639" s="862"/>
      <c r="H639" s="862"/>
    </row>
    <row r="640" spans="1:8">
      <c r="A640" s="856"/>
      <c r="B640" s="856"/>
      <c r="C640" s="862"/>
      <c r="D640" s="862"/>
      <c r="E640" s="862"/>
      <c r="F640" s="862"/>
      <c r="G640" s="862"/>
      <c r="H640" s="862"/>
    </row>
    <row r="641" spans="1:8">
      <c r="A641" s="856"/>
      <c r="B641" s="856"/>
      <c r="C641" s="862"/>
      <c r="D641" s="862"/>
      <c r="E641" s="862"/>
      <c r="F641" s="862"/>
      <c r="G641" s="862"/>
      <c r="H641" s="862"/>
    </row>
    <row r="642" spans="1:8">
      <c r="A642" s="856"/>
      <c r="B642" s="856"/>
      <c r="C642" s="862"/>
      <c r="D642" s="862"/>
      <c r="E642" s="862"/>
      <c r="F642" s="862"/>
      <c r="G642" s="862"/>
      <c r="H642" s="862"/>
    </row>
    <row r="643" spans="1:8">
      <c r="A643" s="856"/>
      <c r="B643" s="856"/>
      <c r="C643" s="862"/>
      <c r="D643" s="862"/>
      <c r="E643" s="862"/>
      <c r="F643" s="862"/>
      <c r="G643" s="862"/>
      <c r="H643" s="862"/>
    </row>
    <row r="644" spans="1:8">
      <c r="A644" s="856"/>
      <c r="B644" s="856"/>
      <c r="C644" s="862"/>
      <c r="D644" s="862"/>
      <c r="E644" s="862"/>
      <c r="F644" s="862"/>
      <c r="G644" s="862"/>
      <c r="H644" s="862"/>
    </row>
    <row r="645" spans="1:8">
      <c r="A645" s="856"/>
      <c r="B645" s="856"/>
      <c r="C645" s="862"/>
      <c r="D645" s="862"/>
      <c r="E645" s="862"/>
      <c r="F645" s="862"/>
      <c r="G645" s="862"/>
      <c r="H645" s="862"/>
    </row>
    <row r="646" spans="1:8">
      <c r="A646" s="856"/>
      <c r="B646" s="856"/>
      <c r="C646" s="862"/>
      <c r="D646" s="862"/>
      <c r="E646" s="862"/>
      <c r="F646" s="862"/>
      <c r="G646" s="862"/>
      <c r="H646" s="862"/>
    </row>
    <row r="647" spans="1:8">
      <c r="A647" s="856"/>
      <c r="B647" s="856"/>
      <c r="C647" s="862"/>
      <c r="D647" s="862"/>
      <c r="E647" s="862"/>
      <c r="F647" s="862"/>
      <c r="G647" s="862"/>
      <c r="H647" s="862"/>
    </row>
    <row r="648" spans="1:8">
      <c r="A648" s="856"/>
      <c r="B648" s="856"/>
      <c r="C648" s="862"/>
      <c r="D648" s="862"/>
      <c r="E648" s="862"/>
      <c r="F648" s="862"/>
      <c r="G648" s="862"/>
      <c r="H648" s="862"/>
    </row>
    <row r="649" spans="1:8">
      <c r="A649" s="856"/>
      <c r="B649" s="856"/>
      <c r="C649" s="862"/>
      <c r="D649" s="862"/>
      <c r="E649" s="862"/>
      <c r="F649" s="862"/>
      <c r="G649" s="862"/>
      <c r="H649" s="862"/>
    </row>
    <row r="650" spans="1:8">
      <c r="A650" s="856"/>
      <c r="B650" s="856"/>
      <c r="C650" s="862"/>
      <c r="D650" s="862"/>
      <c r="E650" s="862"/>
      <c r="F650" s="862"/>
      <c r="G650" s="862"/>
      <c r="H650" s="862"/>
    </row>
    <row r="651" spans="1:8">
      <c r="A651" s="856"/>
      <c r="B651" s="856"/>
      <c r="C651" s="862"/>
      <c r="D651" s="862"/>
      <c r="E651" s="862"/>
      <c r="F651" s="862"/>
      <c r="G651" s="862"/>
      <c r="H651" s="862"/>
    </row>
    <row r="652" spans="1:8">
      <c r="A652" s="856"/>
      <c r="B652" s="856"/>
      <c r="C652" s="862"/>
      <c r="D652" s="862"/>
      <c r="E652" s="862"/>
      <c r="F652" s="862"/>
      <c r="G652" s="862"/>
      <c r="H652" s="862"/>
    </row>
    <row r="653" spans="1:8">
      <c r="A653" s="856"/>
      <c r="B653" s="856"/>
      <c r="C653" s="862"/>
      <c r="D653" s="862"/>
      <c r="E653" s="862"/>
      <c r="F653" s="862"/>
      <c r="G653" s="862"/>
      <c r="H653" s="862"/>
    </row>
    <row r="654" spans="1:8">
      <c r="A654" s="856"/>
      <c r="B654" s="856"/>
      <c r="C654" s="862"/>
      <c r="D654" s="862"/>
      <c r="E654" s="862"/>
      <c r="F654" s="862"/>
      <c r="G654" s="862"/>
      <c r="H654" s="862"/>
    </row>
    <row r="655" spans="1:8" ht="14.25">
      <c r="A655" s="111"/>
      <c r="B655" s="249"/>
      <c r="C655" s="249"/>
      <c r="D655" s="249"/>
      <c r="E655" s="249"/>
      <c r="F655" s="249"/>
      <c r="G655" s="249"/>
      <c r="H655" s="249"/>
    </row>
    <row r="656" spans="1:8" ht="14.25">
      <c r="A656" s="111"/>
      <c r="B656" s="249"/>
      <c r="C656" s="249"/>
      <c r="D656" s="249"/>
      <c r="E656" s="249"/>
      <c r="F656" s="249"/>
      <c r="G656" s="249"/>
      <c r="H656" s="249"/>
    </row>
    <row r="657" spans="1:8" ht="14.25">
      <c r="A657" s="111"/>
      <c r="B657" s="249"/>
      <c r="C657" s="249"/>
      <c r="D657" s="249"/>
      <c r="E657" s="249"/>
      <c r="F657" s="249"/>
      <c r="G657" s="249"/>
      <c r="H657" s="249"/>
    </row>
    <row r="658" spans="1:8" ht="14.25">
      <c r="A658" s="111"/>
      <c r="B658" s="249"/>
      <c r="C658" s="249"/>
      <c r="D658" s="249"/>
      <c r="E658" s="249"/>
      <c r="F658" s="249"/>
      <c r="G658" s="249"/>
      <c r="H658" s="249"/>
    </row>
    <row r="659" spans="1:8" ht="14.25">
      <c r="A659" s="111"/>
      <c r="B659" s="249"/>
      <c r="C659" s="249"/>
      <c r="D659" s="249"/>
      <c r="E659" s="249"/>
      <c r="F659" s="249"/>
      <c r="G659" s="249"/>
      <c r="H659" s="249"/>
    </row>
    <row r="660" spans="1:8" ht="14.25">
      <c r="A660" s="111"/>
      <c r="B660" s="249"/>
      <c r="C660" s="249"/>
      <c r="D660" s="249"/>
      <c r="E660" s="249"/>
      <c r="F660" s="249"/>
      <c r="G660" s="249"/>
      <c r="H660" s="249"/>
    </row>
    <row r="661" spans="1:8" ht="14.25">
      <c r="A661" s="111"/>
      <c r="B661" s="249"/>
      <c r="C661" s="249"/>
      <c r="D661" s="249"/>
      <c r="E661" s="249"/>
      <c r="F661" s="249"/>
      <c r="G661" s="249"/>
      <c r="H661" s="249"/>
    </row>
    <row r="662" spans="1:8" ht="14.25">
      <c r="A662" s="111"/>
      <c r="B662" s="249"/>
      <c r="C662" s="249"/>
      <c r="D662" s="249"/>
      <c r="E662" s="249"/>
      <c r="F662" s="249"/>
      <c r="G662" s="249"/>
      <c r="H662" s="249"/>
    </row>
    <row r="663" spans="1:8" ht="14.25">
      <c r="A663" s="111"/>
      <c r="B663" s="249"/>
      <c r="C663" s="249"/>
      <c r="D663" s="249"/>
      <c r="E663" s="249"/>
      <c r="F663" s="249"/>
      <c r="G663" s="249"/>
      <c r="H663" s="249"/>
    </row>
    <row r="664" spans="1:8" ht="14.25">
      <c r="A664" s="111"/>
      <c r="B664" s="249"/>
      <c r="C664" s="249"/>
      <c r="D664" s="249"/>
      <c r="E664" s="249"/>
      <c r="F664" s="249"/>
      <c r="G664" s="249"/>
      <c r="H664" s="249"/>
    </row>
    <row r="665" spans="1:8" ht="14.25">
      <c r="A665" s="111"/>
      <c r="B665" s="249"/>
      <c r="C665" s="249"/>
      <c r="D665" s="249"/>
      <c r="E665" s="249"/>
      <c r="F665" s="249"/>
      <c r="G665" s="249"/>
      <c r="H665" s="249"/>
    </row>
    <row r="666" spans="1:8" ht="14.25">
      <c r="A666" s="111"/>
      <c r="B666" s="249"/>
      <c r="C666" s="249"/>
      <c r="D666" s="249"/>
      <c r="E666" s="249"/>
      <c r="F666" s="249"/>
      <c r="G666" s="249"/>
      <c r="H666" s="249"/>
    </row>
    <row r="667" spans="1:8" ht="14.25">
      <c r="A667" s="111"/>
      <c r="B667" s="249"/>
      <c r="C667" s="249"/>
      <c r="D667" s="249"/>
      <c r="E667" s="249"/>
      <c r="F667" s="249"/>
      <c r="G667" s="249"/>
      <c r="H667" s="249"/>
    </row>
    <row r="668" spans="1:8" ht="14.25">
      <c r="A668" s="111"/>
      <c r="B668" s="249"/>
      <c r="C668" s="249"/>
      <c r="D668" s="249"/>
      <c r="E668" s="249"/>
      <c r="F668" s="249"/>
      <c r="G668" s="249"/>
      <c r="H668" s="249"/>
    </row>
    <row r="669" spans="1:8" ht="14.25">
      <c r="A669" s="111"/>
      <c r="B669" s="249"/>
      <c r="C669" s="249"/>
      <c r="D669" s="249"/>
      <c r="E669" s="249"/>
      <c r="F669" s="249"/>
      <c r="G669" s="249"/>
      <c r="H669" s="249"/>
    </row>
    <row r="670" spans="1:8" ht="14.25">
      <c r="A670" s="111"/>
      <c r="B670" s="249"/>
      <c r="C670" s="249"/>
      <c r="D670" s="249"/>
      <c r="E670" s="249"/>
      <c r="F670" s="249"/>
      <c r="G670" s="249"/>
      <c r="H670" s="249"/>
    </row>
    <row r="671" spans="1:8" ht="14.25">
      <c r="A671" s="111"/>
      <c r="B671" s="249"/>
      <c r="C671" s="249"/>
      <c r="D671" s="249"/>
      <c r="E671" s="249"/>
      <c r="F671" s="249"/>
      <c r="G671" s="249"/>
      <c r="H671" s="249"/>
    </row>
    <row r="672" spans="1:8" ht="14.25">
      <c r="A672" s="111"/>
      <c r="B672" s="249"/>
      <c r="C672" s="249"/>
      <c r="D672" s="249"/>
      <c r="E672" s="249"/>
      <c r="F672" s="249"/>
      <c r="G672" s="249"/>
      <c r="H672" s="249"/>
    </row>
    <row r="673" spans="1:8" ht="14.25">
      <c r="A673" s="111"/>
      <c r="B673" s="249"/>
      <c r="C673" s="249"/>
      <c r="D673" s="249"/>
      <c r="E673" s="249"/>
      <c r="F673" s="249"/>
      <c r="G673" s="249"/>
      <c r="H673" s="249"/>
    </row>
    <row r="674" spans="1:8" ht="14.25">
      <c r="A674" s="111"/>
      <c r="B674" s="249"/>
      <c r="C674" s="249"/>
      <c r="D674" s="249"/>
      <c r="E674" s="249"/>
      <c r="F674" s="249"/>
      <c r="G674" s="249"/>
      <c r="H674" s="249"/>
    </row>
    <row r="675" spans="1:8" ht="14.25">
      <c r="A675" s="111"/>
      <c r="B675" s="249"/>
      <c r="C675" s="249"/>
      <c r="D675" s="249"/>
      <c r="E675" s="249"/>
      <c r="F675" s="249"/>
      <c r="G675" s="249"/>
      <c r="H675" s="249"/>
    </row>
    <row r="676" spans="1:8" ht="14.25">
      <c r="A676" s="111"/>
      <c r="B676" s="249"/>
      <c r="C676" s="249"/>
      <c r="D676" s="249"/>
      <c r="E676" s="249"/>
      <c r="F676" s="249"/>
      <c r="G676" s="249"/>
      <c r="H676" s="249"/>
    </row>
    <row r="677" spans="1:8" ht="14.25">
      <c r="A677" s="111"/>
      <c r="B677" s="249"/>
      <c r="C677" s="249"/>
      <c r="D677" s="249"/>
      <c r="E677" s="249"/>
      <c r="F677" s="249"/>
      <c r="G677" s="249"/>
      <c r="H677" s="249"/>
    </row>
    <row r="678" spans="1:8">
      <c r="A678" s="251"/>
      <c r="B678" s="252"/>
      <c r="C678" s="137"/>
      <c r="D678" s="137"/>
      <c r="E678" s="132"/>
      <c r="F678" s="132"/>
      <c r="G678" s="132"/>
      <c r="H678" s="132"/>
    </row>
    <row r="679" spans="1:8" ht="14.25">
      <c r="A679" s="225"/>
      <c r="B679" s="137"/>
      <c r="C679" s="137"/>
      <c r="D679" s="137"/>
      <c r="E679" s="132"/>
      <c r="F679" s="132"/>
      <c r="G679" s="132"/>
      <c r="H679" s="132"/>
    </row>
    <row r="680" spans="1:8" ht="14.25">
      <c r="A680" s="225"/>
      <c r="B680" s="137"/>
      <c r="C680" s="137"/>
      <c r="D680" s="137"/>
      <c r="E680" s="132"/>
      <c r="F680" s="132"/>
      <c r="G680" s="132"/>
      <c r="H680" s="132"/>
    </row>
    <row r="681" spans="1:8" ht="14.25">
      <c r="A681" s="225"/>
      <c r="B681" s="137"/>
      <c r="C681" s="137"/>
      <c r="D681" s="137"/>
      <c r="E681" s="132"/>
      <c r="F681" s="132"/>
      <c r="G681" s="132"/>
      <c r="H681" s="132"/>
    </row>
    <row r="682" spans="1:8" ht="14.25">
      <c r="A682" s="225"/>
      <c r="B682" s="137"/>
      <c r="C682" s="137"/>
      <c r="D682" s="137"/>
      <c r="E682" s="132"/>
      <c r="F682" s="132"/>
      <c r="G682" s="132"/>
      <c r="H682" s="132"/>
    </row>
    <row r="683" spans="1:8" ht="14.25">
      <c r="A683" s="225"/>
      <c r="B683" s="137"/>
      <c r="C683" s="137"/>
      <c r="D683" s="137"/>
      <c r="E683" s="132"/>
      <c r="F683" s="132"/>
      <c r="G683" s="132"/>
      <c r="H683" s="132"/>
    </row>
    <row r="684" spans="1:8" ht="14.25">
      <c r="A684" s="225"/>
      <c r="B684" s="137"/>
      <c r="C684" s="137"/>
      <c r="D684" s="137"/>
      <c r="E684" s="132"/>
      <c r="F684" s="132"/>
      <c r="G684" s="132"/>
      <c r="H684" s="132"/>
    </row>
    <row r="685" spans="1:8" ht="14.25">
      <c r="A685" s="225"/>
      <c r="B685" s="137"/>
      <c r="C685" s="137"/>
      <c r="D685" s="137"/>
      <c r="E685" s="132"/>
      <c r="F685" s="132"/>
      <c r="G685" s="132"/>
      <c r="H685" s="132"/>
    </row>
    <row r="686" spans="1:8" ht="14.25">
      <c r="A686" s="225"/>
      <c r="B686" s="137"/>
      <c r="C686" s="137"/>
      <c r="D686" s="137"/>
      <c r="E686" s="132"/>
      <c r="F686" s="132"/>
      <c r="G686" s="132"/>
      <c r="H686" s="132"/>
    </row>
    <row r="687" spans="1:8" ht="14.25">
      <c r="A687" s="225"/>
      <c r="B687" s="137"/>
      <c r="C687" s="137"/>
      <c r="D687" s="137"/>
      <c r="E687" s="132"/>
      <c r="F687" s="132"/>
      <c r="G687" s="132"/>
      <c r="H687" s="132"/>
    </row>
    <row r="688" spans="1:8" ht="14.25">
      <c r="A688" s="225"/>
      <c r="B688" s="137"/>
      <c r="C688" s="137"/>
      <c r="D688" s="137"/>
      <c r="E688" s="132"/>
      <c r="F688" s="132"/>
      <c r="G688" s="132"/>
      <c r="H688" s="132"/>
    </row>
    <row r="689" spans="1:8" ht="14.25">
      <c r="A689" s="225"/>
      <c r="B689" s="137"/>
      <c r="C689" s="137"/>
      <c r="D689" s="137"/>
      <c r="E689" s="132"/>
      <c r="F689" s="132"/>
      <c r="G689" s="132"/>
      <c r="H689" s="132"/>
    </row>
    <row r="690" spans="1:8" ht="14.25">
      <c r="A690" s="225"/>
      <c r="B690" s="137"/>
      <c r="C690" s="137"/>
      <c r="D690" s="137"/>
      <c r="E690" s="132"/>
      <c r="F690" s="132"/>
      <c r="G690" s="132"/>
      <c r="H690" s="132"/>
    </row>
    <row r="691" spans="1:8" ht="14.25">
      <c r="A691" s="225"/>
      <c r="B691" s="137"/>
      <c r="C691" s="137"/>
      <c r="D691" s="137"/>
      <c r="E691" s="132"/>
      <c r="F691" s="132"/>
      <c r="G691" s="132"/>
      <c r="H691" s="132"/>
    </row>
    <row r="692" spans="1:8" ht="14.25">
      <c r="A692" s="225"/>
      <c r="B692" s="137"/>
      <c r="C692" s="137"/>
      <c r="D692" s="137"/>
      <c r="E692" s="132"/>
      <c r="F692" s="132"/>
      <c r="G692" s="132"/>
      <c r="H692" s="132"/>
    </row>
    <row r="693" spans="1:8" ht="14.25">
      <c r="A693" s="225"/>
      <c r="B693" s="137"/>
      <c r="C693" s="137"/>
      <c r="D693" s="137"/>
      <c r="E693" s="132"/>
      <c r="F693" s="132"/>
      <c r="G693" s="132"/>
      <c r="H693" s="132"/>
    </row>
    <row r="694" spans="1:8" ht="14.25">
      <c r="A694" s="225"/>
      <c r="B694" s="137"/>
      <c r="C694" s="137"/>
      <c r="D694" s="137"/>
      <c r="E694" s="132"/>
      <c r="F694" s="132"/>
      <c r="G694" s="132"/>
      <c r="H694" s="132"/>
    </row>
    <row r="695" spans="1:8" ht="14.25">
      <c r="A695" s="225"/>
      <c r="B695" s="137"/>
      <c r="C695" s="137"/>
      <c r="D695" s="137"/>
      <c r="E695" s="132"/>
      <c r="F695" s="132"/>
      <c r="G695" s="132"/>
      <c r="H695" s="132"/>
    </row>
    <row r="696" spans="1:8" ht="14.25">
      <c r="A696" s="225"/>
      <c r="B696" s="137"/>
      <c r="C696" s="137"/>
      <c r="D696" s="137"/>
      <c r="E696" s="132"/>
      <c r="F696" s="132"/>
      <c r="G696" s="132"/>
      <c r="H696" s="132"/>
    </row>
    <row r="697" spans="1:8" ht="14.25">
      <c r="A697" s="225"/>
      <c r="B697" s="137"/>
      <c r="C697" s="137"/>
      <c r="D697" s="137"/>
      <c r="E697" s="132"/>
      <c r="F697" s="132"/>
      <c r="G697" s="132"/>
      <c r="H697" s="132"/>
    </row>
    <row r="698" spans="1:8" ht="14.25">
      <c r="A698" s="225"/>
      <c r="B698" s="137"/>
      <c r="C698" s="137"/>
      <c r="D698" s="137"/>
      <c r="E698" s="132"/>
      <c r="F698" s="132"/>
      <c r="G698" s="132"/>
      <c r="H698" s="132"/>
    </row>
    <row r="699" spans="1:8" ht="14.25">
      <c r="A699" s="225"/>
      <c r="B699" s="137"/>
      <c r="C699" s="137"/>
      <c r="D699" s="137"/>
      <c r="E699" s="132"/>
      <c r="F699" s="132"/>
      <c r="G699" s="132"/>
      <c r="H699" s="132"/>
    </row>
    <row r="700" spans="1:8">
      <c r="A700" s="111"/>
      <c r="B700" s="137"/>
      <c r="C700" s="137"/>
      <c r="D700" s="137"/>
      <c r="E700" s="132"/>
      <c r="F700" s="132"/>
      <c r="G700" s="132"/>
      <c r="H700" s="132"/>
    </row>
    <row r="701" spans="1:8" ht="14.25">
      <c r="A701" s="111" t="s">
        <v>249</v>
      </c>
      <c r="B701" s="340"/>
      <c r="C701" s="340"/>
      <c r="D701" s="340"/>
      <c r="E701" s="340"/>
      <c r="F701" s="340"/>
      <c r="G701" s="340"/>
      <c r="H701" s="340"/>
    </row>
    <row r="702" spans="1:8" ht="14.25">
      <c r="A702" s="225" t="s">
        <v>148</v>
      </c>
      <c r="B702" s="137" t="s">
        <v>149</v>
      </c>
      <c r="C702" s="137"/>
      <c r="D702" s="137"/>
      <c r="E702" s="132"/>
      <c r="F702" s="132"/>
      <c r="G702" s="132"/>
      <c r="H702" s="132"/>
    </row>
    <row r="703" spans="1:8" ht="14.25">
      <c r="A703" s="225" t="s">
        <v>150</v>
      </c>
      <c r="B703" s="137" t="s">
        <v>151</v>
      </c>
      <c r="C703" s="137"/>
      <c r="D703" s="137"/>
      <c r="E703" s="132"/>
      <c r="F703" s="132"/>
      <c r="G703" s="132"/>
      <c r="H703" s="132"/>
    </row>
    <row r="704" spans="1:8" ht="14.25">
      <c r="A704" s="225" t="s">
        <v>152</v>
      </c>
      <c r="B704" s="137" t="s">
        <v>175</v>
      </c>
      <c r="C704" s="137"/>
      <c r="D704" s="137"/>
      <c r="E704" s="132"/>
      <c r="F704" s="132"/>
      <c r="G704" s="132"/>
      <c r="H704" s="132"/>
    </row>
    <row r="705" spans="1:8" ht="25.5">
      <c r="A705" s="225" t="s">
        <v>153</v>
      </c>
      <c r="B705" s="137" t="s">
        <v>154</v>
      </c>
      <c r="C705" s="137"/>
      <c r="D705" s="137"/>
      <c r="E705" s="132"/>
      <c r="F705" s="132"/>
      <c r="G705" s="132"/>
      <c r="H705" s="132"/>
    </row>
    <row r="706" spans="1:8" ht="14.25">
      <c r="A706" s="225" t="s">
        <v>155</v>
      </c>
      <c r="B706" s="137" t="s">
        <v>156</v>
      </c>
      <c r="C706" s="137"/>
      <c r="D706" s="137"/>
      <c r="E706" s="132"/>
      <c r="F706" s="132"/>
      <c r="G706" s="132"/>
      <c r="H706" s="132"/>
    </row>
    <row r="707" spans="1:8" ht="25.5">
      <c r="A707" s="225" t="s">
        <v>157</v>
      </c>
      <c r="B707" s="137" t="s">
        <v>170</v>
      </c>
      <c r="C707" s="137"/>
      <c r="D707" s="137"/>
      <c r="E707" s="132"/>
      <c r="F707" s="132"/>
      <c r="G707" s="132"/>
      <c r="H707" s="132"/>
    </row>
    <row r="708" spans="1:8" ht="51">
      <c r="A708" s="225" t="s">
        <v>158</v>
      </c>
      <c r="B708" s="137" t="s">
        <v>159</v>
      </c>
      <c r="C708" s="137"/>
      <c r="D708" s="137"/>
      <c r="E708" s="132"/>
      <c r="F708" s="132"/>
      <c r="G708" s="132"/>
      <c r="H708" s="132"/>
    </row>
    <row r="709" spans="1:8" ht="51">
      <c r="A709" s="225" t="s">
        <v>160</v>
      </c>
      <c r="B709" s="137" t="s">
        <v>161</v>
      </c>
      <c r="C709" s="137"/>
      <c r="D709" s="137"/>
      <c r="E709" s="132"/>
      <c r="F709" s="132"/>
      <c r="G709" s="132"/>
      <c r="H709" s="132"/>
    </row>
    <row r="710" spans="1:8" ht="25.5">
      <c r="A710" s="225" t="s">
        <v>162</v>
      </c>
      <c r="B710" s="137" t="s">
        <v>163</v>
      </c>
      <c r="C710" s="137"/>
      <c r="D710" s="137"/>
      <c r="E710" s="132"/>
      <c r="F710" s="132"/>
      <c r="G710" s="132"/>
      <c r="H710" s="132"/>
    </row>
    <row r="711" spans="1:8" ht="38.25">
      <c r="A711" s="225" t="s">
        <v>164</v>
      </c>
      <c r="B711" s="137" t="s">
        <v>165</v>
      </c>
      <c r="C711" s="137"/>
      <c r="D711" s="137"/>
      <c r="E711" s="132"/>
      <c r="F711" s="132"/>
      <c r="G711" s="132"/>
      <c r="H711" s="132"/>
    </row>
    <row r="712" spans="1:8" ht="76.5">
      <c r="A712" s="225" t="s">
        <v>166</v>
      </c>
      <c r="B712" s="137" t="s">
        <v>167</v>
      </c>
      <c r="C712" s="137"/>
      <c r="D712" s="137"/>
      <c r="E712" s="132"/>
      <c r="F712" s="132"/>
      <c r="G712" s="132"/>
      <c r="H712" s="132"/>
    </row>
    <row r="713" spans="1:8" ht="89.25">
      <c r="A713" s="225" t="s">
        <v>168</v>
      </c>
      <c r="B713" s="137" t="s">
        <v>169</v>
      </c>
      <c r="C713" s="137"/>
      <c r="D713" s="137"/>
      <c r="E713" s="132"/>
      <c r="F713" s="132"/>
      <c r="G713" s="132"/>
      <c r="H713" s="132"/>
    </row>
    <row r="714" spans="1:8">
      <c r="A714" s="111" t="s">
        <v>250</v>
      </c>
      <c r="B714" s="137"/>
      <c r="C714" s="137"/>
      <c r="D714" s="137"/>
      <c r="E714" s="132"/>
      <c r="F714" s="132"/>
      <c r="G714" s="132"/>
      <c r="H714" s="132"/>
    </row>
    <row r="715" spans="1:8">
      <c r="A715" s="111" t="s">
        <v>246</v>
      </c>
      <c r="B715" s="111"/>
      <c r="C715" s="137"/>
      <c r="D715" s="137"/>
      <c r="E715" s="132"/>
      <c r="F715" s="132"/>
      <c r="G715" s="132"/>
      <c r="H715" s="132"/>
    </row>
    <row r="716" spans="1:8">
      <c r="A716" s="974" t="s">
        <v>147</v>
      </c>
      <c r="B716" s="974"/>
      <c r="C716" s="974"/>
      <c r="D716" s="974"/>
      <c r="E716" s="974"/>
      <c r="F716" s="974"/>
      <c r="G716" s="974"/>
      <c r="H716" s="974"/>
    </row>
    <row r="717" spans="1:8">
      <c r="A717" s="974" t="s">
        <v>340</v>
      </c>
      <c r="B717" s="974"/>
      <c r="C717" s="974"/>
      <c r="D717" s="974"/>
      <c r="E717" s="974"/>
      <c r="F717" s="974"/>
      <c r="G717" s="974"/>
      <c r="H717" s="974"/>
    </row>
    <row r="718" spans="1:8" ht="14.25">
      <c r="A718" s="111"/>
      <c r="B718" s="225"/>
      <c r="C718" s="225"/>
      <c r="D718" s="225"/>
      <c r="E718" s="132"/>
      <c r="F718" s="132"/>
      <c r="G718" s="341"/>
      <c r="H718" s="132"/>
    </row>
  </sheetData>
  <sortState ref="A137:H367">
    <sortCondition ref="A137:A367"/>
  </sortState>
  <mergeCells count="8">
    <mergeCell ref="A717:H717"/>
    <mergeCell ref="C2:D2"/>
    <mergeCell ref="A7:A8"/>
    <mergeCell ref="B7:B8"/>
    <mergeCell ref="C7:D7"/>
    <mergeCell ref="E7:F7"/>
    <mergeCell ref="G7:H7"/>
    <mergeCell ref="A716:H71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</sheetPr>
  <dimension ref="A1:L779"/>
  <sheetViews>
    <sheetView topLeftCell="A127" workbookViewId="0">
      <selection activeCell="H135" sqref="H135"/>
    </sheetView>
  </sheetViews>
  <sheetFormatPr defaultRowHeight="12.75"/>
  <cols>
    <col min="1" max="1" width="12.7109375" style="241" customWidth="1"/>
    <col min="2" max="2" width="39.85546875" style="241" customWidth="1"/>
    <col min="3" max="3" width="9.7109375" style="241" customWidth="1"/>
    <col min="4" max="4" width="10.5703125" style="241" customWidth="1"/>
    <col min="5" max="5" width="8.28515625" style="241" customWidth="1"/>
    <col min="6" max="6" width="10.85546875" style="241" customWidth="1"/>
    <col min="7" max="8" width="9.140625" style="241"/>
    <col min="9" max="9" width="13.28515625" style="241" customWidth="1"/>
    <col min="10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[5]Kadar.ode.!C2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 t="s">
        <v>3377</v>
      </c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 ht="12.75" customHeight="1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23.2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856"/>
      <c r="B9" s="464" t="s">
        <v>3082</v>
      </c>
      <c r="C9" s="862"/>
      <c r="D9" s="862"/>
      <c r="E9" s="862"/>
      <c r="F9" s="862"/>
      <c r="G9" s="862"/>
      <c r="H9" s="862"/>
    </row>
    <row r="10" spans="1:8">
      <c r="A10" s="339" t="s">
        <v>3378</v>
      </c>
      <c r="B10" s="454" t="s">
        <v>3379</v>
      </c>
      <c r="C10" s="241">
        <v>0</v>
      </c>
      <c r="D10" s="329">
        <v>1</v>
      </c>
      <c r="E10" s="241">
        <v>1</v>
      </c>
      <c r="F10" s="329">
        <v>1</v>
      </c>
      <c r="G10" s="856">
        <f t="shared" ref="G10:H41" si="0">C10+E10</f>
        <v>1</v>
      </c>
      <c r="H10" s="856">
        <f t="shared" si="0"/>
        <v>2</v>
      </c>
    </row>
    <row r="11" spans="1:8">
      <c r="A11" s="339" t="s">
        <v>3380</v>
      </c>
      <c r="B11" s="454" t="s">
        <v>3381</v>
      </c>
      <c r="C11" s="241">
        <v>0</v>
      </c>
      <c r="D11" s="329">
        <v>0</v>
      </c>
      <c r="E11" s="241">
        <v>0</v>
      </c>
      <c r="F11" s="329">
        <v>1</v>
      </c>
      <c r="G11" s="856">
        <f t="shared" si="0"/>
        <v>0</v>
      </c>
      <c r="H11" s="856">
        <f t="shared" si="0"/>
        <v>1</v>
      </c>
    </row>
    <row r="12" spans="1:8">
      <c r="A12" s="339" t="s">
        <v>3382</v>
      </c>
      <c r="B12" s="454" t="s">
        <v>3383</v>
      </c>
      <c r="C12" s="241">
        <v>0</v>
      </c>
      <c r="D12" s="329">
        <v>0</v>
      </c>
      <c r="E12" s="241">
        <v>0</v>
      </c>
      <c r="F12" s="329">
        <v>1</v>
      </c>
      <c r="G12" s="856">
        <f t="shared" si="0"/>
        <v>0</v>
      </c>
      <c r="H12" s="856">
        <f t="shared" si="0"/>
        <v>1</v>
      </c>
    </row>
    <row r="13" spans="1:8">
      <c r="A13" s="339" t="s">
        <v>3384</v>
      </c>
      <c r="B13" s="454" t="s">
        <v>3385</v>
      </c>
      <c r="C13" s="241">
        <v>0</v>
      </c>
      <c r="D13" s="329">
        <v>0</v>
      </c>
      <c r="E13" s="241">
        <v>0</v>
      </c>
      <c r="F13" s="329">
        <v>1</v>
      </c>
      <c r="G13" s="856">
        <f t="shared" si="0"/>
        <v>0</v>
      </c>
      <c r="H13" s="856">
        <f t="shared" si="0"/>
        <v>1</v>
      </c>
    </row>
    <row r="14" spans="1:8">
      <c r="A14" s="339" t="s">
        <v>3386</v>
      </c>
      <c r="B14" s="454" t="s">
        <v>3387</v>
      </c>
      <c r="C14" s="241">
        <v>4</v>
      </c>
      <c r="D14" s="329">
        <v>5</v>
      </c>
      <c r="E14" s="241">
        <v>0</v>
      </c>
      <c r="F14" s="329">
        <v>1</v>
      </c>
      <c r="G14" s="856">
        <f t="shared" si="0"/>
        <v>4</v>
      </c>
      <c r="H14" s="856">
        <f t="shared" si="0"/>
        <v>6</v>
      </c>
    </row>
    <row r="15" spans="1:8">
      <c r="A15" s="339" t="s">
        <v>3388</v>
      </c>
      <c r="B15" s="454" t="s">
        <v>3389</v>
      </c>
      <c r="C15" s="241">
        <v>0</v>
      </c>
      <c r="D15" s="329">
        <v>2</v>
      </c>
      <c r="E15" s="241">
        <v>0</v>
      </c>
      <c r="F15" s="329">
        <v>1</v>
      </c>
      <c r="G15" s="856">
        <f t="shared" si="0"/>
        <v>0</v>
      </c>
      <c r="H15" s="856">
        <f t="shared" si="0"/>
        <v>3</v>
      </c>
    </row>
    <row r="16" spans="1:8">
      <c r="A16" s="339" t="s">
        <v>3390</v>
      </c>
      <c r="B16" s="454" t="s">
        <v>3391</v>
      </c>
      <c r="C16" s="241">
        <v>8</v>
      </c>
      <c r="D16" s="329">
        <v>8</v>
      </c>
      <c r="E16" s="241">
        <v>3</v>
      </c>
      <c r="F16" s="329">
        <v>1</v>
      </c>
      <c r="G16" s="856">
        <f t="shared" si="0"/>
        <v>11</v>
      </c>
      <c r="H16" s="856">
        <f t="shared" si="0"/>
        <v>9</v>
      </c>
    </row>
    <row r="17" spans="1:8">
      <c r="A17" s="339" t="s">
        <v>3392</v>
      </c>
      <c r="B17" s="454" t="s">
        <v>3393</v>
      </c>
      <c r="C17" s="241">
        <v>0</v>
      </c>
      <c r="D17" s="329">
        <v>0</v>
      </c>
      <c r="E17" s="241">
        <v>0</v>
      </c>
      <c r="F17" s="329">
        <v>1</v>
      </c>
      <c r="G17" s="856">
        <f t="shared" si="0"/>
        <v>0</v>
      </c>
      <c r="H17" s="856">
        <f t="shared" si="0"/>
        <v>1</v>
      </c>
    </row>
    <row r="18" spans="1:8">
      <c r="A18" s="339" t="s">
        <v>3099</v>
      </c>
      <c r="B18" s="454" t="s">
        <v>3394</v>
      </c>
      <c r="C18" s="241">
        <v>0</v>
      </c>
      <c r="D18" s="329">
        <v>0</v>
      </c>
      <c r="E18" s="241">
        <v>2</v>
      </c>
      <c r="F18" s="329">
        <v>1</v>
      </c>
      <c r="G18" s="856">
        <f t="shared" si="0"/>
        <v>2</v>
      </c>
      <c r="H18" s="856">
        <f t="shared" si="0"/>
        <v>1</v>
      </c>
    </row>
    <row r="19" spans="1:8">
      <c r="A19" s="339" t="s">
        <v>3395</v>
      </c>
      <c r="B19" s="454" t="s">
        <v>3396</v>
      </c>
      <c r="C19" s="241">
        <v>0</v>
      </c>
      <c r="D19" s="329">
        <v>0</v>
      </c>
      <c r="E19" s="241">
        <v>0</v>
      </c>
      <c r="F19" s="329">
        <v>1</v>
      </c>
      <c r="G19" s="856">
        <f t="shared" si="0"/>
        <v>0</v>
      </c>
      <c r="H19" s="856">
        <f t="shared" si="0"/>
        <v>1</v>
      </c>
    </row>
    <row r="20" spans="1:8">
      <c r="A20" s="339" t="s">
        <v>3397</v>
      </c>
      <c r="B20" s="454" t="s">
        <v>3398</v>
      </c>
      <c r="C20" s="241">
        <v>0</v>
      </c>
      <c r="D20" s="329">
        <v>0</v>
      </c>
      <c r="E20" s="241">
        <v>0</v>
      </c>
      <c r="F20" s="329">
        <v>1</v>
      </c>
      <c r="G20" s="856">
        <f t="shared" si="0"/>
        <v>0</v>
      </c>
      <c r="H20" s="856">
        <f t="shared" si="0"/>
        <v>1</v>
      </c>
    </row>
    <row r="21" spans="1:8">
      <c r="A21" s="339" t="s">
        <v>3399</v>
      </c>
      <c r="B21" s="454" t="s">
        <v>3400</v>
      </c>
      <c r="C21" s="241">
        <v>0</v>
      </c>
      <c r="D21" s="329">
        <v>0</v>
      </c>
      <c r="E21" s="241">
        <v>0</v>
      </c>
      <c r="F21" s="329">
        <v>1</v>
      </c>
      <c r="G21" s="856">
        <f t="shared" si="0"/>
        <v>0</v>
      </c>
      <c r="H21" s="856">
        <f t="shared" si="0"/>
        <v>1</v>
      </c>
    </row>
    <row r="22" spans="1:8">
      <c r="A22" s="339" t="s">
        <v>3401</v>
      </c>
      <c r="B22" s="454" t="s">
        <v>3402</v>
      </c>
      <c r="C22" s="241">
        <v>0</v>
      </c>
      <c r="D22" s="329">
        <v>0</v>
      </c>
      <c r="E22" s="241">
        <v>0</v>
      </c>
      <c r="F22" s="329">
        <v>1</v>
      </c>
      <c r="G22" s="856">
        <f t="shared" si="0"/>
        <v>0</v>
      </c>
      <c r="H22" s="856">
        <f t="shared" si="0"/>
        <v>1</v>
      </c>
    </row>
    <row r="23" spans="1:8">
      <c r="A23" s="339" t="s">
        <v>3403</v>
      </c>
      <c r="B23" s="454" t="s">
        <v>3404</v>
      </c>
      <c r="C23" s="241">
        <v>0</v>
      </c>
      <c r="D23" s="329">
        <v>0</v>
      </c>
      <c r="E23" s="241">
        <v>0</v>
      </c>
      <c r="F23" s="329">
        <v>1</v>
      </c>
      <c r="G23" s="856">
        <f t="shared" si="0"/>
        <v>0</v>
      </c>
      <c r="H23" s="856">
        <f t="shared" si="0"/>
        <v>1</v>
      </c>
    </row>
    <row r="24" spans="1:8">
      <c r="A24" s="339" t="s">
        <v>3405</v>
      </c>
      <c r="B24" s="454" t="s">
        <v>3406</v>
      </c>
      <c r="C24" s="241">
        <v>0</v>
      </c>
      <c r="D24" s="329">
        <v>0</v>
      </c>
      <c r="E24" s="241">
        <v>0</v>
      </c>
      <c r="F24" s="329">
        <v>1</v>
      </c>
      <c r="G24" s="856">
        <f t="shared" si="0"/>
        <v>0</v>
      </c>
      <c r="H24" s="856">
        <f t="shared" si="0"/>
        <v>1</v>
      </c>
    </row>
    <row r="25" spans="1:8">
      <c r="A25" s="339" t="s">
        <v>3101</v>
      </c>
      <c r="B25" s="454" t="s">
        <v>3407</v>
      </c>
      <c r="C25" s="241">
        <v>0</v>
      </c>
      <c r="D25" s="329">
        <v>0</v>
      </c>
      <c r="E25" s="241">
        <v>0</v>
      </c>
      <c r="F25" s="329">
        <v>1</v>
      </c>
      <c r="G25" s="856">
        <f t="shared" si="0"/>
        <v>0</v>
      </c>
      <c r="H25" s="856">
        <f t="shared" si="0"/>
        <v>1</v>
      </c>
    </row>
    <row r="26" spans="1:8">
      <c r="A26" s="339" t="s">
        <v>3408</v>
      </c>
      <c r="B26" s="454" t="s">
        <v>3409</v>
      </c>
      <c r="C26" s="241">
        <v>0</v>
      </c>
      <c r="D26" s="329">
        <v>0</v>
      </c>
      <c r="E26" s="241">
        <v>4</v>
      </c>
      <c r="F26" s="329">
        <v>3</v>
      </c>
      <c r="G26" s="856">
        <f t="shared" si="0"/>
        <v>4</v>
      </c>
      <c r="H26" s="856">
        <f t="shared" si="0"/>
        <v>3</v>
      </c>
    </row>
    <row r="27" spans="1:8">
      <c r="A27" s="472" t="s">
        <v>3410</v>
      </c>
      <c r="B27" s="454" t="s">
        <v>3411</v>
      </c>
      <c r="C27" s="241">
        <v>0</v>
      </c>
      <c r="D27" s="473">
        <v>0</v>
      </c>
      <c r="E27" s="241">
        <v>0</v>
      </c>
      <c r="F27" s="473">
        <v>1</v>
      </c>
      <c r="G27" s="856">
        <f t="shared" si="0"/>
        <v>0</v>
      </c>
      <c r="H27" s="856">
        <f t="shared" si="0"/>
        <v>1</v>
      </c>
    </row>
    <row r="28" spans="1:8">
      <c r="A28" s="339" t="s">
        <v>3412</v>
      </c>
      <c r="B28" s="454" t="s">
        <v>3413</v>
      </c>
      <c r="C28" s="241">
        <v>0</v>
      </c>
      <c r="D28" s="329">
        <v>0</v>
      </c>
      <c r="E28" s="241">
        <v>0</v>
      </c>
      <c r="F28" s="329">
        <v>1</v>
      </c>
      <c r="G28" s="856">
        <f t="shared" si="0"/>
        <v>0</v>
      </c>
      <c r="H28" s="856">
        <f t="shared" si="0"/>
        <v>1</v>
      </c>
    </row>
    <row r="29" spans="1:8">
      <c r="A29" s="339" t="s">
        <v>3414</v>
      </c>
      <c r="B29" s="454" t="s">
        <v>3415</v>
      </c>
      <c r="C29" s="241">
        <v>0</v>
      </c>
      <c r="D29" s="329">
        <v>0</v>
      </c>
      <c r="E29" s="241">
        <v>0</v>
      </c>
      <c r="F29" s="329">
        <v>1</v>
      </c>
      <c r="G29" s="856">
        <f t="shared" si="0"/>
        <v>0</v>
      </c>
      <c r="H29" s="856">
        <f t="shared" si="0"/>
        <v>1</v>
      </c>
    </row>
    <row r="30" spans="1:8" ht="25.5">
      <c r="A30" s="339" t="s">
        <v>3416</v>
      </c>
      <c r="B30" s="454" t="s">
        <v>3417</v>
      </c>
      <c r="C30" s="241">
        <v>0</v>
      </c>
      <c r="D30" s="329">
        <v>0</v>
      </c>
      <c r="E30" s="241">
        <v>0</v>
      </c>
      <c r="F30" s="329">
        <v>1</v>
      </c>
      <c r="G30" s="856">
        <f t="shared" si="0"/>
        <v>0</v>
      </c>
      <c r="H30" s="856">
        <f t="shared" si="0"/>
        <v>1</v>
      </c>
    </row>
    <row r="31" spans="1:8">
      <c r="A31" s="339" t="s">
        <v>3418</v>
      </c>
      <c r="B31" s="454" t="s">
        <v>3419</v>
      </c>
      <c r="C31" s="241">
        <v>0</v>
      </c>
      <c r="D31" s="329">
        <v>0</v>
      </c>
      <c r="E31" s="241">
        <v>0</v>
      </c>
      <c r="F31" s="329">
        <v>1</v>
      </c>
      <c r="G31" s="856">
        <f t="shared" si="0"/>
        <v>0</v>
      </c>
      <c r="H31" s="856">
        <f t="shared" si="0"/>
        <v>1</v>
      </c>
    </row>
    <row r="32" spans="1:8">
      <c r="A32" s="339" t="s">
        <v>3420</v>
      </c>
      <c r="B32" s="454" t="s">
        <v>3421</v>
      </c>
      <c r="C32" s="241">
        <v>0</v>
      </c>
      <c r="D32" s="329">
        <v>0</v>
      </c>
      <c r="E32" s="241">
        <v>0</v>
      </c>
      <c r="F32" s="329">
        <v>1</v>
      </c>
      <c r="G32" s="856">
        <f t="shared" si="0"/>
        <v>0</v>
      </c>
      <c r="H32" s="856">
        <f t="shared" si="0"/>
        <v>1</v>
      </c>
    </row>
    <row r="33" spans="1:8">
      <c r="A33" s="339" t="s">
        <v>3111</v>
      </c>
      <c r="B33" s="454" t="s">
        <v>3422</v>
      </c>
      <c r="C33" s="241">
        <v>0</v>
      </c>
      <c r="D33" s="329">
        <v>0</v>
      </c>
      <c r="E33" s="241">
        <v>24</v>
      </c>
      <c r="F33" s="329">
        <v>30</v>
      </c>
      <c r="G33" s="856">
        <f t="shared" si="0"/>
        <v>24</v>
      </c>
      <c r="H33" s="856">
        <f t="shared" si="0"/>
        <v>30</v>
      </c>
    </row>
    <row r="34" spans="1:8">
      <c r="A34" s="339" t="s">
        <v>3423</v>
      </c>
      <c r="B34" s="454" t="s">
        <v>3424</v>
      </c>
      <c r="C34" s="241">
        <v>0</v>
      </c>
      <c r="D34" s="329">
        <v>0</v>
      </c>
      <c r="E34" s="241">
        <v>1</v>
      </c>
      <c r="F34" s="329">
        <v>1</v>
      </c>
      <c r="G34" s="856">
        <f t="shared" si="0"/>
        <v>1</v>
      </c>
      <c r="H34" s="856">
        <f t="shared" si="0"/>
        <v>1</v>
      </c>
    </row>
    <row r="35" spans="1:8" ht="25.5">
      <c r="A35" s="472" t="s">
        <v>3425</v>
      </c>
      <c r="B35" s="454" t="s">
        <v>3426</v>
      </c>
      <c r="C35" s="241">
        <v>0</v>
      </c>
      <c r="D35" s="473">
        <v>0</v>
      </c>
      <c r="E35" s="241">
        <v>1</v>
      </c>
      <c r="F35" s="473">
        <v>1</v>
      </c>
      <c r="G35" s="856">
        <f t="shared" si="0"/>
        <v>1</v>
      </c>
      <c r="H35" s="856">
        <f t="shared" si="0"/>
        <v>1</v>
      </c>
    </row>
    <row r="36" spans="1:8" ht="25.5">
      <c r="A36" s="472" t="s">
        <v>3427</v>
      </c>
      <c r="B36" s="454" t="s">
        <v>3428</v>
      </c>
      <c r="C36" s="241">
        <v>0</v>
      </c>
      <c r="D36" s="473">
        <v>0</v>
      </c>
      <c r="E36" s="241">
        <v>0</v>
      </c>
      <c r="F36" s="473">
        <v>1</v>
      </c>
      <c r="G36" s="856">
        <f t="shared" si="0"/>
        <v>0</v>
      </c>
      <c r="H36" s="856">
        <f t="shared" si="0"/>
        <v>1</v>
      </c>
    </row>
    <row r="37" spans="1:8">
      <c r="A37" s="339" t="s">
        <v>3429</v>
      </c>
      <c r="B37" s="454" t="s">
        <v>3430</v>
      </c>
      <c r="C37" s="241">
        <v>0</v>
      </c>
      <c r="D37" s="329">
        <v>0</v>
      </c>
      <c r="E37" s="241">
        <v>85</v>
      </c>
      <c r="F37" s="329">
        <v>90</v>
      </c>
      <c r="G37" s="856">
        <f t="shared" si="0"/>
        <v>85</v>
      </c>
      <c r="H37" s="856">
        <f t="shared" si="0"/>
        <v>90</v>
      </c>
    </row>
    <row r="38" spans="1:8">
      <c r="A38" s="339" t="s">
        <v>3431</v>
      </c>
      <c r="B38" s="454" t="s">
        <v>3432</v>
      </c>
      <c r="C38" s="241">
        <v>0</v>
      </c>
      <c r="D38" s="329">
        <v>0</v>
      </c>
      <c r="E38" s="241">
        <v>4</v>
      </c>
      <c r="F38" s="329">
        <v>5</v>
      </c>
      <c r="G38" s="856">
        <f t="shared" si="0"/>
        <v>4</v>
      </c>
      <c r="H38" s="856">
        <f t="shared" si="0"/>
        <v>5</v>
      </c>
    </row>
    <row r="39" spans="1:8" ht="25.5">
      <c r="A39" s="472" t="s">
        <v>3433</v>
      </c>
      <c r="B39" s="454" t="s">
        <v>3434</v>
      </c>
      <c r="C39" s="241">
        <v>0</v>
      </c>
      <c r="D39" s="473">
        <v>0</v>
      </c>
      <c r="E39" s="241">
        <v>2</v>
      </c>
      <c r="F39" s="473">
        <v>1</v>
      </c>
      <c r="G39" s="856">
        <f t="shared" si="0"/>
        <v>2</v>
      </c>
      <c r="H39" s="856">
        <f t="shared" si="0"/>
        <v>1</v>
      </c>
    </row>
    <row r="40" spans="1:8">
      <c r="A40" s="339" t="s">
        <v>3435</v>
      </c>
      <c r="B40" s="454" t="s">
        <v>3436</v>
      </c>
      <c r="C40" s="241">
        <v>0</v>
      </c>
      <c r="D40" s="329">
        <v>0</v>
      </c>
      <c r="E40" s="241">
        <v>4</v>
      </c>
      <c r="F40" s="329">
        <v>1</v>
      </c>
      <c r="G40" s="856">
        <f t="shared" si="0"/>
        <v>4</v>
      </c>
      <c r="H40" s="856">
        <f t="shared" si="0"/>
        <v>1</v>
      </c>
    </row>
    <row r="41" spans="1:8">
      <c r="A41" s="339" t="s">
        <v>3437</v>
      </c>
      <c r="B41" s="454" t="s">
        <v>3438</v>
      </c>
      <c r="C41" s="241">
        <v>0</v>
      </c>
      <c r="D41" s="329">
        <v>0</v>
      </c>
      <c r="E41" s="241">
        <v>0</v>
      </c>
      <c r="F41" s="329">
        <v>1</v>
      </c>
      <c r="G41" s="856">
        <f t="shared" si="0"/>
        <v>0</v>
      </c>
      <c r="H41" s="856">
        <f t="shared" si="0"/>
        <v>1</v>
      </c>
    </row>
    <row r="42" spans="1:8">
      <c r="A42" s="339" t="s">
        <v>3439</v>
      </c>
      <c r="B42" s="454" t="s">
        <v>3440</v>
      </c>
      <c r="C42" s="241">
        <v>0</v>
      </c>
      <c r="D42" s="329">
        <v>0</v>
      </c>
      <c r="E42" s="241">
        <v>0</v>
      </c>
      <c r="F42" s="329">
        <v>1</v>
      </c>
      <c r="G42" s="856">
        <f t="shared" ref="G42:H69" si="1">C42+E42</f>
        <v>0</v>
      </c>
      <c r="H42" s="856">
        <f t="shared" si="1"/>
        <v>1</v>
      </c>
    </row>
    <row r="43" spans="1:8">
      <c r="A43" s="339" t="s">
        <v>3441</v>
      </c>
      <c r="B43" s="454" t="s">
        <v>3442</v>
      </c>
      <c r="C43" s="241">
        <v>0</v>
      </c>
      <c r="D43" s="329">
        <v>0</v>
      </c>
      <c r="E43" s="241">
        <v>22</v>
      </c>
      <c r="F43" s="329">
        <v>25</v>
      </c>
      <c r="G43" s="856">
        <f t="shared" si="1"/>
        <v>22</v>
      </c>
      <c r="H43" s="856">
        <f t="shared" si="1"/>
        <v>25</v>
      </c>
    </row>
    <row r="44" spans="1:8">
      <c r="A44" s="339" t="s">
        <v>3443</v>
      </c>
      <c r="B44" s="454" t="s">
        <v>3444</v>
      </c>
      <c r="C44" s="241">
        <v>0</v>
      </c>
      <c r="D44" s="329">
        <v>0</v>
      </c>
      <c r="E44" s="241">
        <v>1</v>
      </c>
      <c r="F44" s="329">
        <v>2</v>
      </c>
      <c r="G44" s="856">
        <f t="shared" si="1"/>
        <v>1</v>
      </c>
      <c r="H44" s="856">
        <f t="shared" si="1"/>
        <v>2</v>
      </c>
    </row>
    <row r="45" spans="1:8">
      <c r="A45" s="339" t="s">
        <v>3445</v>
      </c>
      <c r="B45" s="454" t="s">
        <v>3446</v>
      </c>
      <c r="C45" s="241">
        <v>0</v>
      </c>
      <c r="D45" s="329">
        <v>0</v>
      </c>
      <c r="E45" s="241">
        <v>0</v>
      </c>
      <c r="F45" s="329">
        <v>2</v>
      </c>
      <c r="G45" s="856">
        <f t="shared" si="1"/>
        <v>0</v>
      </c>
      <c r="H45" s="856">
        <f t="shared" si="1"/>
        <v>2</v>
      </c>
    </row>
    <row r="46" spans="1:8">
      <c r="A46" s="339" t="s">
        <v>3447</v>
      </c>
      <c r="B46" s="454" t="s">
        <v>3448</v>
      </c>
      <c r="C46" s="241">
        <v>0</v>
      </c>
      <c r="D46" s="329">
        <v>0</v>
      </c>
      <c r="E46" s="241">
        <v>0</v>
      </c>
      <c r="F46" s="329">
        <v>1</v>
      </c>
      <c r="G46" s="856">
        <f t="shared" si="1"/>
        <v>0</v>
      </c>
      <c r="H46" s="856">
        <f t="shared" si="1"/>
        <v>1</v>
      </c>
    </row>
    <row r="47" spans="1:8">
      <c r="A47" s="339" t="s">
        <v>3449</v>
      </c>
      <c r="B47" s="454" t="s">
        <v>3450</v>
      </c>
      <c r="C47" s="241">
        <v>0</v>
      </c>
      <c r="D47" s="329">
        <v>0</v>
      </c>
      <c r="E47" s="241">
        <v>0</v>
      </c>
      <c r="F47" s="329">
        <v>1</v>
      </c>
      <c r="G47" s="856">
        <f t="shared" si="1"/>
        <v>0</v>
      </c>
      <c r="H47" s="856">
        <f t="shared" si="1"/>
        <v>1</v>
      </c>
    </row>
    <row r="48" spans="1:8">
      <c r="A48" s="339" t="s">
        <v>3451</v>
      </c>
      <c r="B48" s="454" t="s">
        <v>3452</v>
      </c>
      <c r="C48" s="241">
        <v>0</v>
      </c>
      <c r="D48" s="329">
        <v>0</v>
      </c>
      <c r="E48" s="241">
        <v>9</v>
      </c>
      <c r="F48" s="329">
        <v>10</v>
      </c>
      <c r="G48" s="856">
        <f t="shared" si="1"/>
        <v>9</v>
      </c>
      <c r="H48" s="856">
        <f t="shared" si="1"/>
        <v>10</v>
      </c>
    </row>
    <row r="49" spans="1:8">
      <c r="A49" s="339" t="s">
        <v>3453</v>
      </c>
      <c r="B49" s="454" t="s">
        <v>3454</v>
      </c>
      <c r="C49" s="241">
        <v>0</v>
      </c>
      <c r="D49" s="329">
        <v>1</v>
      </c>
      <c r="E49" s="241">
        <v>0</v>
      </c>
      <c r="F49" s="329">
        <v>1</v>
      </c>
      <c r="G49" s="856">
        <f t="shared" si="1"/>
        <v>0</v>
      </c>
      <c r="H49" s="856">
        <f t="shared" si="1"/>
        <v>2</v>
      </c>
    </row>
    <row r="50" spans="1:8">
      <c r="A50" s="339" t="s">
        <v>3455</v>
      </c>
      <c r="B50" s="454" t="s">
        <v>2050</v>
      </c>
      <c r="C50" s="241">
        <v>2</v>
      </c>
      <c r="D50" s="329">
        <v>5</v>
      </c>
      <c r="E50" s="241">
        <v>1</v>
      </c>
      <c r="F50" s="329">
        <v>1</v>
      </c>
      <c r="G50" s="856">
        <f t="shared" si="1"/>
        <v>3</v>
      </c>
      <c r="H50" s="856">
        <f t="shared" si="1"/>
        <v>6</v>
      </c>
    </row>
    <row r="51" spans="1:8">
      <c r="A51" s="339" t="s">
        <v>3456</v>
      </c>
      <c r="B51" s="454" t="s">
        <v>3457</v>
      </c>
      <c r="C51" s="241">
        <v>0</v>
      </c>
      <c r="D51" s="329">
        <v>0</v>
      </c>
      <c r="E51" s="241">
        <v>2</v>
      </c>
      <c r="F51" s="329">
        <v>2</v>
      </c>
      <c r="G51" s="856">
        <f t="shared" si="1"/>
        <v>2</v>
      </c>
      <c r="H51" s="856">
        <f t="shared" si="1"/>
        <v>2</v>
      </c>
    </row>
    <row r="52" spans="1:8" ht="25.5">
      <c r="A52" s="339" t="s">
        <v>3458</v>
      </c>
      <c r="B52" s="454" t="s">
        <v>3459</v>
      </c>
      <c r="C52" s="241">
        <v>1</v>
      </c>
      <c r="D52" s="329">
        <v>1</v>
      </c>
      <c r="E52" s="241">
        <v>4</v>
      </c>
      <c r="F52" s="329">
        <v>5</v>
      </c>
      <c r="G52" s="856">
        <f t="shared" si="1"/>
        <v>5</v>
      </c>
      <c r="H52" s="856">
        <f t="shared" si="1"/>
        <v>6</v>
      </c>
    </row>
    <row r="53" spans="1:8" ht="25.5">
      <c r="A53" s="472" t="s">
        <v>3460</v>
      </c>
      <c r="B53" s="454" t="s">
        <v>3461</v>
      </c>
      <c r="C53" s="241">
        <v>0</v>
      </c>
      <c r="D53" s="473">
        <v>0</v>
      </c>
      <c r="E53" s="241">
        <v>0</v>
      </c>
      <c r="F53" s="473">
        <v>1</v>
      </c>
      <c r="G53" s="856">
        <f t="shared" si="1"/>
        <v>0</v>
      </c>
      <c r="H53" s="856">
        <f t="shared" si="1"/>
        <v>1</v>
      </c>
    </row>
    <row r="54" spans="1:8" ht="25.5">
      <c r="A54" s="339" t="s">
        <v>3462</v>
      </c>
      <c r="B54" s="454" t="s">
        <v>3463</v>
      </c>
      <c r="C54" s="241">
        <v>0</v>
      </c>
      <c r="D54" s="329">
        <v>0</v>
      </c>
      <c r="E54" s="241">
        <v>4</v>
      </c>
      <c r="F54" s="329">
        <v>5</v>
      </c>
      <c r="G54" s="856">
        <f t="shared" si="1"/>
        <v>4</v>
      </c>
      <c r="H54" s="856">
        <f t="shared" si="1"/>
        <v>5</v>
      </c>
    </row>
    <row r="55" spans="1:8" ht="25.5">
      <c r="A55" s="472" t="s">
        <v>3464</v>
      </c>
      <c r="B55" s="454" t="s">
        <v>3465</v>
      </c>
      <c r="C55" s="241">
        <v>0</v>
      </c>
      <c r="D55" s="473">
        <v>0</v>
      </c>
      <c r="E55" s="241">
        <v>6</v>
      </c>
      <c r="F55" s="473">
        <v>10</v>
      </c>
      <c r="G55" s="856">
        <f t="shared" si="1"/>
        <v>6</v>
      </c>
      <c r="H55" s="856">
        <f t="shared" si="1"/>
        <v>10</v>
      </c>
    </row>
    <row r="56" spans="1:8" ht="25.5">
      <c r="A56" s="339" t="s">
        <v>3466</v>
      </c>
      <c r="B56" s="454" t="s">
        <v>3467</v>
      </c>
      <c r="C56" s="241">
        <v>0</v>
      </c>
      <c r="D56" s="329">
        <v>0</v>
      </c>
      <c r="E56" s="241">
        <v>2</v>
      </c>
      <c r="F56" s="329">
        <v>2</v>
      </c>
      <c r="G56" s="856">
        <f t="shared" si="1"/>
        <v>2</v>
      </c>
      <c r="H56" s="856">
        <f t="shared" si="1"/>
        <v>2</v>
      </c>
    </row>
    <row r="57" spans="1:8" ht="25.5">
      <c r="A57" s="339" t="s">
        <v>3468</v>
      </c>
      <c r="B57" s="454" t="s">
        <v>3469</v>
      </c>
      <c r="C57" s="241">
        <v>0</v>
      </c>
      <c r="D57" s="329">
        <v>1</v>
      </c>
      <c r="E57" s="241">
        <v>2</v>
      </c>
      <c r="F57" s="329">
        <v>1</v>
      </c>
      <c r="G57" s="856">
        <f t="shared" si="1"/>
        <v>2</v>
      </c>
      <c r="H57" s="856">
        <f t="shared" si="1"/>
        <v>2</v>
      </c>
    </row>
    <row r="58" spans="1:8" ht="25.5">
      <c r="A58" s="339" t="s">
        <v>3470</v>
      </c>
      <c r="B58" s="454" t="s">
        <v>3471</v>
      </c>
      <c r="C58" s="241">
        <v>0</v>
      </c>
      <c r="D58" s="329">
        <v>1</v>
      </c>
      <c r="E58" s="241">
        <v>1</v>
      </c>
      <c r="F58" s="329">
        <v>2</v>
      </c>
      <c r="G58" s="856">
        <f t="shared" si="1"/>
        <v>1</v>
      </c>
      <c r="H58" s="856">
        <f t="shared" si="1"/>
        <v>3</v>
      </c>
    </row>
    <row r="59" spans="1:8" ht="25.5">
      <c r="A59" s="339" t="s">
        <v>3472</v>
      </c>
      <c r="B59" s="454" t="s">
        <v>2052</v>
      </c>
      <c r="C59" s="241">
        <v>0</v>
      </c>
      <c r="D59" s="329">
        <v>1</v>
      </c>
      <c r="E59" s="241">
        <v>1</v>
      </c>
      <c r="F59" s="329">
        <v>1</v>
      </c>
      <c r="G59" s="856">
        <f t="shared" si="1"/>
        <v>1</v>
      </c>
      <c r="H59" s="856">
        <f t="shared" si="1"/>
        <v>2</v>
      </c>
    </row>
    <row r="60" spans="1:8">
      <c r="A60" s="339" t="s">
        <v>3473</v>
      </c>
      <c r="B60" s="454" t="s">
        <v>3474</v>
      </c>
      <c r="C60" s="241">
        <v>0</v>
      </c>
      <c r="D60" s="329">
        <v>0</v>
      </c>
      <c r="E60" s="241">
        <v>0</v>
      </c>
      <c r="F60" s="329">
        <v>1</v>
      </c>
      <c r="G60" s="856">
        <f t="shared" si="1"/>
        <v>0</v>
      </c>
      <c r="H60" s="856">
        <f t="shared" si="1"/>
        <v>1</v>
      </c>
    </row>
    <row r="61" spans="1:8">
      <c r="A61" s="339" t="s">
        <v>3475</v>
      </c>
      <c r="B61" s="454" t="s">
        <v>3476</v>
      </c>
      <c r="C61" s="241">
        <v>0</v>
      </c>
      <c r="D61" s="329">
        <v>0</v>
      </c>
      <c r="E61" s="241">
        <v>0</v>
      </c>
      <c r="F61" s="329">
        <v>1</v>
      </c>
      <c r="G61" s="856">
        <f t="shared" si="1"/>
        <v>0</v>
      </c>
      <c r="H61" s="856">
        <f t="shared" si="1"/>
        <v>1</v>
      </c>
    </row>
    <row r="62" spans="1:8" ht="25.5">
      <c r="A62" s="339" t="s">
        <v>3477</v>
      </c>
      <c r="B62" s="454" t="s">
        <v>3478</v>
      </c>
      <c r="C62" s="241">
        <v>0</v>
      </c>
      <c r="D62" s="329">
        <v>0</v>
      </c>
      <c r="E62" s="241">
        <v>0</v>
      </c>
      <c r="F62" s="329">
        <v>1</v>
      </c>
      <c r="G62" s="856">
        <f t="shared" si="1"/>
        <v>0</v>
      </c>
      <c r="H62" s="856">
        <f t="shared" si="1"/>
        <v>1</v>
      </c>
    </row>
    <row r="63" spans="1:8" ht="25.5">
      <c r="A63" s="339" t="s">
        <v>3479</v>
      </c>
      <c r="B63" s="454" t="s">
        <v>3480</v>
      </c>
      <c r="C63" s="241">
        <v>0</v>
      </c>
      <c r="D63" s="329">
        <v>0</v>
      </c>
      <c r="E63" s="241">
        <v>0</v>
      </c>
      <c r="F63" s="329">
        <v>1</v>
      </c>
      <c r="G63" s="856">
        <f t="shared" si="1"/>
        <v>0</v>
      </c>
      <c r="H63" s="856">
        <f t="shared" si="1"/>
        <v>1</v>
      </c>
    </row>
    <row r="64" spans="1:8" ht="25.5">
      <c r="A64" s="339" t="s">
        <v>3481</v>
      </c>
      <c r="B64" s="454" t="s">
        <v>3482</v>
      </c>
      <c r="C64" s="241">
        <v>0</v>
      </c>
      <c r="D64" s="329">
        <v>0</v>
      </c>
      <c r="E64" s="241">
        <v>0</v>
      </c>
      <c r="F64" s="329">
        <v>1</v>
      </c>
      <c r="G64" s="856">
        <f t="shared" si="1"/>
        <v>0</v>
      </c>
      <c r="H64" s="856">
        <f t="shared" si="1"/>
        <v>1</v>
      </c>
    </row>
    <row r="65" spans="1:8" ht="25.5">
      <c r="A65" s="339" t="s">
        <v>3483</v>
      </c>
      <c r="B65" s="454" t="s">
        <v>3484</v>
      </c>
      <c r="C65" s="241">
        <v>0</v>
      </c>
      <c r="D65" s="329">
        <v>0</v>
      </c>
      <c r="E65" s="241">
        <v>0</v>
      </c>
      <c r="F65" s="329">
        <v>1</v>
      </c>
      <c r="G65" s="856">
        <f t="shared" si="1"/>
        <v>0</v>
      </c>
      <c r="H65" s="856">
        <f t="shared" si="1"/>
        <v>1</v>
      </c>
    </row>
    <row r="66" spans="1:8">
      <c r="A66" s="339" t="s">
        <v>3485</v>
      </c>
      <c r="B66" s="454" t="s">
        <v>3486</v>
      </c>
      <c r="C66" s="241">
        <v>0</v>
      </c>
      <c r="D66" s="329">
        <v>0</v>
      </c>
      <c r="E66" s="241">
        <v>0</v>
      </c>
      <c r="F66" s="329">
        <v>1</v>
      </c>
      <c r="G66" s="856">
        <f t="shared" si="1"/>
        <v>0</v>
      </c>
      <c r="H66" s="856">
        <f t="shared" si="1"/>
        <v>1</v>
      </c>
    </row>
    <row r="67" spans="1:8" ht="25.5">
      <c r="A67" s="339" t="s">
        <v>3487</v>
      </c>
      <c r="B67" s="454" t="s">
        <v>3488</v>
      </c>
      <c r="C67" s="241">
        <v>0</v>
      </c>
      <c r="D67" s="329">
        <v>0</v>
      </c>
      <c r="E67" s="241">
        <v>0</v>
      </c>
      <c r="F67" s="329">
        <v>1</v>
      </c>
      <c r="G67" s="856">
        <f t="shared" si="1"/>
        <v>0</v>
      </c>
      <c r="H67" s="856">
        <f t="shared" si="1"/>
        <v>1</v>
      </c>
    </row>
    <row r="68" spans="1:8" ht="25.5">
      <c r="A68" s="339" t="s">
        <v>3489</v>
      </c>
      <c r="B68" s="454" t="s">
        <v>3490</v>
      </c>
      <c r="C68" s="241">
        <v>0</v>
      </c>
      <c r="D68" s="329">
        <v>0</v>
      </c>
      <c r="E68" s="241">
        <v>3</v>
      </c>
      <c r="F68" s="329">
        <v>3</v>
      </c>
      <c r="G68" s="856">
        <f t="shared" si="1"/>
        <v>3</v>
      </c>
      <c r="H68" s="856">
        <f t="shared" si="1"/>
        <v>3</v>
      </c>
    </row>
    <row r="69" spans="1:8">
      <c r="A69" s="339" t="s">
        <v>3491</v>
      </c>
      <c r="B69" s="454" t="s">
        <v>3492</v>
      </c>
      <c r="C69" s="241">
        <v>0</v>
      </c>
      <c r="D69" s="329">
        <v>0</v>
      </c>
      <c r="E69" s="241">
        <v>0</v>
      </c>
      <c r="F69" s="329">
        <v>1</v>
      </c>
      <c r="G69" s="856">
        <f t="shared" si="1"/>
        <v>0</v>
      </c>
      <c r="H69" s="856">
        <f t="shared" si="1"/>
        <v>1</v>
      </c>
    </row>
    <row r="70" spans="1:8">
      <c r="A70" s="855" t="s">
        <v>3493</v>
      </c>
      <c r="B70" s="855" t="s">
        <v>3494</v>
      </c>
      <c r="C70" s="241">
        <v>0</v>
      </c>
      <c r="D70" s="855">
        <v>1</v>
      </c>
      <c r="E70" s="241">
        <v>3</v>
      </c>
      <c r="F70" s="855">
        <v>5</v>
      </c>
      <c r="G70" s="855"/>
      <c r="H70" s="855">
        <f t="shared" ref="H70:H133" si="2">D70+F70</f>
        <v>6</v>
      </c>
    </row>
    <row r="71" spans="1:8">
      <c r="A71" s="339" t="s">
        <v>3495</v>
      </c>
      <c r="B71" s="454" t="s">
        <v>3496</v>
      </c>
      <c r="C71" s="241">
        <v>0</v>
      </c>
      <c r="D71" s="329">
        <v>0</v>
      </c>
      <c r="E71" s="241">
        <v>0</v>
      </c>
      <c r="F71" s="329">
        <v>1</v>
      </c>
      <c r="G71" s="856">
        <f t="shared" ref="G71:G76" si="3">C71+E71</f>
        <v>0</v>
      </c>
      <c r="H71" s="856">
        <f t="shared" si="2"/>
        <v>1</v>
      </c>
    </row>
    <row r="72" spans="1:8">
      <c r="A72" s="339" t="s">
        <v>3497</v>
      </c>
      <c r="B72" s="454" t="s">
        <v>3498</v>
      </c>
      <c r="C72" s="241">
        <v>0</v>
      </c>
      <c r="D72" s="329">
        <v>0</v>
      </c>
      <c r="E72" s="241">
        <v>2</v>
      </c>
      <c r="F72" s="329">
        <v>2</v>
      </c>
      <c r="G72" s="856">
        <f t="shared" si="3"/>
        <v>2</v>
      </c>
      <c r="H72" s="856">
        <f t="shared" si="2"/>
        <v>2</v>
      </c>
    </row>
    <row r="73" spans="1:8" ht="25.5">
      <c r="A73" s="339" t="s">
        <v>3499</v>
      </c>
      <c r="B73" s="454" t="s">
        <v>3500</v>
      </c>
      <c r="C73" s="241">
        <v>0</v>
      </c>
      <c r="D73" s="329">
        <v>0</v>
      </c>
      <c r="E73" s="241">
        <v>0</v>
      </c>
      <c r="F73" s="329">
        <v>1</v>
      </c>
      <c r="G73" s="856">
        <f t="shared" si="3"/>
        <v>0</v>
      </c>
      <c r="H73" s="856">
        <f t="shared" si="2"/>
        <v>1</v>
      </c>
    </row>
    <row r="74" spans="1:8">
      <c r="A74" s="339" t="s">
        <v>3501</v>
      </c>
      <c r="B74" s="454" t="s">
        <v>3502</v>
      </c>
      <c r="C74" s="241">
        <v>22</v>
      </c>
      <c r="D74" s="329">
        <v>30</v>
      </c>
      <c r="E74" s="241">
        <v>1</v>
      </c>
      <c r="F74" s="329">
        <v>3</v>
      </c>
      <c r="G74" s="856">
        <f t="shared" si="3"/>
        <v>23</v>
      </c>
      <c r="H74" s="856">
        <f t="shared" si="2"/>
        <v>33</v>
      </c>
    </row>
    <row r="75" spans="1:8">
      <c r="A75" s="339" t="s">
        <v>3503</v>
      </c>
      <c r="B75" s="454" t="s">
        <v>3504</v>
      </c>
      <c r="C75" s="241">
        <v>0</v>
      </c>
      <c r="D75" s="329">
        <v>0</v>
      </c>
      <c r="E75" s="241">
        <v>0</v>
      </c>
      <c r="F75" s="329">
        <v>1</v>
      </c>
      <c r="G75" s="856">
        <f t="shared" si="3"/>
        <v>0</v>
      </c>
      <c r="H75" s="856">
        <f t="shared" si="2"/>
        <v>1</v>
      </c>
    </row>
    <row r="76" spans="1:8">
      <c r="A76" s="339" t="s">
        <v>3505</v>
      </c>
      <c r="B76" s="454" t="s">
        <v>3506</v>
      </c>
      <c r="C76" s="241">
        <v>0</v>
      </c>
      <c r="D76" s="329">
        <v>2</v>
      </c>
      <c r="E76" s="241">
        <v>37</v>
      </c>
      <c r="F76" s="329">
        <v>30</v>
      </c>
      <c r="G76" s="856">
        <f t="shared" si="3"/>
        <v>37</v>
      </c>
      <c r="H76" s="856">
        <f t="shared" si="2"/>
        <v>32</v>
      </c>
    </row>
    <row r="77" spans="1:8">
      <c r="A77" s="855" t="s">
        <v>3507</v>
      </c>
      <c r="B77" s="855" t="s">
        <v>3508</v>
      </c>
      <c r="C77" s="241">
        <v>0</v>
      </c>
      <c r="D77" s="855">
        <v>1</v>
      </c>
      <c r="E77" s="241">
        <v>0</v>
      </c>
      <c r="F77" s="855">
        <v>1</v>
      </c>
      <c r="G77" s="855"/>
      <c r="H77" s="855">
        <f t="shared" si="2"/>
        <v>2</v>
      </c>
    </row>
    <row r="78" spans="1:8">
      <c r="A78" s="339" t="s">
        <v>3509</v>
      </c>
      <c r="B78" s="454" t="s">
        <v>3510</v>
      </c>
      <c r="C78" s="241">
        <v>0</v>
      </c>
      <c r="D78" s="329">
        <v>0</v>
      </c>
      <c r="E78" s="241">
        <v>1</v>
      </c>
      <c r="F78" s="329">
        <v>5</v>
      </c>
      <c r="G78" s="856">
        <f t="shared" ref="G78:G88" si="4">C78+E78</f>
        <v>1</v>
      </c>
      <c r="H78" s="856">
        <f t="shared" si="2"/>
        <v>5</v>
      </c>
    </row>
    <row r="79" spans="1:8" ht="25.5">
      <c r="A79" s="472" t="s">
        <v>3511</v>
      </c>
      <c r="B79" s="454" t="s">
        <v>3512</v>
      </c>
      <c r="C79" s="241">
        <v>0</v>
      </c>
      <c r="D79" s="473">
        <v>0</v>
      </c>
      <c r="E79" s="241">
        <v>2</v>
      </c>
      <c r="F79" s="473">
        <v>1</v>
      </c>
      <c r="G79" s="856">
        <f t="shared" si="4"/>
        <v>2</v>
      </c>
      <c r="H79" s="856">
        <f t="shared" si="2"/>
        <v>1</v>
      </c>
    </row>
    <row r="80" spans="1:8" ht="25.5">
      <c r="A80" s="339" t="s">
        <v>3513</v>
      </c>
      <c r="B80" s="454" t="s">
        <v>3514</v>
      </c>
      <c r="C80" s="241">
        <v>0</v>
      </c>
      <c r="D80" s="329">
        <v>0</v>
      </c>
      <c r="E80" s="241">
        <v>30</v>
      </c>
      <c r="F80" s="329">
        <v>35</v>
      </c>
      <c r="G80" s="856">
        <f t="shared" si="4"/>
        <v>30</v>
      </c>
      <c r="H80" s="856">
        <f t="shared" si="2"/>
        <v>35</v>
      </c>
    </row>
    <row r="81" spans="1:8">
      <c r="A81" s="339" t="s">
        <v>3515</v>
      </c>
      <c r="B81" s="454" t="s">
        <v>3516</v>
      </c>
      <c r="C81" s="241">
        <v>0</v>
      </c>
      <c r="D81" s="329">
        <v>0</v>
      </c>
      <c r="E81" s="241">
        <v>0</v>
      </c>
      <c r="F81" s="329">
        <v>1</v>
      </c>
      <c r="G81" s="856">
        <f t="shared" si="4"/>
        <v>0</v>
      </c>
      <c r="H81" s="856">
        <f t="shared" si="2"/>
        <v>1</v>
      </c>
    </row>
    <row r="82" spans="1:8" ht="25.5">
      <c r="A82" s="472" t="s">
        <v>3517</v>
      </c>
      <c r="B82" s="454" t="s">
        <v>3518</v>
      </c>
      <c r="C82" s="241">
        <v>0</v>
      </c>
      <c r="D82" s="473">
        <v>0</v>
      </c>
      <c r="E82" s="241">
        <v>4</v>
      </c>
      <c r="F82" s="473">
        <v>6</v>
      </c>
      <c r="G82" s="856">
        <f t="shared" si="4"/>
        <v>4</v>
      </c>
      <c r="H82" s="856">
        <f t="shared" si="2"/>
        <v>6</v>
      </c>
    </row>
    <row r="83" spans="1:8" ht="25.5">
      <c r="A83" s="339" t="s">
        <v>3519</v>
      </c>
      <c r="B83" s="454" t="s">
        <v>3520</v>
      </c>
      <c r="C83" s="241">
        <v>0</v>
      </c>
      <c r="D83" s="329">
        <v>0</v>
      </c>
      <c r="E83" s="241">
        <v>1</v>
      </c>
      <c r="F83" s="329">
        <v>4</v>
      </c>
      <c r="G83" s="856">
        <f t="shared" si="4"/>
        <v>1</v>
      </c>
      <c r="H83" s="856">
        <f t="shared" si="2"/>
        <v>4</v>
      </c>
    </row>
    <row r="84" spans="1:8" ht="25.5">
      <c r="A84" s="339" t="s">
        <v>3521</v>
      </c>
      <c r="B84" s="454" t="s">
        <v>3522</v>
      </c>
      <c r="C84" s="241">
        <v>0</v>
      </c>
      <c r="D84" s="329">
        <v>1</v>
      </c>
      <c r="E84" s="241">
        <v>1</v>
      </c>
      <c r="F84" s="329">
        <v>2</v>
      </c>
      <c r="G84" s="856">
        <f t="shared" si="4"/>
        <v>1</v>
      </c>
      <c r="H84" s="856">
        <f t="shared" si="2"/>
        <v>3</v>
      </c>
    </row>
    <row r="85" spans="1:8">
      <c r="A85" s="339" t="s">
        <v>3523</v>
      </c>
      <c r="B85" s="454" t="s">
        <v>3524</v>
      </c>
      <c r="C85" s="241">
        <v>0</v>
      </c>
      <c r="D85" s="329">
        <v>0</v>
      </c>
      <c r="E85" s="241">
        <v>0</v>
      </c>
      <c r="F85" s="329">
        <v>1</v>
      </c>
      <c r="G85" s="856">
        <f t="shared" si="4"/>
        <v>0</v>
      </c>
      <c r="H85" s="856">
        <f t="shared" si="2"/>
        <v>1</v>
      </c>
    </row>
    <row r="86" spans="1:8">
      <c r="A86" s="472" t="s">
        <v>3525</v>
      </c>
      <c r="B86" s="454" t="s">
        <v>3526</v>
      </c>
      <c r="C86" s="241">
        <v>0</v>
      </c>
      <c r="D86" s="473">
        <v>0</v>
      </c>
      <c r="E86" s="241">
        <v>0</v>
      </c>
      <c r="F86" s="473">
        <v>1</v>
      </c>
      <c r="G86" s="856">
        <f t="shared" si="4"/>
        <v>0</v>
      </c>
      <c r="H86" s="856">
        <f t="shared" si="2"/>
        <v>1</v>
      </c>
    </row>
    <row r="87" spans="1:8" ht="38.25">
      <c r="A87" s="472" t="s">
        <v>3527</v>
      </c>
      <c r="B87" s="454" t="s">
        <v>2067</v>
      </c>
      <c r="C87" s="241">
        <v>0</v>
      </c>
      <c r="D87" s="473">
        <v>0</v>
      </c>
      <c r="E87" s="241">
        <v>0</v>
      </c>
      <c r="F87" s="473">
        <v>1</v>
      </c>
      <c r="G87" s="856">
        <f t="shared" si="4"/>
        <v>0</v>
      </c>
      <c r="H87" s="856">
        <f t="shared" si="2"/>
        <v>1</v>
      </c>
    </row>
    <row r="88" spans="1:8" ht="38.25">
      <c r="A88" s="339" t="s">
        <v>3528</v>
      </c>
      <c r="B88" s="454" t="s">
        <v>3529</v>
      </c>
      <c r="C88" s="241">
        <v>0</v>
      </c>
      <c r="D88" s="329">
        <v>0</v>
      </c>
      <c r="E88" s="241">
        <v>0</v>
      </c>
      <c r="F88" s="329">
        <v>1</v>
      </c>
      <c r="G88" s="856">
        <f t="shared" si="4"/>
        <v>0</v>
      </c>
      <c r="H88" s="856">
        <f t="shared" si="2"/>
        <v>1</v>
      </c>
    </row>
    <row r="89" spans="1:8">
      <c r="A89" s="855" t="s">
        <v>3530</v>
      </c>
      <c r="B89" s="855" t="s">
        <v>3531</v>
      </c>
      <c r="C89" s="241">
        <v>0</v>
      </c>
      <c r="D89" s="855"/>
      <c r="E89" s="241">
        <v>0</v>
      </c>
      <c r="F89" s="855">
        <v>1</v>
      </c>
      <c r="G89" s="855"/>
      <c r="H89" s="855">
        <f t="shared" si="2"/>
        <v>1</v>
      </c>
    </row>
    <row r="90" spans="1:8">
      <c r="A90" s="339" t="s">
        <v>3532</v>
      </c>
      <c r="B90" s="454" t="s">
        <v>3533</v>
      </c>
      <c r="C90" s="241">
        <v>0</v>
      </c>
      <c r="D90" s="329">
        <v>2</v>
      </c>
      <c r="E90" s="241">
        <v>0</v>
      </c>
      <c r="F90" s="329">
        <v>1</v>
      </c>
      <c r="G90" s="856">
        <f t="shared" ref="G90:G128" si="5">C90+E90</f>
        <v>0</v>
      </c>
      <c r="H90" s="856">
        <f t="shared" si="2"/>
        <v>3</v>
      </c>
    </row>
    <row r="91" spans="1:8" ht="25.5">
      <c r="A91" s="339" t="s">
        <v>3534</v>
      </c>
      <c r="B91" s="454" t="s">
        <v>3535</v>
      </c>
      <c r="C91" s="241">
        <v>0</v>
      </c>
      <c r="D91" s="329">
        <v>2</v>
      </c>
      <c r="E91" s="241">
        <v>0</v>
      </c>
      <c r="F91" s="329">
        <v>1</v>
      </c>
      <c r="G91" s="856">
        <f t="shared" si="5"/>
        <v>0</v>
      </c>
      <c r="H91" s="856">
        <f t="shared" si="2"/>
        <v>3</v>
      </c>
    </row>
    <row r="92" spans="1:8" ht="25.5">
      <c r="A92" s="339" t="s">
        <v>3536</v>
      </c>
      <c r="B92" s="454" t="s">
        <v>3537</v>
      </c>
      <c r="C92" s="241">
        <v>0</v>
      </c>
      <c r="D92" s="329">
        <v>0</v>
      </c>
      <c r="E92" s="241">
        <v>0</v>
      </c>
      <c r="F92" s="329">
        <v>1</v>
      </c>
      <c r="G92" s="856">
        <f t="shared" si="5"/>
        <v>0</v>
      </c>
      <c r="H92" s="856">
        <f t="shared" si="2"/>
        <v>1</v>
      </c>
    </row>
    <row r="93" spans="1:8" ht="25.5">
      <c r="A93" s="472" t="s">
        <v>3538</v>
      </c>
      <c r="B93" s="454" t="s">
        <v>3539</v>
      </c>
      <c r="C93" s="241">
        <v>0</v>
      </c>
      <c r="D93" s="473">
        <v>0</v>
      </c>
      <c r="E93" s="241">
        <v>0</v>
      </c>
      <c r="F93" s="473">
        <v>1</v>
      </c>
      <c r="G93" s="856">
        <f t="shared" si="5"/>
        <v>0</v>
      </c>
      <c r="H93" s="856">
        <f t="shared" si="2"/>
        <v>1</v>
      </c>
    </row>
    <row r="94" spans="1:8" ht="25.5">
      <c r="A94" s="472" t="s">
        <v>3540</v>
      </c>
      <c r="B94" s="454" t="s">
        <v>3541</v>
      </c>
      <c r="C94" s="241">
        <v>0</v>
      </c>
      <c r="D94" s="473">
        <v>0</v>
      </c>
      <c r="E94" s="241">
        <v>0</v>
      </c>
      <c r="F94" s="473">
        <v>1</v>
      </c>
      <c r="G94" s="856">
        <f t="shared" si="5"/>
        <v>0</v>
      </c>
      <c r="H94" s="856">
        <f t="shared" si="2"/>
        <v>1</v>
      </c>
    </row>
    <row r="95" spans="1:8" ht="25.5">
      <c r="A95" s="339" t="s">
        <v>3542</v>
      </c>
      <c r="B95" s="454" t="s">
        <v>3543</v>
      </c>
      <c r="C95" s="241">
        <v>0</v>
      </c>
      <c r="D95" s="329">
        <v>0</v>
      </c>
      <c r="E95" s="241">
        <v>0</v>
      </c>
      <c r="F95" s="329">
        <v>1</v>
      </c>
      <c r="G95" s="856">
        <f t="shared" si="5"/>
        <v>0</v>
      </c>
      <c r="H95" s="856">
        <f t="shared" si="2"/>
        <v>1</v>
      </c>
    </row>
    <row r="96" spans="1:8" ht="25.5">
      <c r="A96" s="339" t="s">
        <v>3544</v>
      </c>
      <c r="B96" s="454" t="s">
        <v>3545</v>
      </c>
      <c r="C96" s="241">
        <v>0</v>
      </c>
      <c r="D96" s="329">
        <v>0</v>
      </c>
      <c r="E96" s="241">
        <v>0</v>
      </c>
      <c r="F96" s="329">
        <v>1</v>
      </c>
      <c r="G96" s="856">
        <f t="shared" si="5"/>
        <v>0</v>
      </c>
      <c r="H96" s="856">
        <f t="shared" si="2"/>
        <v>1</v>
      </c>
    </row>
    <row r="97" spans="1:8" ht="25.5">
      <c r="A97" s="339" t="s">
        <v>3546</v>
      </c>
      <c r="B97" s="454" t="s">
        <v>3547</v>
      </c>
      <c r="C97" s="241">
        <v>0</v>
      </c>
      <c r="D97" s="329">
        <v>0</v>
      </c>
      <c r="E97" s="241">
        <v>0</v>
      </c>
      <c r="F97" s="329">
        <v>1</v>
      </c>
      <c r="G97" s="856">
        <f t="shared" si="5"/>
        <v>0</v>
      </c>
      <c r="H97" s="856">
        <f t="shared" si="2"/>
        <v>1</v>
      </c>
    </row>
    <row r="98" spans="1:8" ht="25.5">
      <c r="A98" s="339" t="s">
        <v>3548</v>
      </c>
      <c r="B98" s="454" t="s">
        <v>3549</v>
      </c>
      <c r="C98" s="241">
        <v>0</v>
      </c>
      <c r="D98" s="329">
        <v>0</v>
      </c>
      <c r="E98" s="241">
        <v>0</v>
      </c>
      <c r="F98" s="329">
        <v>1</v>
      </c>
      <c r="G98" s="856">
        <f t="shared" si="5"/>
        <v>0</v>
      </c>
      <c r="H98" s="856">
        <f t="shared" si="2"/>
        <v>1</v>
      </c>
    </row>
    <row r="99" spans="1:8" ht="25.5">
      <c r="A99" s="339" t="s">
        <v>3550</v>
      </c>
      <c r="B99" s="454" t="s">
        <v>3551</v>
      </c>
      <c r="C99" s="241">
        <v>0</v>
      </c>
      <c r="D99" s="329">
        <v>0</v>
      </c>
      <c r="E99" s="241">
        <v>0</v>
      </c>
      <c r="F99" s="329">
        <v>1</v>
      </c>
      <c r="G99" s="856">
        <f t="shared" si="5"/>
        <v>0</v>
      </c>
      <c r="H99" s="856">
        <f t="shared" si="2"/>
        <v>1</v>
      </c>
    </row>
    <row r="100" spans="1:8" ht="25.5">
      <c r="A100" s="339" t="s">
        <v>3552</v>
      </c>
      <c r="B100" s="454" t="s">
        <v>3553</v>
      </c>
      <c r="C100" s="241">
        <v>0</v>
      </c>
      <c r="D100" s="329">
        <v>0</v>
      </c>
      <c r="E100" s="241">
        <v>0</v>
      </c>
      <c r="F100" s="329">
        <v>1</v>
      </c>
      <c r="G100" s="856">
        <f t="shared" si="5"/>
        <v>0</v>
      </c>
      <c r="H100" s="856">
        <f t="shared" si="2"/>
        <v>1</v>
      </c>
    </row>
    <row r="101" spans="1:8">
      <c r="A101" s="339" t="s">
        <v>3554</v>
      </c>
      <c r="B101" s="454" t="s">
        <v>3555</v>
      </c>
      <c r="C101" s="241">
        <v>0</v>
      </c>
      <c r="D101" s="329">
        <v>0</v>
      </c>
      <c r="E101" s="241">
        <v>0</v>
      </c>
      <c r="F101" s="329">
        <v>1</v>
      </c>
      <c r="G101" s="856">
        <f t="shared" si="5"/>
        <v>0</v>
      </c>
      <c r="H101" s="856">
        <f t="shared" si="2"/>
        <v>1</v>
      </c>
    </row>
    <row r="102" spans="1:8">
      <c r="A102" s="339" t="s">
        <v>3556</v>
      </c>
      <c r="B102" s="454" t="s">
        <v>3557</v>
      </c>
      <c r="C102" s="241">
        <v>0</v>
      </c>
      <c r="D102" s="329">
        <v>0</v>
      </c>
      <c r="E102" s="241">
        <v>0</v>
      </c>
      <c r="F102" s="329">
        <v>1</v>
      </c>
      <c r="G102" s="856">
        <f t="shared" si="5"/>
        <v>0</v>
      </c>
      <c r="H102" s="856">
        <f t="shared" si="2"/>
        <v>1</v>
      </c>
    </row>
    <row r="103" spans="1:8" ht="25.5">
      <c r="A103" s="339" t="s">
        <v>3558</v>
      </c>
      <c r="B103" s="454" t="s">
        <v>3559</v>
      </c>
      <c r="C103" s="241">
        <v>0</v>
      </c>
      <c r="D103" s="329">
        <v>0</v>
      </c>
      <c r="E103" s="241">
        <v>0</v>
      </c>
      <c r="F103" s="329">
        <v>1</v>
      </c>
      <c r="G103" s="856">
        <f t="shared" si="5"/>
        <v>0</v>
      </c>
      <c r="H103" s="856">
        <f t="shared" si="2"/>
        <v>1</v>
      </c>
    </row>
    <row r="104" spans="1:8" ht="25.5">
      <c r="A104" s="339" t="s">
        <v>3560</v>
      </c>
      <c r="B104" s="454" t="s">
        <v>3561</v>
      </c>
      <c r="C104" s="241">
        <v>0</v>
      </c>
      <c r="D104" s="329">
        <v>0</v>
      </c>
      <c r="E104" s="241">
        <v>0</v>
      </c>
      <c r="F104" s="329">
        <v>1</v>
      </c>
      <c r="G104" s="856">
        <f t="shared" si="5"/>
        <v>0</v>
      </c>
      <c r="H104" s="856">
        <f t="shared" si="2"/>
        <v>1</v>
      </c>
    </row>
    <row r="105" spans="1:8" ht="25.5">
      <c r="A105" s="339" t="s">
        <v>3562</v>
      </c>
      <c r="B105" s="454" t="s">
        <v>3563</v>
      </c>
      <c r="C105" s="241">
        <v>0</v>
      </c>
      <c r="D105" s="329">
        <v>0</v>
      </c>
      <c r="E105" s="241">
        <v>0</v>
      </c>
      <c r="F105" s="329">
        <v>1</v>
      </c>
      <c r="G105" s="856">
        <f t="shared" si="5"/>
        <v>0</v>
      </c>
      <c r="H105" s="856">
        <f t="shared" si="2"/>
        <v>1</v>
      </c>
    </row>
    <row r="106" spans="1:8" ht="25.5">
      <c r="A106" s="339" t="s">
        <v>3564</v>
      </c>
      <c r="B106" s="454" t="s">
        <v>3565</v>
      </c>
      <c r="C106" s="241">
        <v>0</v>
      </c>
      <c r="D106" s="329">
        <v>0</v>
      </c>
      <c r="E106" s="241">
        <v>0</v>
      </c>
      <c r="F106" s="329">
        <v>1</v>
      </c>
      <c r="G106" s="856">
        <f t="shared" si="5"/>
        <v>0</v>
      </c>
      <c r="H106" s="856">
        <f t="shared" si="2"/>
        <v>1</v>
      </c>
    </row>
    <row r="107" spans="1:8" ht="25.5">
      <c r="A107" s="339" t="s">
        <v>3566</v>
      </c>
      <c r="B107" s="454" t="s">
        <v>3567</v>
      </c>
      <c r="C107" s="241">
        <v>0</v>
      </c>
      <c r="D107" s="329">
        <v>0</v>
      </c>
      <c r="E107" s="241">
        <v>2</v>
      </c>
      <c r="F107" s="329">
        <v>3</v>
      </c>
      <c r="G107" s="856">
        <f t="shared" si="5"/>
        <v>2</v>
      </c>
      <c r="H107" s="856">
        <f t="shared" si="2"/>
        <v>3</v>
      </c>
    </row>
    <row r="108" spans="1:8" ht="25.5">
      <c r="A108" s="339" t="s">
        <v>3568</v>
      </c>
      <c r="B108" s="454" t="s">
        <v>3569</v>
      </c>
      <c r="C108" s="241">
        <v>0</v>
      </c>
      <c r="D108" s="329">
        <v>0</v>
      </c>
      <c r="E108" s="241">
        <v>0</v>
      </c>
      <c r="F108" s="329">
        <v>1</v>
      </c>
      <c r="G108" s="856">
        <f t="shared" si="5"/>
        <v>0</v>
      </c>
      <c r="H108" s="856">
        <f t="shared" si="2"/>
        <v>1</v>
      </c>
    </row>
    <row r="109" spans="1:8">
      <c r="A109" s="339" t="s">
        <v>3570</v>
      </c>
      <c r="B109" s="454" t="s">
        <v>3571</v>
      </c>
      <c r="C109" s="241">
        <v>0</v>
      </c>
      <c r="D109" s="329">
        <v>0</v>
      </c>
      <c r="E109" s="241">
        <v>0</v>
      </c>
      <c r="F109" s="329">
        <v>1</v>
      </c>
      <c r="G109" s="856">
        <f t="shared" si="5"/>
        <v>0</v>
      </c>
      <c r="H109" s="856">
        <f t="shared" si="2"/>
        <v>1</v>
      </c>
    </row>
    <row r="110" spans="1:8" ht="25.5">
      <c r="A110" s="339" t="s">
        <v>3572</v>
      </c>
      <c r="B110" s="454" t="s">
        <v>3573</v>
      </c>
      <c r="C110" s="241">
        <v>0</v>
      </c>
      <c r="D110" s="329">
        <v>0</v>
      </c>
      <c r="E110" s="241">
        <v>0</v>
      </c>
      <c r="F110" s="329">
        <v>1</v>
      </c>
      <c r="G110" s="856">
        <f t="shared" si="5"/>
        <v>0</v>
      </c>
      <c r="H110" s="856">
        <f t="shared" si="2"/>
        <v>1</v>
      </c>
    </row>
    <row r="111" spans="1:8" ht="25.5">
      <c r="A111" s="339" t="s">
        <v>3574</v>
      </c>
      <c r="B111" s="454" t="s">
        <v>3575</v>
      </c>
      <c r="C111" s="241">
        <v>0</v>
      </c>
      <c r="D111" s="329">
        <v>0</v>
      </c>
      <c r="E111" s="241">
        <v>0</v>
      </c>
      <c r="F111" s="329">
        <v>1</v>
      </c>
      <c r="G111" s="856">
        <f t="shared" si="5"/>
        <v>0</v>
      </c>
      <c r="H111" s="856">
        <f t="shared" si="2"/>
        <v>1</v>
      </c>
    </row>
    <row r="112" spans="1:8" ht="38.25">
      <c r="A112" s="339" t="s">
        <v>3576</v>
      </c>
      <c r="B112" s="454" t="s">
        <v>3577</v>
      </c>
      <c r="C112" s="241">
        <v>0</v>
      </c>
      <c r="D112" s="329">
        <v>2</v>
      </c>
      <c r="E112" s="241">
        <v>0</v>
      </c>
      <c r="F112" s="329">
        <v>1</v>
      </c>
      <c r="G112" s="856">
        <f t="shared" si="5"/>
        <v>0</v>
      </c>
      <c r="H112" s="856">
        <f t="shared" si="2"/>
        <v>3</v>
      </c>
    </row>
    <row r="113" spans="1:8" ht="38.25">
      <c r="A113" s="339" t="s">
        <v>3578</v>
      </c>
      <c r="B113" s="454" t="s">
        <v>3579</v>
      </c>
      <c r="C113" s="241">
        <v>0</v>
      </c>
      <c r="D113" s="329">
        <v>0</v>
      </c>
      <c r="E113" s="241">
        <v>0</v>
      </c>
      <c r="F113" s="329">
        <v>1</v>
      </c>
      <c r="G113" s="856">
        <f t="shared" si="5"/>
        <v>0</v>
      </c>
      <c r="H113" s="856">
        <f t="shared" si="2"/>
        <v>1</v>
      </c>
    </row>
    <row r="114" spans="1:8" ht="38.25">
      <c r="A114" s="339" t="s">
        <v>3580</v>
      </c>
      <c r="B114" s="454" t="s">
        <v>3581</v>
      </c>
      <c r="C114" s="241">
        <v>0</v>
      </c>
      <c r="D114" s="329">
        <v>0</v>
      </c>
      <c r="E114" s="241">
        <v>0</v>
      </c>
      <c r="F114" s="329">
        <v>1</v>
      </c>
      <c r="G114" s="856">
        <f t="shared" si="5"/>
        <v>0</v>
      </c>
      <c r="H114" s="856">
        <f t="shared" si="2"/>
        <v>1</v>
      </c>
    </row>
    <row r="115" spans="1:8">
      <c r="A115" s="339" t="s">
        <v>3582</v>
      </c>
      <c r="B115" s="454" t="s">
        <v>3583</v>
      </c>
      <c r="C115" s="241">
        <v>0</v>
      </c>
      <c r="D115" s="329">
        <v>0</v>
      </c>
      <c r="E115" s="241">
        <v>0</v>
      </c>
      <c r="F115" s="329">
        <v>1</v>
      </c>
      <c r="G115" s="856">
        <f t="shared" si="5"/>
        <v>0</v>
      </c>
      <c r="H115" s="856">
        <f t="shared" si="2"/>
        <v>1</v>
      </c>
    </row>
    <row r="116" spans="1:8" ht="25.5">
      <c r="A116" s="339" t="s">
        <v>3584</v>
      </c>
      <c r="B116" s="454" t="s">
        <v>3585</v>
      </c>
      <c r="C116" s="241">
        <v>0</v>
      </c>
      <c r="D116" s="329">
        <v>0</v>
      </c>
      <c r="E116" s="241">
        <v>0</v>
      </c>
      <c r="F116" s="329">
        <v>1</v>
      </c>
      <c r="G116" s="856">
        <f t="shared" si="5"/>
        <v>0</v>
      </c>
      <c r="H116" s="856">
        <f t="shared" si="2"/>
        <v>1</v>
      </c>
    </row>
    <row r="117" spans="1:8" ht="25.5">
      <c r="A117" s="339" t="s">
        <v>3586</v>
      </c>
      <c r="B117" s="454" t="s">
        <v>3587</v>
      </c>
      <c r="C117" s="241">
        <v>0</v>
      </c>
      <c r="D117" s="329">
        <v>1</v>
      </c>
      <c r="E117" s="241">
        <v>0</v>
      </c>
      <c r="F117" s="329">
        <v>1</v>
      </c>
      <c r="G117" s="856">
        <f t="shared" si="5"/>
        <v>0</v>
      </c>
      <c r="H117" s="856">
        <f t="shared" si="2"/>
        <v>2</v>
      </c>
    </row>
    <row r="118" spans="1:8" ht="25.5">
      <c r="A118" s="339" t="s">
        <v>3588</v>
      </c>
      <c r="B118" s="454" t="s">
        <v>3589</v>
      </c>
      <c r="C118" s="241">
        <v>0</v>
      </c>
      <c r="D118" s="329">
        <v>0</v>
      </c>
      <c r="E118" s="241">
        <v>3</v>
      </c>
      <c r="F118" s="329">
        <v>5</v>
      </c>
      <c r="G118" s="856">
        <f t="shared" si="5"/>
        <v>3</v>
      </c>
      <c r="H118" s="856">
        <f t="shared" si="2"/>
        <v>5</v>
      </c>
    </row>
    <row r="119" spans="1:8" ht="25.5">
      <c r="A119" s="339" t="s">
        <v>3590</v>
      </c>
      <c r="B119" s="454" t="s">
        <v>3591</v>
      </c>
      <c r="C119" s="241">
        <v>0</v>
      </c>
      <c r="D119" s="329">
        <v>0</v>
      </c>
      <c r="E119" s="241">
        <v>0</v>
      </c>
      <c r="F119" s="329">
        <v>1</v>
      </c>
      <c r="G119" s="856">
        <f t="shared" si="5"/>
        <v>0</v>
      </c>
      <c r="H119" s="856">
        <f t="shared" si="2"/>
        <v>1</v>
      </c>
    </row>
    <row r="120" spans="1:8">
      <c r="A120" s="339" t="s">
        <v>3592</v>
      </c>
      <c r="B120" s="454" t="s">
        <v>3593</v>
      </c>
      <c r="C120" s="241">
        <v>0</v>
      </c>
      <c r="D120" s="329">
        <v>0</v>
      </c>
      <c r="E120" s="241">
        <v>0</v>
      </c>
      <c r="F120" s="329">
        <v>1</v>
      </c>
      <c r="G120" s="856">
        <f t="shared" si="5"/>
        <v>0</v>
      </c>
      <c r="H120" s="856">
        <f t="shared" si="2"/>
        <v>1</v>
      </c>
    </row>
    <row r="121" spans="1:8" ht="25.5">
      <c r="A121" s="339" t="s">
        <v>3594</v>
      </c>
      <c r="B121" s="454" t="s">
        <v>3595</v>
      </c>
      <c r="C121" s="241">
        <v>0</v>
      </c>
      <c r="D121" s="329">
        <v>0</v>
      </c>
      <c r="E121" s="241">
        <v>0</v>
      </c>
      <c r="F121" s="329">
        <v>1</v>
      </c>
      <c r="G121" s="856">
        <f t="shared" si="5"/>
        <v>0</v>
      </c>
      <c r="H121" s="856">
        <f t="shared" si="2"/>
        <v>1</v>
      </c>
    </row>
    <row r="122" spans="1:8">
      <c r="A122" s="472" t="s">
        <v>3596</v>
      </c>
      <c r="B122" s="454" t="s">
        <v>3597</v>
      </c>
      <c r="C122" s="241">
        <v>1</v>
      </c>
      <c r="D122" s="473">
        <v>0</v>
      </c>
      <c r="E122" s="241">
        <v>0</v>
      </c>
      <c r="F122" s="473">
        <v>1</v>
      </c>
      <c r="G122" s="856">
        <f t="shared" si="5"/>
        <v>1</v>
      </c>
      <c r="H122" s="856">
        <f t="shared" si="2"/>
        <v>1</v>
      </c>
    </row>
    <row r="123" spans="1:8" ht="25.5">
      <c r="A123" s="472" t="s">
        <v>3598</v>
      </c>
      <c r="B123" s="454" t="s">
        <v>3599</v>
      </c>
      <c r="C123" s="241">
        <v>0</v>
      </c>
      <c r="D123" s="473">
        <v>0</v>
      </c>
      <c r="E123" s="241">
        <v>0</v>
      </c>
      <c r="F123" s="473">
        <v>1</v>
      </c>
      <c r="G123" s="856">
        <f t="shared" si="5"/>
        <v>0</v>
      </c>
      <c r="H123" s="856">
        <f t="shared" si="2"/>
        <v>1</v>
      </c>
    </row>
    <row r="124" spans="1:8">
      <c r="A124" s="855" t="s">
        <v>2126</v>
      </c>
      <c r="B124" s="855" t="s">
        <v>2127</v>
      </c>
      <c r="C124" s="241">
        <v>25</v>
      </c>
      <c r="D124" s="855">
        <v>25</v>
      </c>
      <c r="E124" s="241">
        <v>5</v>
      </c>
      <c r="F124" s="855">
        <v>5</v>
      </c>
      <c r="G124" s="856">
        <f t="shared" si="5"/>
        <v>30</v>
      </c>
      <c r="H124" s="855">
        <f t="shared" si="2"/>
        <v>30</v>
      </c>
    </row>
    <row r="125" spans="1:8">
      <c r="A125" s="472" t="s">
        <v>3604</v>
      </c>
      <c r="B125" s="454" t="s">
        <v>3605</v>
      </c>
      <c r="C125" s="241">
        <v>0</v>
      </c>
      <c r="D125" s="473">
        <v>0</v>
      </c>
      <c r="E125" s="241">
        <v>1</v>
      </c>
      <c r="F125" s="473">
        <v>2</v>
      </c>
      <c r="G125" s="856">
        <f t="shared" si="5"/>
        <v>1</v>
      </c>
      <c r="H125" s="856">
        <f t="shared" si="2"/>
        <v>2</v>
      </c>
    </row>
    <row r="126" spans="1:8">
      <c r="A126" s="472" t="s">
        <v>3606</v>
      </c>
      <c r="B126" s="454" t="s">
        <v>3607</v>
      </c>
      <c r="C126" s="241">
        <v>0</v>
      </c>
      <c r="D126" s="473">
        <v>0</v>
      </c>
      <c r="E126" s="241">
        <v>10</v>
      </c>
      <c r="F126" s="473">
        <v>10</v>
      </c>
      <c r="G126" s="856">
        <f t="shared" si="5"/>
        <v>10</v>
      </c>
      <c r="H126" s="856">
        <f t="shared" si="2"/>
        <v>10</v>
      </c>
    </row>
    <row r="127" spans="1:8" ht="25.5">
      <c r="A127" s="472" t="s">
        <v>3608</v>
      </c>
      <c r="B127" s="454" t="s">
        <v>3609</v>
      </c>
      <c r="C127" s="241">
        <v>0</v>
      </c>
      <c r="D127" s="473">
        <v>0</v>
      </c>
      <c r="E127" s="241">
        <v>0</v>
      </c>
      <c r="F127" s="473">
        <v>1</v>
      </c>
      <c r="G127" s="856">
        <f t="shared" si="5"/>
        <v>0</v>
      </c>
      <c r="H127" s="856">
        <f t="shared" si="2"/>
        <v>1</v>
      </c>
    </row>
    <row r="128" spans="1:8">
      <c r="A128" s="472" t="s">
        <v>3610</v>
      </c>
      <c r="B128" s="454" t="s">
        <v>3611</v>
      </c>
      <c r="C128" s="241">
        <v>0</v>
      </c>
      <c r="D128" s="473">
        <v>0</v>
      </c>
      <c r="E128" s="241">
        <v>0</v>
      </c>
      <c r="F128" s="473">
        <v>1</v>
      </c>
      <c r="G128" s="856">
        <f t="shared" si="5"/>
        <v>0</v>
      </c>
      <c r="H128" s="856">
        <f t="shared" si="2"/>
        <v>1</v>
      </c>
    </row>
    <row r="129" spans="1:8" ht="25.5">
      <c r="A129" s="855" t="s">
        <v>3612</v>
      </c>
      <c r="B129" s="855" t="s">
        <v>3613</v>
      </c>
      <c r="C129" s="241">
        <v>0</v>
      </c>
      <c r="D129" s="855">
        <v>0</v>
      </c>
      <c r="E129" s="241">
        <v>1</v>
      </c>
      <c r="F129" s="855">
        <v>3</v>
      </c>
      <c r="G129" s="855"/>
      <c r="H129" s="855">
        <f t="shared" si="2"/>
        <v>3</v>
      </c>
    </row>
    <row r="130" spans="1:8">
      <c r="A130" s="855" t="s">
        <v>3614</v>
      </c>
      <c r="B130" s="855" t="s">
        <v>3615</v>
      </c>
      <c r="C130" s="241">
        <v>0</v>
      </c>
      <c r="D130" s="855"/>
      <c r="E130" s="241">
        <v>0</v>
      </c>
      <c r="F130" s="855">
        <v>2</v>
      </c>
      <c r="G130" s="855"/>
      <c r="H130" s="855">
        <f t="shared" si="2"/>
        <v>2</v>
      </c>
    </row>
    <row r="131" spans="1:8">
      <c r="A131" s="855" t="s">
        <v>3616</v>
      </c>
      <c r="B131" s="855" t="s">
        <v>3617</v>
      </c>
      <c r="C131" s="241">
        <v>0</v>
      </c>
      <c r="D131" s="855"/>
      <c r="E131" s="241">
        <v>1</v>
      </c>
      <c r="F131" s="855">
        <v>2</v>
      </c>
      <c r="G131" s="855"/>
      <c r="H131" s="855">
        <f t="shared" si="2"/>
        <v>2</v>
      </c>
    </row>
    <row r="132" spans="1:8" ht="51">
      <c r="A132" s="472" t="s">
        <v>3618</v>
      </c>
      <c r="B132" s="454" t="s">
        <v>3619</v>
      </c>
      <c r="C132" s="241">
        <v>0</v>
      </c>
      <c r="D132" s="473">
        <v>0</v>
      </c>
      <c r="E132" s="241">
        <v>0</v>
      </c>
      <c r="F132" s="473">
        <v>1</v>
      </c>
      <c r="G132" s="856">
        <f>C132+E132</f>
        <v>0</v>
      </c>
      <c r="H132" s="856">
        <f t="shared" si="2"/>
        <v>1</v>
      </c>
    </row>
    <row r="133" spans="1:8">
      <c r="A133" s="339" t="s">
        <v>3620</v>
      </c>
      <c r="B133" s="454" t="s">
        <v>3621</v>
      </c>
      <c r="C133" s="241">
        <v>0</v>
      </c>
      <c r="D133" s="329">
        <v>0</v>
      </c>
      <c r="E133" s="241">
        <v>0</v>
      </c>
      <c r="F133" s="329">
        <v>1</v>
      </c>
      <c r="G133" s="856">
        <f>C133+E133</f>
        <v>0</v>
      </c>
      <c r="H133" s="856">
        <f t="shared" si="2"/>
        <v>1</v>
      </c>
    </row>
    <row r="134" spans="1:8" ht="25.5">
      <c r="A134" s="855" t="s">
        <v>3622</v>
      </c>
      <c r="B134" s="855" t="s">
        <v>3623</v>
      </c>
      <c r="C134" s="241">
        <v>0</v>
      </c>
      <c r="D134" s="855">
        <v>0</v>
      </c>
      <c r="E134" s="241">
        <v>0</v>
      </c>
      <c r="F134" s="855">
        <v>1</v>
      </c>
      <c r="G134" s="855"/>
      <c r="H134" s="855">
        <f t="shared" ref="H134" si="6">D134+F134</f>
        <v>1</v>
      </c>
    </row>
    <row r="135" spans="1:8">
      <c r="A135" s="464"/>
      <c r="B135" s="335" t="s">
        <v>2011</v>
      </c>
      <c r="C135" s="366">
        <f t="shared" ref="C135:H135" si="7">SUM(C10:C134)</f>
        <v>63</v>
      </c>
      <c r="D135" s="366">
        <f t="shared" si="7"/>
        <v>93</v>
      </c>
      <c r="E135" s="366">
        <f t="shared" si="7"/>
        <v>294</v>
      </c>
      <c r="F135" s="366">
        <f t="shared" si="7"/>
        <v>413</v>
      </c>
      <c r="G135" s="366">
        <f t="shared" si="7"/>
        <v>352</v>
      </c>
      <c r="H135" s="366">
        <f t="shared" si="7"/>
        <v>506</v>
      </c>
    </row>
    <row r="136" spans="1:8">
      <c r="A136" s="856"/>
      <c r="B136" s="856"/>
      <c r="D136" s="862"/>
      <c r="F136" s="862"/>
      <c r="G136" s="862"/>
      <c r="H136" s="862"/>
    </row>
    <row r="137" spans="1:8">
      <c r="A137" s="856"/>
      <c r="B137" s="856"/>
      <c r="D137" s="862"/>
      <c r="F137" s="862"/>
      <c r="G137" s="862"/>
      <c r="H137" s="862"/>
    </row>
    <row r="138" spans="1:8">
      <c r="A138" s="856"/>
      <c r="B138" s="335" t="s">
        <v>3243</v>
      </c>
      <c r="D138" s="862"/>
      <c r="F138" s="862"/>
      <c r="G138" s="862"/>
      <c r="H138" s="862"/>
    </row>
    <row r="139" spans="1:8">
      <c r="A139" s="336">
        <v>600349</v>
      </c>
      <c r="B139" s="336" t="s">
        <v>2702</v>
      </c>
      <c r="C139" s="241">
        <v>0</v>
      </c>
      <c r="D139" s="336">
        <v>0</v>
      </c>
      <c r="E139" s="241">
        <v>0</v>
      </c>
      <c r="F139" s="336">
        <v>2</v>
      </c>
      <c r="G139" s="856">
        <f t="shared" ref="G139:H170" si="8">C139+E139</f>
        <v>0</v>
      </c>
      <c r="H139" s="336">
        <f t="shared" si="8"/>
        <v>2</v>
      </c>
    </row>
    <row r="140" spans="1:8">
      <c r="A140" s="332" t="s">
        <v>3244</v>
      </c>
      <c r="B140" s="330" t="s">
        <v>3245</v>
      </c>
      <c r="C140" s="241">
        <v>5</v>
      </c>
      <c r="D140" s="329">
        <v>5</v>
      </c>
      <c r="E140" s="241">
        <v>0</v>
      </c>
      <c r="F140" s="329">
        <v>1</v>
      </c>
      <c r="G140" s="856">
        <f t="shared" si="8"/>
        <v>5</v>
      </c>
      <c r="H140" s="856">
        <f t="shared" si="8"/>
        <v>6</v>
      </c>
    </row>
    <row r="141" spans="1:8">
      <c r="A141" s="332" t="s">
        <v>3624</v>
      </c>
      <c r="B141" s="330" t="s">
        <v>3625</v>
      </c>
      <c r="C141" s="241">
        <v>0</v>
      </c>
      <c r="D141" s="329">
        <v>2</v>
      </c>
      <c r="E141" s="241">
        <v>0</v>
      </c>
      <c r="F141" s="329">
        <v>1</v>
      </c>
      <c r="G141" s="856">
        <f t="shared" si="8"/>
        <v>0</v>
      </c>
      <c r="H141" s="856">
        <f t="shared" si="8"/>
        <v>3</v>
      </c>
    </row>
    <row r="142" spans="1:8">
      <c r="A142" s="332" t="s">
        <v>3626</v>
      </c>
      <c r="B142" s="330" t="s">
        <v>3627</v>
      </c>
      <c r="C142" s="241">
        <v>13</v>
      </c>
      <c r="D142" s="329">
        <v>15</v>
      </c>
      <c r="E142" s="241">
        <v>4</v>
      </c>
      <c r="F142" s="329">
        <v>4</v>
      </c>
      <c r="G142" s="856">
        <f t="shared" si="8"/>
        <v>17</v>
      </c>
      <c r="H142" s="856">
        <f t="shared" si="8"/>
        <v>19</v>
      </c>
    </row>
    <row r="143" spans="1:8">
      <c r="A143" s="332" t="s">
        <v>3628</v>
      </c>
      <c r="B143" s="330" t="s">
        <v>3629</v>
      </c>
      <c r="C143" s="241">
        <v>0</v>
      </c>
      <c r="D143" s="329">
        <v>2</v>
      </c>
      <c r="E143" s="241">
        <v>0</v>
      </c>
      <c r="F143" s="329">
        <v>1</v>
      </c>
      <c r="G143" s="856">
        <f t="shared" si="8"/>
        <v>0</v>
      </c>
      <c r="H143" s="856">
        <f t="shared" si="8"/>
        <v>3</v>
      </c>
    </row>
    <row r="144" spans="1:8" ht="25.5">
      <c r="A144" s="332" t="s">
        <v>3630</v>
      </c>
      <c r="B144" s="330" t="s">
        <v>3631</v>
      </c>
      <c r="C144" s="241">
        <v>0</v>
      </c>
      <c r="D144" s="329">
        <v>2</v>
      </c>
      <c r="E144" s="241">
        <v>0</v>
      </c>
      <c r="F144" s="329">
        <v>1</v>
      </c>
      <c r="G144" s="856">
        <f t="shared" si="8"/>
        <v>0</v>
      </c>
      <c r="H144" s="856">
        <f t="shared" si="8"/>
        <v>3</v>
      </c>
    </row>
    <row r="145" spans="1:8">
      <c r="A145" s="332" t="s">
        <v>2571</v>
      </c>
      <c r="B145" s="330" t="s">
        <v>2572</v>
      </c>
      <c r="C145" s="241">
        <v>0</v>
      </c>
      <c r="D145" s="329">
        <v>0</v>
      </c>
      <c r="E145" s="241">
        <v>0</v>
      </c>
      <c r="F145" s="329">
        <v>1</v>
      </c>
      <c r="G145" s="856">
        <f t="shared" si="8"/>
        <v>0</v>
      </c>
      <c r="H145" s="856">
        <f t="shared" si="8"/>
        <v>1</v>
      </c>
    </row>
    <row r="146" spans="1:8">
      <c r="A146" s="329" t="s">
        <v>1809</v>
      </c>
      <c r="B146" s="330" t="s">
        <v>1810</v>
      </c>
      <c r="C146" s="241">
        <v>0</v>
      </c>
      <c r="D146" s="329">
        <v>1</v>
      </c>
      <c r="E146" s="241">
        <v>0</v>
      </c>
      <c r="F146" s="329">
        <v>1</v>
      </c>
      <c r="G146" s="856">
        <f t="shared" si="8"/>
        <v>0</v>
      </c>
      <c r="H146" s="856">
        <f t="shared" si="8"/>
        <v>2</v>
      </c>
    </row>
    <row r="147" spans="1:8">
      <c r="A147" s="332" t="s">
        <v>3632</v>
      </c>
      <c r="B147" s="330" t="s">
        <v>3633</v>
      </c>
      <c r="C147" s="241">
        <v>0</v>
      </c>
      <c r="D147" s="329">
        <v>0</v>
      </c>
      <c r="E147" s="241">
        <v>0</v>
      </c>
      <c r="F147" s="329">
        <v>1</v>
      </c>
      <c r="G147" s="856">
        <f t="shared" si="8"/>
        <v>0</v>
      </c>
      <c r="H147" s="856">
        <f t="shared" si="8"/>
        <v>1</v>
      </c>
    </row>
    <row r="148" spans="1:8">
      <c r="A148" s="329" t="s">
        <v>1815</v>
      </c>
      <c r="B148" s="330" t="s">
        <v>1816</v>
      </c>
      <c r="C148" s="241">
        <v>0</v>
      </c>
      <c r="D148" s="329">
        <v>0</v>
      </c>
      <c r="E148" s="241">
        <v>846</v>
      </c>
      <c r="F148" s="329">
        <v>850</v>
      </c>
      <c r="G148" s="856">
        <f t="shared" si="8"/>
        <v>846</v>
      </c>
      <c r="H148" s="856">
        <f t="shared" si="8"/>
        <v>850</v>
      </c>
    </row>
    <row r="149" spans="1:8">
      <c r="A149" s="329" t="s">
        <v>2222</v>
      </c>
      <c r="B149" s="330" t="s">
        <v>2223</v>
      </c>
      <c r="C149" s="241">
        <v>0</v>
      </c>
      <c r="D149" s="329">
        <v>0</v>
      </c>
      <c r="E149" s="241">
        <v>0</v>
      </c>
      <c r="F149" s="329">
        <v>5</v>
      </c>
      <c r="G149" s="856">
        <f t="shared" si="8"/>
        <v>0</v>
      </c>
      <c r="H149" s="856">
        <f t="shared" si="8"/>
        <v>5</v>
      </c>
    </row>
    <row r="150" spans="1:8">
      <c r="A150" s="329" t="s">
        <v>1819</v>
      </c>
      <c r="B150" s="330" t="s">
        <v>1820</v>
      </c>
      <c r="C150" s="241">
        <v>0</v>
      </c>
      <c r="D150" s="329">
        <v>0</v>
      </c>
      <c r="E150" s="241">
        <v>0</v>
      </c>
      <c r="F150" s="329">
        <v>2</v>
      </c>
      <c r="G150" s="856">
        <f t="shared" si="8"/>
        <v>0</v>
      </c>
      <c r="H150" s="856">
        <f t="shared" si="8"/>
        <v>2</v>
      </c>
    </row>
    <row r="151" spans="1:8">
      <c r="A151" s="329" t="s">
        <v>2579</v>
      </c>
      <c r="B151" s="330" t="s">
        <v>2580</v>
      </c>
      <c r="C151" s="241">
        <v>0</v>
      </c>
      <c r="D151" s="329">
        <v>0</v>
      </c>
      <c r="E151" s="241">
        <v>0</v>
      </c>
      <c r="F151" s="329">
        <v>2</v>
      </c>
      <c r="G151" s="856">
        <f t="shared" si="8"/>
        <v>0</v>
      </c>
      <c r="H151" s="856">
        <f t="shared" si="8"/>
        <v>2</v>
      </c>
    </row>
    <row r="152" spans="1:8" ht="25.5">
      <c r="A152" s="329" t="s">
        <v>2224</v>
      </c>
      <c r="B152" s="330" t="s">
        <v>2225</v>
      </c>
      <c r="C152" s="241">
        <v>0</v>
      </c>
      <c r="D152" s="329">
        <v>0</v>
      </c>
      <c r="E152" s="241">
        <v>6</v>
      </c>
      <c r="F152" s="329">
        <v>10</v>
      </c>
      <c r="G152" s="856">
        <f t="shared" si="8"/>
        <v>6</v>
      </c>
      <c r="H152" s="856">
        <f t="shared" si="8"/>
        <v>10</v>
      </c>
    </row>
    <row r="153" spans="1:8">
      <c r="A153" s="329" t="s">
        <v>2320</v>
      </c>
      <c r="B153" s="330" t="s">
        <v>2321</v>
      </c>
      <c r="C153" s="241">
        <v>0</v>
      </c>
      <c r="D153" s="329">
        <v>0</v>
      </c>
      <c r="E153" s="241">
        <v>0</v>
      </c>
      <c r="F153" s="329">
        <v>1</v>
      </c>
      <c r="G153" s="856">
        <f t="shared" si="8"/>
        <v>0</v>
      </c>
      <c r="H153" s="856">
        <f t="shared" si="8"/>
        <v>1</v>
      </c>
    </row>
    <row r="154" spans="1:8">
      <c r="A154" s="329" t="s">
        <v>1823</v>
      </c>
      <c r="B154" s="330" t="s">
        <v>1824</v>
      </c>
      <c r="C154" s="241">
        <v>0</v>
      </c>
      <c r="D154" s="329">
        <v>0</v>
      </c>
      <c r="E154" s="241">
        <v>0</v>
      </c>
      <c r="F154" s="329">
        <v>2</v>
      </c>
      <c r="G154" s="856">
        <f t="shared" si="8"/>
        <v>0</v>
      </c>
      <c r="H154" s="856">
        <f t="shared" si="8"/>
        <v>2</v>
      </c>
    </row>
    <row r="155" spans="1:8">
      <c r="A155" s="329" t="s">
        <v>2581</v>
      </c>
      <c r="B155" s="330" t="s">
        <v>2582</v>
      </c>
      <c r="C155" s="241">
        <v>0</v>
      </c>
      <c r="D155" s="329">
        <v>0</v>
      </c>
      <c r="E155" s="241">
        <v>0</v>
      </c>
      <c r="F155" s="329">
        <v>2</v>
      </c>
      <c r="G155" s="856">
        <f t="shared" si="8"/>
        <v>0</v>
      </c>
      <c r="H155" s="856">
        <f t="shared" si="8"/>
        <v>2</v>
      </c>
    </row>
    <row r="156" spans="1:8">
      <c r="A156" s="329" t="s">
        <v>1829</v>
      </c>
      <c r="B156" s="330" t="s">
        <v>1830</v>
      </c>
      <c r="C156" s="241">
        <v>0</v>
      </c>
      <c r="D156" s="329">
        <v>2</v>
      </c>
      <c r="E156" s="241">
        <v>290</v>
      </c>
      <c r="F156" s="329">
        <v>300</v>
      </c>
      <c r="G156" s="856">
        <f t="shared" si="8"/>
        <v>290</v>
      </c>
      <c r="H156" s="856">
        <f t="shared" si="8"/>
        <v>302</v>
      </c>
    </row>
    <row r="157" spans="1:8" ht="25.5">
      <c r="A157" s="329" t="s">
        <v>1835</v>
      </c>
      <c r="B157" s="330" t="s">
        <v>1836</v>
      </c>
      <c r="C157" s="241">
        <v>0</v>
      </c>
      <c r="D157" s="329">
        <v>0</v>
      </c>
      <c r="E157" s="241">
        <v>0</v>
      </c>
      <c r="F157" s="329">
        <v>1</v>
      </c>
      <c r="G157" s="856">
        <f t="shared" si="8"/>
        <v>0</v>
      </c>
      <c r="H157" s="856">
        <f t="shared" si="8"/>
        <v>1</v>
      </c>
    </row>
    <row r="158" spans="1:8">
      <c r="A158" s="329" t="s">
        <v>1839</v>
      </c>
      <c r="B158" s="330" t="s">
        <v>1840</v>
      </c>
      <c r="C158" s="241">
        <v>0</v>
      </c>
      <c r="D158" s="329">
        <v>2</v>
      </c>
      <c r="E158" s="241">
        <v>281</v>
      </c>
      <c r="F158" s="329">
        <v>320</v>
      </c>
      <c r="G158" s="856">
        <f t="shared" si="8"/>
        <v>281</v>
      </c>
      <c r="H158" s="856">
        <f t="shared" si="8"/>
        <v>322</v>
      </c>
    </row>
    <row r="159" spans="1:8">
      <c r="A159" s="339" t="s">
        <v>2806</v>
      </c>
      <c r="B159" s="454" t="s">
        <v>2807</v>
      </c>
      <c r="C159" s="241">
        <v>0</v>
      </c>
      <c r="D159" s="329">
        <v>0</v>
      </c>
      <c r="E159" s="241">
        <v>0</v>
      </c>
      <c r="F159" s="329">
        <v>5</v>
      </c>
      <c r="G159" s="856">
        <f t="shared" si="8"/>
        <v>0</v>
      </c>
      <c r="H159" s="856">
        <f t="shared" si="8"/>
        <v>5</v>
      </c>
    </row>
    <row r="160" spans="1:8">
      <c r="A160" s="329" t="s">
        <v>3634</v>
      </c>
      <c r="B160" s="330" t="s">
        <v>3635</v>
      </c>
      <c r="C160" s="241">
        <v>0</v>
      </c>
      <c r="D160" s="329">
        <v>0</v>
      </c>
      <c r="E160" s="241">
        <v>29</v>
      </c>
      <c r="F160" s="329">
        <v>40</v>
      </c>
      <c r="G160" s="856">
        <f t="shared" si="8"/>
        <v>29</v>
      </c>
      <c r="H160" s="856">
        <f t="shared" si="8"/>
        <v>40</v>
      </c>
    </row>
    <row r="161" spans="1:8">
      <c r="A161" s="329" t="s">
        <v>3636</v>
      </c>
      <c r="B161" s="330" t="s">
        <v>3637</v>
      </c>
      <c r="C161" s="241">
        <v>0</v>
      </c>
      <c r="D161" s="329">
        <v>0</v>
      </c>
      <c r="E161" s="241">
        <v>0</v>
      </c>
      <c r="F161" s="329">
        <v>1</v>
      </c>
      <c r="G161" s="856">
        <f t="shared" si="8"/>
        <v>0</v>
      </c>
      <c r="H161" s="856">
        <f t="shared" si="8"/>
        <v>1</v>
      </c>
    </row>
    <row r="162" spans="1:8">
      <c r="A162" s="329" t="s">
        <v>3638</v>
      </c>
      <c r="B162" s="330" t="s">
        <v>3639</v>
      </c>
      <c r="C162" s="241">
        <v>0</v>
      </c>
      <c r="D162" s="329">
        <v>0</v>
      </c>
      <c r="E162" s="241">
        <v>1</v>
      </c>
      <c r="F162" s="329">
        <v>1</v>
      </c>
      <c r="G162" s="856">
        <f t="shared" si="8"/>
        <v>1</v>
      </c>
      <c r="H162" s="856">
        <f t="shared" si="8"/>
        <v>1</v>
      </c>
    </row>
    <row r="163" spans="1:8" ht="25.5">
      <c r="A163" s="329" t="s">
        <v>2583</v>
      </c>
      <c r="B163" s="330" t="s">
        <v>2584</v>
      </c>
      <c r="C163" s="241">
        <v>0</v>
      </c>
      <c r="D163" s="329">
        <v>0</v>
      </c>
      <c r="E163" s="241">
        <v>161</v>
      </c>
      <c r="F163" s="329">
        <v>180</v>
      </c>
      <c r="G163" s="856">
        <f t="shared" si="8"/>
        <v>161</v>
      </c>
      <c r="H163" s="856">
        <f t="shared" si="8"/>
        <v>180</v>
      </c>
    </row>
    <row r="164" spans="1:8" ht="25.5">
      <c r="A164" s="329" t="s">
        <v>2759</v>
      </c>
      <c r="B164" s="330" t="s">
        <v>2760</v>
      </c>
      <c r="C164" s="241">
        <v>161</v>
      </c>
      <c r="D164" s="329">
        <v>160</v>
      </c>
      <c r="E164" s="241">
        <v>55</v>
      </c>
      <c r="F164" s="329">
        <v>50</v>
      </c>
      <c r="G164" s="856">
        <f t="shared" si="8"/>
        <v>216</v>
      </c>
      <c r="H164" s="856">
        <f t="shared" si="8"/>
        <v>210</v>
      </c>
    </row>
    <row r="165" spans="1:8" ht="25.5">
      <c r="A165" s="329" t="s">
        <v>3640</v>
      </c>
      <c r="B165" s="330" t="s">
        <v>3641</v>
      </c>
      <c r="C165" s="241">
        <v>3</v>
      </c>
      <c r="D165" s="329">
        <v>5</v>
      </c>
      <c r="E165" s="241">
        <v>5</v>
      </c>
      <c r="F165" s="329">
        <v>5</v>
      </c>
      <c r="G165" s="856">
        <f t="shared" si="8"/>
        <v>8</v>
      </c>
      <c r="H165" s="856">
        <f t="shared" si="8"/>
        <v>10</v>
      </c>
    </row>
    <row r="166" spans="1:8" ht="25.5">
      <c r="A166" s="329" t="s">
        <v>3642</v>
      </c>
      <c r="B166" s="330" t="s">
        <v>3643</v>
      </c>
      <c r="C166" s="241">
        <v>13</v>
      </c>
      <c r="D166" s="329">
        <v>10</v>
      </c>
      <c r="E166" s="241">
        <v>1</v>
      </c>
      <c r="F166" s="329">
        <v>2</v>
      </c>
      <c r="G166" s="856">
        <f t="shared" si="8"/>
        <v>14</v>
      </c>
      <c r="H166" s="856">
        <f t="shared" si="8"/>
        <v>12</v>
      </c>
    </row>
    <row r="167" spans="1:8" ht="25.5">
      <c r="A167" s="329" t="s">
        <v>3644</v>
      </c>
      <c r="B167" s="330" t="s">
        <v>3645</v>
      </c>
      <c r="C167" s="241">
        <v>0</v>
      </c>
      <c r="D167" s="329">
        <v>1</v>
      </c>
      <c r="E167" s="241">
        <v>0</v>
      </c>
      <c r="F167" s="329">
        <v>1</v>
      </c>
      <c r="G167" s="856">
        <f t="shared" si="8"/>
        <v>0</v>
      </c>
      <c r="H167" s="856">
        <f t="shared" si="8"/>
        <v>2</v>
      </c>
    </row>
    <row r="168" spans="1:8">
      <c r="A168" s="329" t="s">
        <v>2226</v>
      </c>
      <c r="B168" s="330" t="s">
        <v>2227</v>
      </c>
      <c r="C168" s="241">
        <v>0</v>
      </c>
      <c r="D168" s="329">
        <v>1</v>
      </c>
      <c r="E168" s="241">
        <v>0</v>
      </c>
      <c r="F168" s="329">
        <v>1</v>
      </c>
      <c r="G168" s="856">
        <f t="shared" si="8"/>
        <v>0</v>
      </c>
      <c r="H168" s="856">
        <f t="shared" si="8"/>
        <v>2</v>
      </c>
    </row>
    <row r="169" spans="1:8" ht="25.5">
      <c r="A169" s="329" t="s">
        <v>3646</v>
      </c>
      <c r="B169" s="330" t="s">
        <v>2031</v>
      </c>
      <c r="C169" s="241">
        <v>4</v>
      </c>
      <c r="D169" s="329">
        <v>10</v>
      </c>
      <c r="E169" s="241">
        <v>0</v>
      </c>
      <c r="F169" s="329">
        <v>2</v>
      </c>
      <c r="G169" s="856">
        <f t="shared" si="8"/>
        <v>4</v>
      </c>
      <c r="H169" s="856">
        <f t="shared" si="8"/>
        <v>12</v>
      </c>
    </row>
    <row r="170" spans="1:8" ht="25.5">
      <c r="A170" s="332" t="s">
        <v>3647</v>
      </c>
      <c r="B170" s="330" t="s">
        <v>3648</v>
      </c>
      <c r="C170" s="241">
        <v>0</v>
      </c>
      <c r="D170" s="329">
        <v>2</v>
      </c>
      <c r="E170" s="241">
        <v>3</v>
      </c>
      <c r="F170" s="329">
        <v>1</v>
      </c>
      <c r="G170" s="856">
        <f t="shared" si="8"/>
        <v>3</v>
      </c>
      <c r="H170" s="856">
        <f t="shared" si="8"/>
        <v>3</v>
      </c>
    </row>
    <row r="171" spans="1:8" ht="25.5">
      <c r="A171" s="329" t="s">
        <v>3649</v>
      </c>
      <c r="B171" s="330" t="s">
        <v>3650</v>
      </c>
      <c r="C171" s="241">
        <v>2</v>
      </c>
      <c r="D171" s="329">
        <v>2</v>
      </c>
      <c r="E171" s="241">
        <v>0</v>
      </c>
      <c r="F171" s="329">
        <v>0</v>
      </c>
      <c r="G171" s="856">
        <f t="shared" ref="G171:H201" si="9">C171+E171</f>
        <v>2</v>
      </c>
      <c r="H171" s="856">
        <f t="shared" si="9"/>
        <v>2</v>
      </c>
    </row>
    <row r="172" spans="1:8" ht="25.5">
      <c r="A172" s="329" t="s">
        <v>3651</v>
      </c>
      <c r="B172" s="330" t="s">
        <v>3652</v>
      </c>
      <c r="C172" s="241">
        <v>1</v>
      </c>
      <c r="D172" s="329">
        <v>2</v>
      </c>
      <c r="E172" s="241">
        <v>0</v>
      </c>
      <c r="F172" s="329">
        <v>0</v>
      </c>
      <c r="G172" s="856">
        <f t="shared" si="9"/>
        <v>1</v>
      </c>
      <c r="H172" s="856">
        <f t="shared" si="9"/>
        <v>2</v>
      </c>
    </row>
    <row r="173" spans="1:8">
      <c r="A173" s="329" t="s">
        <v>3653</v>
      </c>
      <c r="B173" s="330" t="s">
        <v>3654</v>
      </c>
      <c r="C173" s="241">
        <v>0</v>
      </c>
      <c r="D173" s="329">
        <v>2</v>
      </c>
      <c r="E173" s="241">
        <v>0</v>
      </c>
      <c r="F173" s="329">
        <v>0</v>
      </c>
      <c r="G173" s="856">
        <f t="shared" si="9"/>
        <v>0</v>
      </c>
      <c r="H173" s="856">
        <f t="shared" si="9"/>
        <v>2</v>
      </c>
    </row>
    <row r="174" spans="1:8">
      <c r="A174" s="329" t="s">
        <v>1861</v>
      </c>
      <c r="B174" s="330" t="s">
        <v>1862</v>
      </c>
      <c r="C174" s="241">
        <v>1676</v>
      </c>
      <c r="D174" s="329">
        <v>1800</v>
      </c>
      <c r="E174" s="241">
        <v>462</v>
      </c>
      <c r="F174" s="329">
        <v>480</v>
      </c>
      <c r="G174" s="856">
        <f t="shared" si="9"/>
        <v>2138</v>
      </c>
      <c r="H174" s="856">
        <f t="shared" si="9"/>
        <v>2280</v>
      </c>
    </row>
    <row r="175" spans="1:8" ht="25.5">
      <c r="A175" s="332" t="s">
        <v>2761</v>
      </c>
      <c r="B175" s="330" t="s">
        <v>2762</v>
      </c>
      <c r="C175" s="241">
        <v>0</v>
      </c>
      <c r="D175" s="329">
        <v>2</v>
      </c>
      <c r="E175" s="241">
        <v>0</v>
      </c>
      <c r="F175" s="329">
        <v>0</v>
      </c>
      <c r="G175" s="856">
        <f t="shared" si="9"/>
        <v>0</v>
      </c>
      <c r="H175" s="856">
        <f t="shared" si="9"/>
        <v>2</v>
      </c>
    </row>
    <row r="176" spans="1:8">
      <c r="A176" s="332" t="s">
        <v>3655</v>
      </c>
      <c r="B176" s="330" t="s">
        <v>3656</v>
      </c>
      <c r="C176" s="241">
        <v>0</v>
      </c>
      <c r="D176" s="329">
        <v>1</v>
      </c>
      <c r="E176" s="241">
        <v>0</v>
      </c>
      <c r="F176" s="329">
        <v>0</v>
      </c>
      <c r="G176" s="856">
        <f t="shared" si="9"/>
        <v>0</v>
      </c>
      <c r="H176" s="856">
        <f t="shared" si="9"/>
        <v>1</v>
      </c>
    </row>
    <row r="177" spans="1:8" ht="25.5">
      <c r="A177" s="329" t="s">
        <v>3657</v>
      </c>
      <c r="B177" s="330" t="s">
        <v>3658</v>
      </c>
      <c r="C177" s="241">
        <v>3</v>
      </c>
      <c r="D177" s="329">
        <v>1</v>
      </c>
      <c r="E177" s="241">
        <v>0</v>
      </c>
      <c r="F177" s="329">
        <v>1</v>
      </c>
      <c r="G177" s="856">
        <f t="shared" si="9"/>
        <v>3</v>
      </c>
      <c r="H177" s="856">
        <f t="shared" si="9"/>
        <v>2</v>
      </c>
    </row>
    <row r="178" spans="1:8" ht="25.5">
      <c r="A178" s="329" t="s">
        <v>3659</v>
      </c>
      <c r="B178" s="330" t="s">
        <v>3660</v>
      </c>
      <c r="C178" s="241">
        <v>0</v>
      </c>
      <c r="D178" s="329">
        <v>2</v>
      </c>
      <c r="E178" s="241">
        <v>1</v>
      </c>
      <c r="F178" s="329">
        <v>1</v>
      </c>
      <c r="G178" s="856">
        <f t="shared" si="9"/>
        <v>1</v>
      </c>
      <c r="H178" s="856">
        <f t="shared" si="9"/>
        <v>3</v>
      </c>
    </row>
    <row r="179" spans="1:8" ht="25.5">
      <c r="A179" s="332" t="s">
        <v>3661</v>
      </c>
      <c r="B179" s="330" t="s">
        <v>3662</v>
      </c>
      <c r="C179" s="241">
        <v>0</v>
      </c>
      <c r="D179" s="329">
        <v>0</v>
      </c>
      <c r="E179" s="241">
        <v>0</v>
      </c>
      <c r="F179" s="329">
        <v>1</v>
      </c>
      <c r="G179" s="856">
        <f t="shared" si="9"/>
        <v>0</v>
      </c>
      <c r="H179" s="856">
        <f t="shared" si="9"/>
        <v>1</v>
      </c>
    </row>
    <row r="180" spans="1:8">
      <c r="A180" s="329" t="s">
        <v>2763</v>
      </c>
      <c r="B180" s="330" t="s">
        <v>2764</v>
      </c>
      <c r="C180" s="241">
        <v>0</v>
      </c>
      <c r="D180" s="329">
        <v>0</v>
      </c>
      <c r="E180" s="241">
        <v>0</v>
      </c>
      <c r="F180" s="329">
        <v>1</v>
      </c>
      <c r="G180" s="856">
        <f t="shared" si="9"/>
        <v>0</v>
      </c>
      <c r="H180" s="856">
        <f t="shared" si="9"/>
        <v>1</v>
      </c>
    </row>
    <row r="181" spans="1:8">
      <c r="A181" s="329" t="s">
        <v>2769</v>
      </c>
      <c r="B181" s="330" t="s">
        <v>2770</v>
      </c>
      <c r="C181" s="241">
        <v>0</v>
      </c>
      <c r="D181" s="329">
        <v>1</v>
      </c>
      <c r="E181" s="241">
        <v>0</v>
      </c>
      <c r="F181" s="329">
        <v>1</v>
      </c>
      <c r="G181" s="856">
        <f t="shared" si="9"/>
        <v>0</v>
      </c>
      <c r="H181" s="856">
        <f t="shared" si="9"/>
        <v>2</v>
      </c>
    </row>
    <row r="182" spans="1:8">
      <c r="A182" s="329" t="s">
        <v>3663</v>
      </c>
      <c r="B182" s="330" t="s">
        <v>3664</v>
      </c>
      <c r="C182" s="241">
        <v>2</v>
      </c>
      <c r="D182" s="329">
        <v>2</v>
      </c>
      <c r="E182" s="241">
        <v>0</v>
      </c>
      <c r="F182" s="329">
        <v>1</v>
      </c>
      <c r="G182" s="856">
        <f t="shared" si="9"/>
        <v>2</v>
      </c>
      <c r="H182" s="856">
        <f t="shared" si="9"/>
        <v>3</v>
      </c>
    </row>
    <row r="183" spans="1:8">
      <c r="A183" s="329" t="s">
        <v>3665</v>
      </c>
      <c r="B183" s="330" t="s">
        <v>3666</v>
      </c>
      <c r="C183" s="241">
        <v>0</v>
      </c>
      <c r="D183" s="329">
        <v>0</v>
      </c>
      <c r="E183" s="241">
        <v>0</v>
      </c>
      <c r="F183" s="329">
        <v>1</v>
      </c>
      <c r="G183" s="856">
        <f t="shared" si="9"/>
        <v>0</v>
      </c>
      <c r="H183" s="856">
        <f t="shared" si="9"/>
        <v>1</v>
      </c>
    </row>
    <row r="184" spans="1:8">
      <c r="A184" s="856" t="s">
        <v>3939</v>
      </c>
      <c r="B184" s="856" t="s">
        <v>3940</v>
      </c>
      <c r="C184" s="241">
        <v>1</v>
      </c>
      <c r="D184" s="862">
        <v>2</v>
      </c>
      <c r="E184" s="241">
        <v>0</v>
      </c>
      <c r="F184" s="862">
        <v>1</v>
      </c>
      <c r="G184" s="855">
        <f t="shared" si="9"/>
        <v>1</v>
      </c>
      <c r="H184" s="855">
        <f t="shared" si="9"/>
        <v>3</v>
      </c>
    </row>
    <row r="185" spans="1:8" ht="25.5">
      <c r="A185" s="329" t="s">
        <v>2041</v>
      </c>
      <c r="B185" s="330" t="s">
        <v>3667</v>
      </c>
      <c r="C185" s="241">
        <v>1</v>
      </c>
      <c r="D185" s="329">
        <v>1</v>
      </c>
      <c r="E185" s="241">
        <v>1</v>
      </c>
      <c r="F185" s="329">
        <v>1</v>
      </c>
      <c r="G185" s="856">
        <f t="shared" si="9"/>
        <v>2</v>
      </c>
      <c r="H185" s="856">
        <f t="shared" si="9"/>
        <v>2</v>
      </c>
    </row>
    <row r="186" spans="1:8" ht="25.5">
      <c r="A186" s="329" t="s">
        <v>2043</v>
      </c>
      <c r="B186" s="330" t="s">
        <v>3668</v>
      </c>
      <c r="C186" s="241">
        <v>10</v>
      </c>
      <c r="D186" s="329">
        <v>15</v>
      </c>
      <c r="E186" s="241">
        <v>1</v>
      </c>
      <c r="F186" s="329">
        <v>1</v>
      </c>
      <c r="G186" s="856">
        <f t="shared" si="9"/>
        <v>11</v>
      </c>
      <c r="H186" s="856">
        <f t="shared" si="9"/>
        <v>16</v>
      </c>
    </row>
    <row r="187" spans="1:8" ht="25.5">
      <c r="A187" s="329" t="s">
        <v>3669</v>
      </c>
      <c r="B187" s="330" t="s">
        <v>3670</v>
      </c>
      <c r="C187" s="241">
        <v>1</v>
      </c>
      <c r="D187" s="329">
        <v>2</v>
      </c>
      <c r="E187" s="241">
        <v>0</v>
      </c>
      <c r="F187" s="329">
        <v>0</v>
      </c>
      <c r="G187" s="856">
        <f t="shared" si="9"/>
        <v>1</v>
      </c>
      <c r="H187" s="856">
        <f t="shared" si="9"/>
        <v>2</v>
      </c>
    </row>
    <row r="188" spans="1:8">
      <c r="A188" s="329" t="s">
        <v>2047</v>
      </c>
      <c r="B188" s="330" t="s">
        <v>3671</v>
      </c>
      <c r="C188" s="241">
        <v>1</v>
      </c>
      <c r="D188" s="329">
        <v>2</v>
      </c>
      <c r="E188" s="241">
        <v>0</v>
      </c>
      <c r="F188" s="329">
        <v>1</v>
      </c>
      <c r="G188" s="856">
        <f t="shared" si="9"/>
        <v>1</v>
      </c>
      <c r="H188" s="856">
        <f t="shared" si="9"/>
        <v>3</v>
      </c>
    </row>
    <row r="189" spans="1:8" ht="25.5">
      <c r="A189" s="329" t="s">
        <v>3672</v>
      </c>
      <c r="B189" s="330" t="s">
        <v>3673</v>
      </c>
      <c r="C189" s="241">
        <v>0</v>
      </c>
      <c r="D189" s="329">
        <v>2</v>
      </c>
      <c r="E189" s="241">
        <v>0</v>
      </c>
      <c r="F189" s="329">
        <v>1</v>
      </c>
      <c r="G189" s="856">
        <f t="shared" si="9"/>
        <v>0</v>
      </c>
      <c r="H189" s="856">
        <f t="shared" si="9"/>
        <v>3</v>
      </c>
    </row>
    <row r="190" spans="1:8" ht="25.5">
      <c r="A190" s="332" t="s">
        <v>3674</v>
      </c>
      <c r="B190" s="330" t="s">
        <v>3675</v>
      </c>
      <c r="C190" s="241">
        <v>0</v>
      </c>
      <c r="D190" s="329">
        <v>2</v>
      </c>
      <c r="E190" s="241">
        <v>0</v>
      </c>
      <c r="F190" s="329">
        <v>0</v>
      </c>
      <c r="G190" s="856">
        <f t="shared" si="9"/>
        <v>0</v>
      </c>
      <c r="H190" s="856">
        <f t="shared" si="9"/>
        <v>2</v>
      </c>
    </row>
    <row r="191" spans="1:8">
      <c r="A191" s="329" t="s">
        <v>1863</v>
      </c>
      <c r="B191" s="330" t="s">
        <v>1864</v>
      </c>
      <c r="C191" s="241">
        <v>0</v>
      </c>
      <c r="D191" s="329">
        <v>0</v>
      </c>
      <c r="E191" s="241">
        <v>371</v>
      </c>
      <c r="F191" s="329">
        <v>380</v>
      </c>
      <c r="G191" s="856">
        <f t="shared" si="9"/>
        <v>371</v>
      </c>
      <c r="H191" s="856">
        <f t="shared" si="9"/>
        <v>380</v>
      </c>
    </row>
    <row r="192" spans="1:8">
      <c r="A192" s="329" t="s">
        <v>1865</v>
      </c>
      <c r="B192" s="330" t="s">
        <v>1866</v>
      </c>
      <c r="C192" s="241">
        <v>0</v>
      </c>
      <c r="D192" s="329">
        <v>0</v>
      </c>
      <c r="E192" s="241">
        <v>0</v>
      </c>
      <c r="F192" s="329">
        <v>3</v>
      </c>
      <c r="G192" s="856">
        <f t="shared" si="9"/>
        <v>0</v>
      </c>
      <c r="H192" s="856">
        <f t="shared" si="9"/>
        <v>3</v>
      </c>
    </row>
    <row r="193" spans="1:8" ht="25.5">
      <c r="A193" s="856" t="s">
        <v>3926</v>
      </c>
      <c r="B193" s="856" t="s">
        <v>3927</v>
      </c>
      <c r="C193" s="241">
        <v>0</v>
      </c>
      <c r="D193" s="862"/>
      <c r="E193" s="241">
        <v>1</v>
      </c>
      <c r="F193" s="862">
        <v>2</v>
      </c>
      <c r="G193" s="855">
        <f t="shared" si="9"/>
        <v>1</v>
      </c>
      <c r="H193" s="855">
        <f t="shared" si="9"/>
        <v>2</v>
      </c>
    </row>
    <row r="194" spans="1:8" ht="25.5">
      <c r="A194" s="339" t="s">
        <v>3470</v>
      </c>
      <c r="B194" s="454" t="s">
        <v>3465</v>
      </c>
      <c r="C194" s="241">
        <v>0</v>
      </c>
      <c r="D194" s="329"/>
      <c r="E194" s="241">
        <v>1</v>
      </c>
      <c r="F194" s="329">
        <v>5</v>
      </c>
      <c r="G194" s="856">
        <f t="shared" si="9"/>
        <v>1</v>
      </c>
      <c r="H194" s="856">
        <f t="shared" si="9"/>
        <v>5</v>
      </c>
    </row>
    <row r="195" spans="1:8" ht="25.5">
      <c r="A195" s="329" t="s">
        <v>3676</v>
      </c>
      <c r="B195" s="330" t="s">
        <v>3677</v>
      </c>
      <c r="C195" s="241">
        <v>10</v>
      </c>
      <c r="D195" s="329">
        <v>10</v>
      </c>
      <c r="E195" s="241">
        <v>4</v>
      </c>
      <c r="F195" s="329">
        <v>5</v>
      </c>
      <c r="G195" s="856">
        <f t="shared" si="9"/>
        <v>14</v>
      </c>
      <c r="H195" s="856">
        <f t="shared" si="9"/>
        <v>15</v>
      </c>
    </row>
    <row r="196" spans="1:8" ht="25.5">
      <c r="A196" s="329" t="s">
        <v>3678</v>
      </c>
      <c r="B196" s="330" t="s">
        <v>3679</v>
      </c>
      <c r="C196" s="241">
        <v>7</v>
      </c>
      <c r="D196" s="329">
        <v>10</v>
      </c>
      <c r="E196" s="241">
        <v>0</v>
      </c>
      <c r="F196" s="329">
        <v>3</v>
      </c>
      <c r="G196" s="856">
        <f t="shared" si="9"/>
        <v>7</v>
      </c>
      <c r="H196" s="856">
        <f t="shared" si="9"/>
        <v>13</v>
      </c>
    </row>
    <row r="197" spans="1:8">
      <c r="A197" s="329" t="s">
        <v>3680</v>
      </c>
      <c r="B197" s="330" t="s">
        <v>3681</v>
      </c>
      <c r="C197" s="241">
        <v>8</v>
      </c>
      <c r="D197" s="329">
        <v>10</v>
      </c>
      <c r="E197" s="241">
        <v>0</v>
      </c>
      <c r="F197" s="329">
        <v>0</v>
      </c>
      <c r="G197" s="856">
        <f t="shared" si="9"/>
        <v>8</v>
      </c>
      <c r="H197" s="856">
        <f t="shared" si="9"/>
        <v>10</v>
      </c>
    </row>
    <row r="198" spans="1:8">
      <c r="A198" s="329" t="s">
        <v>2362</v>
      </c>
      <c r="B198" s="330" t="s">
        <v>2363</v>
      </c>
      <c r="C198" s="241">
        <v>107</v>
      </c>
      <c r="D198" s="329">
        <v>100</v>
      </c>
      <c r="E198" s="241">
        <v>8</v>
      </c>
      <c r="F198" s="329">
        <v>10</v>
      </c>
      <c r="G198" s="856">
        <f t="shared" si="9"/>
        <v>115</v>
      </c>
      <c r="H198" s="856">
        <f t="shared" si="9"/>
        <v>110</v>
      </c>
    </row>
    <row r="199" spans="1:8">
      <c r="A199" s="329" t="s">
        <v>3682</v>
      </c>
      <c r="B199" s="330" t="s">
        <v>3683</v>
      </c>
      <c r="C199" s="241">
        <v>2</v>
      </c>
      <c r="D199" s="329">
        <v>1</v>
      </c>
      <c r="E199" s="241">
        <v>0</v>
      </c>
      <c r="F199" s="329">
        <v>1</v>
      </c>
      <c r="G199" s="856">
        <f t="shared" si="9"/>
        <v>2</v>
      </c>
      <c r="H199" s="856">
        <f t="shared" si="9"/>
        <v>2</v>
      </c>
    </row>
    <row r="200" spans="1:8" ht="25.5">
      <c r="A200" s="329" t="s">
        <v>3684</v>
      </c>
      <c r="B200" s="330" t="s">
        <v>3685</v>
      </c>
      <c r="C200" s="241">
        <v>0</v>
      </c>
      <c r="D200" s="329">
        <v>1</v>
      </c>
      <c r="E200" s="241">
        <v>0</v>
      </c>
      <c r="F200" s="329">
        <v>0</v>
      </c>
      <c r="G200" s="856">
        <f t="shared" si="9"/>
        <v>0</v>
      </c>
      <c r="H200" s="856">
        <f t="shared" si="9"/>
        <v>1</v>
      </c>
    </row>
    <row r="201" spans="1:8">
      <c r="A201" s="329" t="s">
        <v>1867</v>
      </c>
      <c r="B201" s="330" t="s">
        <v>1868</v>
      </c>
      <c r="C201" s="241">
        <v>7</v>
      </c>
      <c r="D201" s="329">
        <v>10</v>
      </c>
      <c r="E201" s="241">
        <v>5</v>
      </c>
      <c r="F201" s="329">
        <v>10</v>
      </c>
      <c r="G201" s="856">
        <f t="shared" si="9"/>
        <v>12</v>
      </c>
      <c r="H201" s="856">
        <f t="shared" si="9"/>
        <v>20</v>
      </c>
    </row>
    <row r="202" spans="1:8">
      <c r="A202" s="855" t="s">
        <v>3686</v>
      </c>
      <c r="B202" s="855" t="s">
        <v>3687</v>
      </c>
      <c r="C202" s="241">
        <v>0</v>
      </c>
      <c r="D202" s="855">
        <v>1</v>
      </c>
      <c r="E202" s="241">
        <v>2</v>
      </c>
      <c r="F202" s="855">
        <v>5</v>
      </c>
      <c r="G202" s="855"/>
      <c r="H202" s="855">
        <f t="shared" ref="H202:H267" si="10">D202+F202</f>
        <v>6</v>
      </c>
    </row>
    <row r="203" spans="1:8">
      <c r="A203" s="329" t="s">
        <v>3688</v>
      </c>
      <c r="B203" s="330" t="s">
        <v>3689</v>
      </c>
      <c r="C203" s="241">
        <v>15</v>
      </c>
      <c r="D203" s="329">
        <v>20</v>
      </c>
      <c r="E203" s="241">
        <v>0</v>
      </c>
      <c r="F203" s="329">
        <v>2</v>
      </c>
      <c r="G203" s="856">
        <f t="shared" ref="G203:G266" si="11">C203+E203</f>
        <v>15</v>
      </c>
      <c r="H203" s="856">
        <f t="shared" si="10"/>
        <v>22</v>
      </c>
    </row>
    <row r="204" spans="1:8" ht="25.5">
      <c r="A204" s="329" t="s">
        <v>3690</v>
      </c>
      <c r="B204" s="330" t="s">
        <v>3691</v>
      </c>
      <c r="C204" s="241">
        <v>4</v>
      </c>
      <c r="D204" s="329">
        <v>5</v>
      </c>
      <c r="E204" s="241">
        <v>0</v>
      </c>
      <c r="F204" s="329">
        <v>1</v>
      </c>
      <c r="G204" s="856">
        <f t="shared" si="11"/>
        <v>4</v>
      </c>
      <c r="H204" s="856">
        <f t="shared" si="10"/>
        <v>6</v>
      </c>
    </row>
    <row r="205" spans="1:8">
      <c r="A205" s="329" t="s">
        <v>3692</v>
      </c>
      <c r="B205" s="330" t="s">
        <v>3693</v>
      </c>
      <c r="C205" s="241">
        <v>0</v>
      </c>
      <c r="D205" s="329">
        <v>0</v>
      </c>
      <c r="E205" s="241">
        <v>0</v>
      </c>
      <c r="F205" s="329">
        <v>1</v>
      </c>
      <c r="G205" s="856">
        <f t="shared" si="11"/>
        <v>0</v>
      </c>
      <c r="H205" s="856">
        <f t="shared" si="10"/>
        <v>1</v>
      </c>
    </row>
    <row r="206" spans="1:8">
      <c r="A206" s="332" t="s">
        <v>3694</v>
      </c>
      <c r="B206" s="330" t="s">
        <v>3695</v>
      </c>
      <c r="C206" s="241">
        <v>44</v>
      </c>
      <c r="D206" s="329">
        <v>45</v>
      </c>
      <c r="E206" s="241">
        <v>0</v>
      </c>
      <c r="F206" s="329">
        <v>1</v>
      </c>
      <c r="G206" s="856">
        <f t="shared" si="11"/>
        <v>44</v>
      </c>
      <c r="H206" s="856">
        <f t="shared" si="10"/>
        <v>46</v>
      </c>
    </row>
    <row r="207" spans="1:8">
      <c r="A207" s="329" t="s">
        <v>3696</v>
      </c>
      <c r="B207" s="330" t="s">
        <v>3697</v>
      </c>
      <c r="C207" s="241">
        <v>0</v>
      </c>
      <c r="D207" s="329">
        <v>1</v>
      </c>
      <c r="E207" s="241">
        <v>0</v>
      </c>
      <c r="F207" s="329">
        <v>1</v>
      </c>
      <c r="G207" s="856">
        <f t="shared" si="11"/>
        <v>0</v>
      </c>
      <c r="H207" s="856">
        <f t="shared" si="10"/>
        <v>2</v>
      </c>
    </row>
    <row r="208" spans="1:8" ht="38.25">
      <c r="A208" s="332" t="s">
        <v>3698</v>
      </c>
      <c r="B208" s="330" t="s">
        <v>3699</v>
      </c>
      <c r="C208" s="241">
        <v>0</v>
      </c>
      <c r="D208" s="329">
        <v>0</v>
      </c>
      <c r="E208" s="241">
        <v>3</v>
      </c>
      <c r="F208" s="329">
        <v>4</v>
      </c>
      <c r="G208" s="856">
        <f t="shared" si="11"/>
        <v>3</v>
      </c>
      <c r="H208" s="856">
        <f t="shared" si="10"/>
        <v>4</v>
      </c>
    </row>
    <row r="209" spans="1:8">
      <c r="A209" s="332" t="s">
        <v>3700</v>
      </c>
      <c r="B209" s="330" t="s">
        <v>3701</v>
      </c>
      <c r="C209" s="241">
        <v>0</v>
      </c>
      <c r="D209" s="329">
        <v>1</v>
      </c>
      <c r="E209" s="241">
        <v>0</v>
      </c>
      <c r="F209" s="329">
        <v>0</v>
      </c>
      <c r="G209" s="856">
        <f t="shared" si="11"/>
        <v>0</v>
      </c>
      <c r="H209" s="856">
        <f t="shared" si="10"/>
        <v>1</v>
      </c>
    </row>
    <row r="210" spans="1:8" ht="25.5">
      <c r="A210" s="472" t="s">
        <v>3702</v>
      </c>
      <c r="B210" s="454" t="s">
        <v>3703</v>
      </c>
      <c r="C210" s="241">
        <v>0</v>
      </c>
      <c r="D210" s="329">
        <v>0</v>
      </c>
      <c r="E210" s="241">
        <v>0</v>
      </c>
      <c r="F210" s="329">
        <v>1</v>
      </c>
      <c r="G210" s="856">
        <f t="shared" si="11"/>
        <v>0</v>
      </c>
      <c r="H210" s="856">
        <f t="shared" si="10"/>
        <v>1</v>
      </c>
    </row>
    <row r="211" spans="1:8">
      <c r="A211" s="472" t="s">
        <v>3704</v>
      </c>
      <c r="B211" s="454" t="s">
        <v>3705</v>
      </c>
      <c r="C211" s="241">
        <v>0</v>
      </c>
      <c r="D211" s="329">
        <v>0</v>
      </c>
      <c r="E211" s="241">
        <v>0</v>
      </c>
      <c r="F211" s="329">
        <v>1</v>
      </c>
      <c r="G211" s="856">
        <f t="shared" si="11"/>
        <v>0</v>
      </c>
      <c r="H211" s="856">
        <f t="shared" si="10"/>
        <v>1</v>
      </c>
    </row>
    <row r="212" spans="1:8" ht="25.5">
      <c r="A212" s="856" t="s">
        <v>3933</v>
      </c>
      <c r="B212" s="856" t="s">
        <v>3934</v>
      </c>
      <c r="C212" s="241">
        <v>0</v>
      </c>
      <c r="D212" s="862"/>
      <c r="E212" s="241">
        <v>1</v>
      </c>
      <c r="F212" s="862">
        <v>1</v>
      </c>
      <c r="G212" s="855">
        <f t="shared" si="11"/>
        <v>1</v>
      </c>
      <c r="H212" s="855">
        <f t="shared" si="10"/>
        <v>1</v>
      </c>
    </row>
    <row r="213" spans="1:8">
      <c r="A213" s="856" t="s">
        <v>2062</v>
      </c>
      <c r="B213" s="856" t="s">
        <v>3925</v>
      </c>
      <c r="C213" s="241">
        <v>0</v>
      </c>
      <c r="D213" s="862"/>
      <c r="E213" s="241">
        <v>3</v>
      </c>
      <c r="F213" s="862">
        <v>5</v>
      </c>
      <c r="G213" s="855">
        <f t="shared" si="11"/>
        <v>3</v>
      </c>
      <c r="H213" s="855">
        <f t="shared" si="10"/>
        <v>5</v>
      </c>
    </row>
    <row r="214" spans="1:8" ht="51">
      <c r="A214" s="472" t="s">
        <v>3706</v>
      </c>
      <c r="B214" s="454" t="s">
        <v>2065</v>
      </c>
      <c r="C214" s="241">
        <v>0</v>
      </c>
      <c r="D214" s="329">
        <v>0</v>
      </c>
      <c r="E214" s="241">
        <v>2</v>
      </c>
      <c r="F214" s="329">
        <v>3</v>
      </c>
      <c r="G214" s="856">
        <f t="shared" si="11"/>
        <v>2</v>
      </c>
      <c r="H214" s="856">
        <f t="shared" si="10"/>
        <v>3</v>
      </c>
    </row>
    <row r="215" spans="1:8">
      <c r="A215" s="856" t="s">
        <v>3930</v>
      </c>
      <c r="B215" s="856" t="s">
        <v>2069</v>
      </c>
      <c r="C215" s="241">
        <v>0</v>
      </c>
      <c r="D215" s="862"/>
      <c r="E215" s="241">
        <v>2</v>
      </c>
      <c r="F215" s="862">
        <v>3</v>
      </c>
      <c r="G215" s="855">
        <f t="shared" si="11"/>
        <v>2</v>
      </c>
      <c r="H215" s="855">
        <f t="shared" si="10"/>
        <v>3</v>
      </c>
    </row>
    <row r="216" spans="1:8">
      <c r="A216" s="329" t="s">
        <v>2786</v>
      </c>
      <c r="B216" s="330" t="s">
        <v>2787</v>
      </c>
      <c r="C216" s="241">
        <v>4</v>
      </c>
      <c r="D216" s="329">
        <v>5</v>
      </c>
      <c r="E216" s="241">
        <v>0</v>
      </c>
      <c r="F216" s="329">
        <v>0</v>
      </c>
      <c r="G216" s="856">
        <f t="shared" si="11"/>
        <v>4</v>
      </c>
      <c r="H216" s="856">
        <f t="shared" si="10"/>
        <v>5</v>
      </c>
    </row>
    <row r="217" spans="1:8">
      <c r="A217" s="332" t="s">
        <v>2070</v>
      </c>
      <c r="B217" s="330" t="s">
        <v>3707</v>
      </c>
      <c r="C217" s="241">
        <v>0</v>
      </c>
      <c r="D217" s="329">
        <v>1</v>
      </c>
      <c r="E217" s="241">
        <v>0</v>
      </c>
      <c r="F217" s="329">
        <v>1</v>
      </c>
      <c r="G217" s="856">
        <f t="shared" si="11"/>
        <v>0</v>
      </c>
      <c r="H217" s="856">
        <f t="shared" si="10"/>
        <v>2</v>
      </c>
    </row>
    <row r="218" spans="1:8" s="314" customFormat="1">
      <c r="A218" s="855" t="s">
        <v>3600</v>
      </c>
      <c r="B218" s="855" t="s">
        <v>3601</v>
      </c>
      <c r="C218" s="314">
        <v>1</v>
      </c>
      <c r="D218" s="855">
        <v>1</v>
      </c>
      <c r="E218" s="314">
        <v>0</v>
      </c>
      <c r="F218" s="855">
        <v>5</v>
      </c>
      <c r="G218" s="855">
        <f>C218+E218</f>
        <v>1</v>
      </c>
      <c r="H218" s="855">
        <f>D218+F218</f>
        <v>6</v>
      </c>
    </row>
    <row r="219" spans="1:8" s="314" customFormat="1" ht="25.5">
      <c r="A219" s="855" t="s">
        <v>3602</v>
      </c>
      <c r="B219" s="855" t="s">
        <v>3603</v>
      </c>
      <c r="C219" s="314">
        <v>0</v>
      </c>
      <c r="D219" s="855">
        <v>2</v>
      </c>
      <c r="E219" s="314">
        <v>0</v>
      </c>
      <c r="F219" s="855">
        <v>2</v>
      </c>
      <c r="G219" s="855">
        <f>C219+E219</f>
        <v>0</v>
      </c>
      <c r="H219" s="855">
        <f>D219+F219</f>
        <v>4</v>
      </c>
    </row>
    <row r="220" spans="1:8">
      <c r="A220" s="329" t="s">
        <v>3708</v>
      </c>
      <c r="B220" s="330" t="s">
        <v>2073</v>
      </c>
      <c r="C220" s="241">
        <v>0</v>
      </c>
      <c r="D220" s="329">
        <v>2</v>
      </c>
      <c r="E220" s="241">
        <v>0</v>
      </c>
      <c r="F220" s="329">
        <v>1</v>
      </c>
      <c r="G220" s="856">
        <f t="shared" si="11"/>
        <v>0</v>
      </c>
      <c r="H220" s="856">
        <f t="shared" si="10"/>
        <v>3</v>
      </c>
    </row>
    <row r="221" spans="1:8">
      <c r="A221" s="329" t="s">
        <v>2074</v>
      </c>
      <c r="B221" s="330" t="s">
        <v>2075</v>
      </c>
      <c r="C221" s="241">
        <v>0</v>
      </c>
      <c r="D221" s="329">
        <v>1</v>
      </c>
      <c r="E221" s="241">
        <v>0</v>
      </c>
      <c r="F221" s="329">
        <v>1</v>
      </c>
      <c r="G221" s="856">
        <f t="shared" si="11"/>
        <v>0</v>
      </c>
      <c r="H221" s="856">
        <f t="shared" si="10"/>
        <v>2</v>
      </c>
    </row>
    <row r="222" spans="1:8">
      <c r="A222" s="329" t="s">
        <v>2076</v>
      </c>
      <c r="B222" s="330" t="s">
        <v>2077</v>
      </c>
      <c r="C222" s="241">
        <v>14</v>
      </c>
      <c r="D222" s="329">
        <v>20</v>
      </c>
      <c r="E222" s="241">
        <v>2</v>
      </c>
      <c r="F222" s="329">
        <v>1</v>
      </c>
      <c r="G222" s="856">
        <f t="shared" si="11"/>
        <v>16</v>
      </c>
      <c r="H222" s="856">
        <f t="shared" si="10"/>
        <v>21</v>
      </c>
    </row>
    <row r="223" spans="1:8" ht="25.5">
      <c r="A223" s="329" t="s">
        <v>3709</v>
      </c>
      <c r="B223" s="330" t="s">
        <v>2079</v>
      </c>
      <c r="C223" s="241">
        <v>1</v>
      </c>
      <c r="D223" s="329">
        <v>2</v>
      </c>
      <c r="E223" s="241">
        <v>0</v>
      </c>
      <c r="F223" s="329">
        <v>0</v>
      </c>
      <c r="G223" s="856">
        <f t="shared" si="11"/>
        <v>1</v>
      </c>
      <c r="H223" s="856">
        <f t="shared" si="10"/>
        <v>2</v>
      </c>
    </row>
    <row r="224" spans="1:8" ht="38.25">
      <c r="A224" s="332" t="s">
        <v>3710</v>
      </c>
      <c r="B224" s="330" t="s">
        <v>3711</v>
      </c>
      <c r="C224" s="241">
        <v>0</v>
      </c>
      <c r="D224" s="329">
        <v>2</v>
      </c>
      <c r="E224" s="241">
        <v>0</v>
      </c>
      <c r="F224" s="329">
        <v>0</v>
      </c>
      <c r="G224" s="856">
        <f t="shared" si="11"/>
        <v>0</v>
      </c>
      <c r="H224" s="856">
        <f t="shared" si="10"/>
        <v>2</v>
      </c>
    </row>
    <row r="225" spans="1:8" ht="25.5">
      <c r="A225" s="329" t="s">
        <v>3712</v>
      </c>
      <c r="B225" s="330" t="s">
        <v>3713</v>
      </c>
      <c r="C225" s="241">
        <v>0</v>
      </c>
      <c r="D225" s="329">
        <v>1</v>
      </c>
      <c r="E225" s="241">
        <v>0</v>
      </c>
      <c r="F225" s="329">
        <v>0</v>
      </c>
      <c r="G225" s="856">
        <f t="shared" si="11"/>
        <v>0</v>
      </c>
      <c r="H225" s="856">
        <f t="shared" si="10"/>
        <v>1</v>
      </c>
    </row>
    <row r="226" spans="1:8">
      <c r="A226" s="332" t="s">
        <v>3714</v>
      </c>
      <c r="B226" s="330" t="s">
        <v>3715</v>
      </c>
      <c r="C226" s="241">
        <v>0</v>
      </c>
      <c r="D226" s="329">
        <v>2</v>
      </c>
      <c r="E226" s="241">
        <v>0</v>
      </c>
      <c r="F226" s="329">
        <v>0</v>
      </c>
      <c r="G226" s="856">
        <f t="shared" si="11"/>
        <v>0</v>
      </c>
      <c r="H226" s="856">
        <f t="shared" si="10"/>
        <v>2</v>
      </c>
    </row>
    <row r="227" spans="1:8">
      <c r="A227" s="329" t="s">
        <v>3716</v>
      </c>
      <c r="B227" s="330" t="s">
        <v>3717</v>
      </c>
      <c r="C227" s="241">
        <v>0</v>
      </c>
      <c r="D227" s="329">
        <v>0</v>
      </c>
      <c r="E227" s="241">
        <v>0</v>
      </c>
      <c r="F227" s="329">
        <v>1</v>
      </c>
      <c r="G227" s="856">
        <f t="shared" si="11"/>
        <v>0</v>
      </c>
      <c r="H227" s="856">
        <f t="shared" si="10"/>
        <v>1</v>
      </c>
    </row>
    <row r="228" spans="1:8">
      <c r="A228" s="329" t="s">
        <v>3718</v>
      </c>
      <c r="B228" s="330" t="s">
        <v>3719</v>
      </c>
      <c r="C228" s="241">
        <v>0</v>
      </c>
      <c r="D228" s="329">
        <v>1</v>
      </c>
      <c r="E228" s="241">
        <v>0</v>
      </c>
      <c r="F228" s="329">
        <v>1</v>
      </c>
      <c r="G228" s="856">
        <f t="shared" si="11"/>
        <v>0</v>
      </c>
      <c r="H228" s="856">
        <f t="shared" si="10"/>
        <v>2</v>
      </c>
    </row>
    <row r="229" spans="1:8" ht="25.5">
      <c r="A229" s="329" t="s">
        <v>3720</v>
      </c>
      <c r="B229" s="330" t="s">
        <v>3721</v>
      </c>
      <c r="C229" s="241">
        <v>0</v>
      </c>
      <c r="D229" s="329">
        <v>0</v>
      </c>
      <c r="E229" s="241">
        <v>0</v>
      </c>
      <c r="F229" s="329">
        <v>1</v>
      </c>
      <c r="G229" s="856">
        <f t="shared" si="11"/>
        <v>0</v>
      </c>
      <c r="H229" s="856">
        <f t="shared" si="10"/>
        <v>1</v>
      </c>
    </row>
    <row r="230" spans="1:8" ht="25.5">
      <c r="A230" s="329" t="s">
        <v>3722</v>
      </c>
      <c r="B230" s="330" t="s">
        <v>3723</v>
      </c>
      <c r="C230" s="241">
        <v>0</v>
      </c>
      <c r="D230" s="329">
        <v>1</v>
      </c>
      <c r="E230" s="241">
        <v>0</v>
      </c>
      <c r="F230" s="329">
        <v>1</v>
      </c>
      <c r="G230" s="856">
        <f t="shared" si="11"/>
        <v>0</v>
      </c>
      <c r="H230" s="856">
        <f t="shared" si="10"/>
        <v>2</v>
      </c>
    </row>
    <row r="231" spans="1:8">
      <c r="A231" s="329" t="s">
        <v>3724</v>
      </c>
      <c r="B231" s="330" t="s">
        <v>3725</v>
      </c>
      <c r="C231" s="241">
        <v>0</v>
      </c>
      <c r="D231" s="329">
        <v>1</v>
      </c>
      <c r="E231" s="241">
        <v>0</v>
      </c>
      <c r="F231" s="329">
        <v>1</v>
      </c>
      <c r="G231" s="856">
        <f t="shared" si="11"/>
        <v>0</v>
      </c>
      <c r="H231" s="856">
        <f t="shared" si="10"/>
        <v>2</v>
      </c>
    </row>
    <row r="232" spans="1:8" ht="25.5">
      <c r="A232" s="329" t="s">
        <v>3726</v>
      </c>
      <c r="B232" s="330" t="s">
        <v>3727</v>
      </c>
      <c r="C232" s="241">
        <v>7</v>
      </c>
      <c r="D232" s="329">
        <v>2</v>
      </c>
      <c r="E232" s="241">
        <v>0</v>
      </c>
      <c r="F232" s="329">
        <v>0</v>
      </c>
      <c r="G232" s="856">
        <f t="shared" si="11"/>
        <v>7</v>
      </c>
      <c r="H232" s="856">
        <f t="shared" si="10"/>
        <v>2</v>
      </c>
    </row>
    <row r="233" spans="1:8" ht="38.25">
      <c r="A233" s="332" t="s">
        <v>3728</v>
      </c>
      <c r="B233" s="330" t="s">
        <v>3729</v>
      </c>
      <c r="C233" s="241">
        <v>0</v>
      </c>
      <c r="D233" s="329">
        <v>2</v>
      </c>
      <c r="E233" s="241">
        <v>0</v>
      </c>
      <c r="F233" s="329">
        <v>0</v>
      </c>
      <c r="G233" s="856">
        <f t="shared" si="11"/>
        <v>0</v>
      </c>
      <c r="H233" s="856">
        <f t="shared" si="10"/>
        <v>2</v>
      </c>
    </row>
    <row r="234" spans="1:8">
      <c r="A234" s="372" t="s">
        <v>3943</v>
      </c>
      <c r="B234" s="476" t="s">
        <v>3944</v>
      </c>
      <c r="C234" s="241">
        <v>0</v>
      </c>
      <c r="D234" s="479"/>
      <c r="E234" s="241">
        <v>1</v>
      </c>
      <c r="F234" s="479">
        <v>2</v>
      </c>
      <c r="G234" s="855">
        <f t="shared" si="11"/>
        <v>1</v>
      </c>
      <c r="H234" s="855">
        <f t="shared" si="10"/>
        <v>2</v>
      </c>
    </row>
    <row r="235" spans="1:8" ht="25.5">
      <c r="A235" s="329" t="s">
        <v>3730</v>
      </c>
      <c r="B235" s="330" t="s">
        <v>3731</v>
      </c>
      <c r="C235" s="241">
        <v>1</v>
      </c>
      <c r="D235" s="329">
        <v>2</v>
      </c>
      <c r="E235" s="241">
        <v>1</v>
      </c>
      <c r="F235" s="329">
        <v>2</v>
      </c>
      <c r="G235" s="856">
        <f t="shared" si="11"/>
        <v>2</v>
      </c>
      <c r="H235" s="856">
        <f t="shared" si="10"/>
        <v>4</v>
      </c>
    </row>
    <row r="236" spans="1:8" ht="25.5">
      <c r="A236" s="856" t="s">
        <v>3730</v>
      </c>
      <c r="B236" s="330" t="s">
        <v>3731</v>
      </c>
      <c r="C236" s="241">
        <v>1</v>
      </c>
      <c r="D236" s="862">
        <v>2</v>
      </c>
      <c r="E236" s="241">
        <v>1</v>
      </c>
      <c r="F236" s="862">
        <v>5</v>
      </c>
      <c r="G236" s="855">
        <f t="shared" si="11"/>
        <v>2</v>
      </c>
      <c r="H236" s="855">
        <f t="shared" si="10"/>
        <v>7</v>
      </c>
    </row>
    <row r="237" spans="1:8" ht="25.5">
      <c r="A237" s="329" t="s">
        <v>3732</v>
      </c>
      <c r="B237" s="330" t="s">
        <v>3733</v>
      </c>
      <c r="C237" s="241">
        <v>0</v>
      </c>
      <c r="D237" s="329">
        <v>1</v>
      </c>
      <c r="E237" s="241">
        <v>0</v>
      </c>
      <c r="F237" s="329">
        <v>0</v>
      </c>
      <c r="G237" s="856">
        <f t="shared" si="11"/>
        <v>0</v>
      </c>
      <c r="H237" s="856">
        <f t="shared" si="10"/>
        <v>1</v>
      </c>
    </row>
    <row r="238" spans="1:8" ht="25.5">
      <c r="A238" s="329" t="s">
        <v>3734</v>
      </c>
      <c r="B238" s="330" t="s">
        <v>3735</v>
      </c>
      <c r="C238" s="241">
        <v>0</v>
      </c>
      <c r="D238" s="329">
        <v>2</v>
      </c>
      <c r="E238" s="241">
        <v>0</v>
      </c>
      <c r="F238" s="329">
        <v>0</v>
      </c>
      <c r="G238" s="856">
        <f t="shared" si="11"/>
        <v>0</v>
      </c>
      <c r="H238" s="856">
        <f t="shared" si="10"/>
        <v>2</v>
      </c>
    </row>
    <row r="239" spans="1:8" ht="38.25">
      <c r="A239" s="329" t="s">
        <v>3736</v>
      </c>
      <c r="B239" s="330" t="s">
        <v>3737</v>
      </c>
      <c r="C239" s="241">
        <v>0</v>
      </c>
      <c r="D239" s="329">
        <v>1</v>
      </c>
      <c r="E239" s="241">
        <v>0</v>
      </c>
      <c r="F239" s="329">
        <v>0</v>
      </c>
      <c r="G239" s="856">
        <f t="shared" si="11"/>
        <v>0</v>
      </c>
      <c r="H239" s="856">
        <f t="shared" si="10"/>
        <v>1</v>
      </c>
    </row>
    <row r="240" spans="1:8">
      <c r="A240" s="329" t="s">
        <v>2080</v>
      </c>
      <c r="B240" s="330" t="s">
        <v>2081</v>
      </c>
      <c r="C240" s="241">
        <v>3</v>
      </c>
      <c r="D240" s="329">
        <v>5</v>
      </c>
      <c r="E240" s="241">
        <v>0</v>
      </c>
      <c r="F240" s="329">
        <v>0</v>
      </c>
      <c r="G240" s="856">
        <f t="shared" si="11"/>
        <v>3</v>
      </c>
      <c r="H240" s="856">
        <f t="shared" si="10"/>
        <v>5</v>
      </c>
    </row>
    <row r="241" spans="1:8" ht="25.5">
      <c r="A241" s="329" t="s">
        <v>3738</v>
      </c>
      <c r="B241" s="330" t="s">
        <v>3739</v>
      </c>
      <c r="C241" s="241">
        <v>1</v>
      </c>
      <c r="D241" s="329">
        <v>2</v>
      </c>
      <c r="E241" s="241">
        <v>0</v>
      </c>
      <c r="F241" s="329">
        <v>0</v>
      </c>
      <c r="G241" s="856">
        <f t="shared" si="11"/>
        <v>1</v>
      </c>
      <c r="H241" s="856">
        <f t="shared" si="10"/>
        <v>2</v>
      </c>
    </row>
    <row r="242" spans="1:8">
      <c r="A242" s="329" t="s">
        <v>3740</v>
      </c>
      <c r="B242" s="330" t="s">
        <v>3741</v>
      </c>
      <c r="C242" s="241">
        <v>2</v>
      </c>
      <c r="D242" s="329">
        <v>2</v>
      </c>
      <c r="E242" s="241">
        <v>0</v>
      </c>
      <c r="F242" s="329">
        <v>0</v>
      </c>
      <c r="G242" s="856">
        <f t="shared" si="11"/>
        <v>2</v>
      </c>
      <c r="H242" s="856">
        <f t="shared" si="10"/>
        <v>2</v>
      </c>
    </row>
    <row r="243" spans="1:8">
      <c r="A243" s="329" t="s">
        <v>3742</v>
      </c>
      <c r="B243" s="330" t="s">
        <v>3743</v>
      </c>
      <c r="C243" s="241">
        <v>199</v>
      </c>
      <c r="D243" s="329">
        <v>200</v>
      </c>
      <c r="E243" s="241">
        <v>12</v>
      </c>
      <c r="F243" s="329">
        <v>12</v>
      </c>
      <c r="G243" s="856">
        <f t="shared" si="11"/>
        <v>211</v>
      </c>
      <c r="H243" s="856">
        <f t="shared" si="10"/>
        <v>212</v>
      </c>
    </row>
    <row r="244" spans="1:8">
      <c r="A244" s="329" t="s">
        <v>3744</v>
      </c>
      <c r="B244" s="330" t="s">
        <v>2085</v>
      </c>
      <c r="C244" s="241">
        <v>13</v>
      </c>
      <c r="D244" s="329">
        <v>15</v>
      </c>
      <c r="E244" s="241">
        <v>0</v>
      </c>
      <c r="F244" s="329">
        <v>2</v>
      </c>
      <c r="G244" s="856">
        <f t="shared" si="11"/>
        <v>13</v>
      </c>
      <c r="H244" s="856">
        <f t="shared" si="10"/>
        <v>17</v>
      </c>
    </row>
    <row r="245" spans="1:8" ht="25.5">
      <c r="A245" s="329" t="s">
        <v>2086</v>
      </c>
      <c r="B245" s="330" t="s">
        <v>3745</v>
      </c>
      <c r="C245" s="241">
        <v>29</v>
      </c>
      <c r="D245" s="329">
        <v>35</v>
      </c>
      <c r="E245" s="241">
        <v>11</v>
      </c>
      <c r="F245" s="329">
        <v>15</v>
      </c>
      <c r="G245" s="856">
        <f t="shared" si="11"/>
        <v>40</v>
      </c>
      <c r="H245" s="856">
        <f t="shared" si="10"/>
        <v>50</v>
      </c>
    </row>
    <row r="246" spans="1:8" ht="25.5">
      <c r="A246" s="329" t="s">
        <v>3746</v>
      </c>
      <c r="B246" s="330" t="s">
        <v>3747</v>
      </c>
      <c r="C246" s="241">
        <v>0</v>
      </c>
      <c r="D246" s="329">
        <v>1</v>
      </c>
      <c r="E246" s="241">
        <v>1</v>
      </c>
      <c r="F246" s="329">
        <v>1</v>
      </c>
      <c r="G246" s="856">
        <f t="shared" si="11"/>
        <v>1</v>
      </c>
      <c r="H246" s="856">
        <f t="shared" si="10"/>
        <v>2</v>
      </c>
    </row>
    <row r="247" spans="1:8" ht="25.5">
      <c r="A247" s="329" t="s">
        <v>3748</v>
      </c>
      <c r="B247" s="330" t="s">
        <v>3749</v>
      </c>
      <c r="C247" s="241">
        <v>0</v>
      </c>
      <c r="D247" s="329">
        <v>1</v>
      </c>
      <c r="E247" s="241">
        <v>0</v>
      </c>
      <c r="F247" s="329">
        <v>1</v>
      </c>
      <c r="G247" s="856">
        <f t="shared" si="11"/>
        <v>0</v>
      </c>
      <c r="H247" s="856">
        <f t="shared" si="10"/>
        <v>2</v>
      </c>
    </row>
    <row r="248" spans="1:8" ht="25.5">
      <c r="A248" s="329" t="s">
        <v>3750</v>
      </c>
      <c r="B248" s="330" t="s">
        <v>3751</v>
      </c>
      <c r="C248" s="241">
        <v>0</v>
      </c>
      <c r="D248" s="329">
        <v>1</v>
      </c>
      <c r="E248" s="241">
        <v>0</v>
      </c>
      <c r="F248" s="329">
        <v>1</v>
      </c>
      <c r="G248" s="856">
        <f t="shared" si="11"/>
        <v>0</v>
      </c>
      <c r="H248" s="856">
        <f t="shared" si="10"/>
        <v>2</v>
      </c>
    </row>
    <row r="249" spans="1:8" ht="25.5">
      <c r="A249" s="329" t="s">
        <v>3752</v>
      </c>
      <c r="B249" s="330" t="s">
        <v>3753</v>
      </c>
      <c r="C249" s="241">
        <v>0</v>
      </c>
      <c r="D249" s="329">
        <v>1</v>
      </c>
      <c r="E249" s="241">
        <v>0</v>
      </c>
      <c r="F249" s="329">
        <v>1</v>
      </c>
      <c r="G249" s="856">
        <f t="shared" si="11"/>
        <v>0</v>
      </c>
      <c r="H249" s="856">
        <f t="shared" si="10"/>
        <v>2</v>
      </c>
    </row>
    <row r="250" spans="1:8" ht="25.5">
      <c r="A250" s="329" t="s">
        <v>3754</v>
      </c>
      <c r="B250" s="330" t="s">
        <v>3755</v>
      </c>
      <c r="C250" s="241">
        <v>0</v>
      </c>
      <c r="D250" s="329">
        <v>0</v>
      </c>
      <c r="E250" s="241">
        <v>0</v>
      </c>
      <c r="F250" s="329">
        <v>1</v>
      </c>
      <c r="G250" s="856">
        <f t="shared" si="11"/>
        <v>0</v>
      </c>
      <c r="H250" s="856">
        <f t="shared" si="10"/>
        <v>1</v>
      </c>
    </row>
    <row r="251" spans="1:8">
      <c r="A251" s="329" t="s">
        <v>3756</v>
      </c>
      <c r="B251" s="330" t="s">
        <v>3757</v>
      </c>
      <c r="C251" s="241">
        <v>30</v>
      </c>
      <c r="D251" s="329">
        <v>35</v>
      </c>
      <c r="E251" s="241">
        <v>0</v>
      </c>
      <c r="F251" s="329">
        <v>2</v>
      </c>
      <c r="G251" s="856">
        <f t="shared" si="11"/>
        <v>30</v>
      </c>
      <c r="H251" s="856">
        <f t="shared" si="10"/>
        <v>37</v>
      </c>
    </row>
    <row r="252" spans="1:8">
      <c r="A252" s="329" t="s">
        <v>3758</v>
      </c>
      <c r="B252" s="330" t="s">
        <v>2091</v>
      </c>
      <c r="C252" s="241">
        <v>7</v>
      </c>
      <c r="D252" s="329">
        <v>8</v>
      </c>
      <c r="E252" s="241">
        <v>1</v>
      </c>
      <c r="F252" s="329">
        <v>1</v>
      </c>
      <c r="G252" s="856">
        <f t="shared" si="11"/>
        <v>8</v>
      </c>
      <c r="H252" s="856">
        <f t="shared" si="10"/>
        <v>9</v>
      </c>
    </row>
    <row r="253" spans="1:8">
      <c r="A253" s="329" t="s">
        <v>2092</v>
      </c>
      <c r="B253" s="330" t="s">
        <v>2093</v>
      </c>
      <c r="C253" s="241">
        <v>2</v>
      </c>
      <c r="D253" s="329">
        <v>2</v>
      </c>
      <c r="E253" s="241">
        <v>0</v>
      </c>
      <c r="F253" s="329">
        <v>1</v>
      </c>
      <c r="G253" s="856">
        <f t="shared" si="11"/>
        <v>2</v>
      </c>
      <c r="H253" s="856">
        <f t="shared" si="10"/>
        <v>3</v>
      </c>
    </row>
    <row r="254" spans="1:8">
      <c r="A254" s="329" t="s">
        <v>3759</v>
      </c>
      <c r="B254" s="330" t="s">
        <v>3760</v>
      </c>
      <c r="C254" s="241">
        <v>1</v>
      </c>
      <c r="D254" s="329">
        <v>2</v>
      </c>
      <c r="E254" s="241">
        <v>0</v>
      </c>
      <c r="F254" s="329">
        <v>1</v>
      </c>
      <c r="G254" s="856">
        <f t="shared" si="11"/>
        <v>1</v>
      </c>
      <c r="H254" s="856">
        <f t="shared" si="10"/>
        <v>3</v>
      </c>
    </row>
    <row r="255" spans="1:8" ht="25.5">
      <c r="A255" s="329" t="s">
        <v>3761</v>
      </c>
      <c r="B255" s="330" t="s">
        <v>3762</v>
      </c>
      <c r="C255" s="241">
        <v>0</v>
      </c>
      <c r="D255" s="329">
        <v>0</v>
      </c>
      <c r="E255" s="241">
        <v>0</v>
      </c>
      <c r="F255" s="329">
        <v>1</v>
      </c>
      <c r="G255" s="856">
        <f t="shared" si="11"/>
        <v>0</v>
      </c>
      <c r="H255" s="856">
        <f t="shared" si="10"/>
        <v>1</v>
      </c>
    </row>
    <row r="256" spans="1:8" ht="25.5">
      <c r="A256" s="329" t="s">
        <v>3763</v>
      </c>
      <c r="B256" s="330" t="s">
        <v>3764</v>
      </c>
      <c r="C256" s="241">
        <v>0</v>
      </c>
      <c r="D256" s="329">
        <v>0</v>
      </c>
      <c r="E256" s="241">
        <v>0</v>
      </c>
      <c r="F256" s="329">
        <v>1</v>
      </c>
      <c r="G256" s="856">
        <f t="shared" si="11"/>
        <v>0</v>
      </c>
      <c r="H256" s="856">
        <f t="shared" si="10"/>
        <v>1</v>
      </c>
    </row>
    <row r="257" spans="1:8" ht="25.5">
      <c r="A257" s="329" t="s">
        <v>3765</v>
      </c>
      <c r="B257" s="330" t="s">
        <v>3766</v>
      </c>
      <c r="C257" s="241">
        <v>0</v>
      </c>
      <c r="D257" s="329">
        <v>0</v>
      </c>
      <c r="E257" s="241">
        <v>0</v>
      </c>
      <c r="F257" s="329">
        <v>1</v>
      </c>
      <c r="G257" s="856">
        <f t="shared" si="11"/>
        <v>0</v>
      </c>
      <c r="H257" s="856">
        <f t="shared" si="10"/>
        <v>1</v>
      </c>
    </row>
    <row r="258" spans="1:8" ht="25.5">
      <c r="A258" s="329" t="s">
        <v>3767</v>
      </c>
      <c r="B258" s="330" t="s">
        <v>3768</v>
      </c>
      <c r="C258" s="241">
        <v>0</v>
      </c>
      <c r="D258" s="329">
        <v>0</v>
      </c>
      <c r="E258" s="241">
        <v>0</v>
      </c>
      <c r="F258" s="329">
        <v>1</v>
      </c>
      <c r="G258" s="856">
        <f t="shared" si="11"/>
        <v>0</v>
      </c>
      <c r="H258" s="856">
        <f t="shared" si="10"/>
        <v>1</v>
      </c>
    </row>
    <row r="259" spans="1:8" ht="25.5">
      <c r="A259" s="329" t="s">
        <v>3769</v>
      </c>
      <c r="B259" s="330" t="s">
        <v>3770</v>
      </c>
      <c r="C259" s="241">
        <v>1</v>
      </c>
      <c r="D259" s="329">
        <v>0</v>
      </c>
      <c r="E259" s="241">
        <v>0</v>
      </c>
      <c r="F259" s="329">
        <v>1</v>
      </c>
      <c r="G259" s="856">
        <f t="shared" si="11"/>
        <v>1</v>
      </c>
      <c r="H259" s="856">
        <f t="shared" si="10"/>
        <v>1</v>
      </c>
    </row>
    <row r="260" spans="1:8" ht="25.5">
      <c r="A260" s="329" t="s">
        <v>3771</v>
      </c>
      <c r="B260" s="330" t="s">
        <v>3772</v>
      </c>
      <c r="C260" s="241">
        <v>0</v>
      </c>
      <c r="D260" s="329">
        <v>0</v>
      </c>
      <c r="E260" s="241">
        <v>0</v>
      </c>
      <c r="F260" s="329">
        <v>1</v>
      </c>
      <c r="G260" s="856">
        <f t="shared" si="11"/>
        <v>0</v>
      </c>
      <c r="H260" s="856">
        <f t="shared" si="10"/>
        <v>1</v>
      </c>
    </row>
    <row r="261" spans="1:8">
      <c r="A261" s="369" t="s">
        <v>3773</v>
      </c>
      <c r="B261" s="374" t="s">
        <v>3774</v>
      </c>
      <c r="C261" s="241">
        <v>25</v>
      </c>
      <c r="D261" s="369">
        <v>30</v>
      </c>
      <c r="E261" s="241">
        <v>23</v>
      </c>
      <c r="F261" s="369">
        <v>25</v>
      </c>
      <c r="G261" s="855">
        <f t="shared" si="11"/>
        <v>48</v>
      </c>
      <c r="H261" s="855">
        <f t="shared" si="10"/>
        <v>55</v>
      </c>
    </row>
    <row r="262" spans="1:8" ht="25.5">
      <c r="A262" s="369" t="s">
        <v>2096</v>
      </c>
      <c r="B262" s="374" t="s">
        <v>3775</v>
      </c>
      <c r="C262" s="241">
        <v>8</v>
      </c>
      <c r="D262" s="369">
        <v>10</v>
      </c>
      <c r="E262" s="241">
        <v>18</v>
      </c>
      <c r="F262" s="369">
        <v>20</v>
      </c>
      <c r="G262" s="855">
        <f t="shared" si="11"/>
        <v>26</v>
      </c>
      <c r="H262" s="855">
        <f t="shared" si="10"/>
        <v>30</v>
      </c>
    </row>
    <row r="263" spans="1:8" ht="25.5">
      <c r="A263" s="369" t="s">
        <v>3776</v>
      </c>
      <c r="B263" s="374" t="s">
        <v>3777</v>
      </c>
      <c r="C263" s="241">
        <v>0</v>
      </c>
      <c r="D263" s="369">
        <v>1</v>
      </c>
      <c r="E263" s="241">
        <v>0</v>
      </c>
      <c r="F263" s="369">
        <v>1</v>
      </c>
      <c r="G263" s="855">
        <f t="shared" si="11"/>
        <v>0</v>
      </c>
      <c r="H263" s="855">
        <f t="shared" si="10"/>
        <v>2</v>
      </c>
    </row>
    <row r="264" spans="1:8" ht="25.5">
      <c r="A264" s="369" t="s">
        <v>3778</v>
      </c>
      <c r="B264" s="374" t="s">
        <v>3779</v>
      </c>
      <c r="C264" s="241">
        <v>0</v>
      </c>
      <c r="D264" s="369">
        <v>1</v>
      </c>
      <c r="E264" s="241">
        <v>0</v>
      </c>
      <c r="F264" s="369">
        <v>1</v>
      </c>
      <c r="G264" s="855">
        <f t="shared" si="11"/>
        <v>0</v>
      </c>
      <c r="H264" s="855">
        <f t="shared" si="10"/>
        <v>2</v>
      </c>
    </row>
    <row r="265" spans="1:8">
      <c r="A265" s="369" t="s">
        <v>3780</v>
      </c>
      <c r="B265" s="374" t="s">
        <v>3781</v>
      </c>
      <c r="C265" s="241">
        <v>0</v>
      </c>
      <c r="D265" s="369">
        <v>3</v>
      </c>
      <c r="E265" s="241">
        <v>0</v>
      </c>
      <c r="F265" s="369">
        <v>1</v>
      </c>
      <c r="G265" s="855">
        <f t="shared" si="11"/>
        <v>0</v>
      </c>
      <c r="H265" s="855">
        <f t="shared" si="10"/>
        <v>4</v>
      </c>
    </row>
    <row r="266" spans="1:8" ht="25.5">
      <c r="A266" s="369" t="s">
        <v>3782</v>
      </c>
      <c r="B266" s="374" t="s">
        <v>3783</v>
      </c>
      <c r="C266" s="241">
        <v>0</v>
      </c>
      <c r="D266" s="369">
        <v>0</v>
      </c>
      <c r="E266" s="241">
        <v>0</v>
      </c>
      <c r="F266" s="369">
        <v>1</v>
      </c>
      <c r="G266" s="855">
        <f t="shared" si="11"/>
        <v>0</v>
      </c>
      <c r="H266" s="855">
        <f t="shared" si="10"/>
        <v>1</v>
      </c>
    </row>
    <row r="267" spans="1:8" ht="25.5">
      <c r="A267" s="369" t="s">
        <v>3784</v>
      </c>
      <c r="B267" s="374" t="s">
        <v>3785</v>
      </c>
      <c r="C267" s="241">
        <v>1</v>
      </c>
      <c r="D267" s="369">
        <v>1</v>
      </c>
      <c r="E267" s="241">
        <v>1</v>
      </c>
      <c r="F267" s="369">
        <v>2</v>
      </c>
      <c r="G267" s="855">
        <f t="shared" ref="G267:H298" si="12">C267+E267</f>
        <v>2</v>
      </c>
      <c r="H267" s="855">
        <f t="shared" si="10"/>
        <v>3</v>
      </c>
    </row>
    <row r="268" spans="1:8" ht="25.5">
      <c r="A268" s="369" t="s">
        <v>3786</v>
      </c>
      <c r="B268" s="374" t="s">
        <v>3787</v>
      </c>
      <c r="C268" s="241">
        <v>6</v>
      </c>
      <c r="D268" s="369">
        <v>8</v>
      </c>
      <c r="E268" s="241">
        <v>0</v>
      </c>
      <c r="F268" s="369">
        <v>2</v>
      </c>
      <c r="G268" s="855">
        <f t="shared" si="12"/>
        <v>6</v>
      </c>
      <c r="H268" s="855">
        <f t="shared" si="12"/>
        <v>10</v>
      </c>
    </row>
    <row r="269" spans="1:8" ht="25.5">
      <c r="A269" s="369" t="s">
        <v>3788</v>
      </c>
      <c r="B269" s="374" t="s">
        <v>3789</v>
      </c>
      <c r="C269" s="241">
        <v>0</v>
      </c>
      <c r="D269" s="369">
        <v>0</v>
      </c>
      <c r="E269" s="241">
        <v>0</v>
      </c>
      <c r="F269" s="369">
        <v>1</v>
      </c>
      <c r="G269" s="855">
        <f t="shared" si="12"/>
        <v>0</v>
      </c>
      <c r="H269" s="855">
        <f t="shared" si="12"/>
        <v>1</v>
      </c>
    </row>
    <row r="270" spans="1:8">
      <c r="A270" s="369" t="s">
        <v>3790</v>
      </c>
      <c r="B270" s="374" t="s">
        <v>2105</v>
      </c>
      <c r="C270" s="241">
        <v>0</v>
      </c>
      <c r="D270" s="369">
        <v>5</v>
      </c>
      <c r="E270" s="241">
        <v>3</v>
      </c>
      <c r="F270" s="369">
        <v>3</v>
      </c>
      <c r="G270" s="855">
        <f t="shared" si="12"/>
        <v>3</v>
      </c>
      <c r="H270" s="855">
        <f t="shared" si="12"/>
        <v>8</v>
      </c>
    </row>
    <row r="271" spans="1:8">
      <c r="A271" s="369" t="s">
        <v>2106</v>
      </c>
      <c r="B271" s="374" t="s">
        <v>3791</v>
      </c>
      <c r="C271" s="241">
        <v>0</v>
      </c>
      <c r="D271" s="369">
        <v>0</v>
      </c>
      <c r="E271" s="241">
        <v>0</v>
      </c>
      <c r="F271" s="369">
        <v>1</v>
      </c>
      <c r="G271" s="855">
        <f t="shared" si="12"/>
        <v>0</v>
      </c>
      <c r="H271" s="855">
        <f t="shared" si="12"/>
        <v>1</v>
      </c>
    </row>
    <row r="272" spans="1:8" ht="25.5">
      <c r="A272" s="369" t="s">
        <v>3792</v>
      </c>
      <c r="B272" s="374" t="s">
        <v>3793</v>
      </c>
      <c r="C272" s="241">
        <v>0</v>
      </c>
      <c r="D272" s="369">
        <v>0</v>
      </c>
      <c r="E272" s="241">
        <v>0</v>
      </c>
      <c r="F272" s="369">
        <v>1</v>
      </c>
      <c r="G272" s="855">
        <f t="shared" si="12"/>
        <v>0</v>
      </c>
      <c r="H272" s="855">
        <f t="shared" si="12"/>
        <v>1</v>
      </c>
    </row>
    <row r="273" spans="1:8" ht="25.5">
      <c r="A273" s="369" t="s">
        <v>3794</v>
      </c>
      <c r="B273" s="374" t="s">
        <v>3795</v>
      </c>
      <c r="C273" s="241">
        <v>0</v>
      </c>
      <c r="D273" s="369">
        <v>0</v>
      </c>
      <c r="E273" s="241">
        <v>0</v>
      </c>
      <c r="F273" s="369">
        <v>1</v>
      </c>
      <c r="G273" s="855">
        <f t="shared" si="12"/>
        <v>0</v>
      </c>
      <c r="H273" s="855">
        <f t="shared" si="12"/>
        <v>1</v>
      </c>
    </row>
    <row r="274" spans="1:8" ht="25.5">
      <c r="A274" s="369" t="s">
        <v>2108</v>
      </c>
      <c r="B274" s="374" t="s">
        <v>3796</v>
      </c>
      <c r="C274" s="241">
        <v>14</v>
      </c>
      <c r="D274" s="369">
        <v>20</v>
      </c>
      <c r="E274" s="241">
        <v>6</v>
      </c>
      <c r="F274" s="369">
        <v>8</v>
      </c>
      <c r="G274" s="855">
        <f t="shared" si="12"/>
        <v>20</v>
      </c>
      <c r="H274" s="855">
        <f t="shared" si="12"/>
        <v>28</v>
      </c>
    </row>
    <row r="275" spans="1:8" ht="25.5">
      <c r="A275" s="369" t="s">
        <v>3797</v>
      </c>
      <c r="B275" s="374" t="s">
        <v>3798</v>
      </c>
      <c r="C275" s="241">
        <v>0</v>
      </c>
      <c r="D275" s="369">
        <v>2</v>
      </c>
      <c r="E275" s="241">
        <v>10</v>
      </c>
      <c r="F275" s="369">
        <v>8</v>
      </c>
      <c r="G275" s="855">
        <f t="shared" si="12"/>
        <v>10</v>
      </c>
      <c r="H275" s="855">
        <f t="shared" si="12"/>
        <v>10</v>
      </c>
    </row>
    <row r="276" spans="1:8" ht="25.5">
      <c r="A276" s="369" t="s">
        <v>3799</v>
      </c>
      <c r="B276" s="374" t="s">
        <v>3800</v>
      </c>
      <c r="C276" s="241">
        <v>0</v>
      </c>
      <c r="D276" s="369">
        <v>0</v>
      </c>
      <c r="E276" s="241">
        <v>0</v>
      </c>
      <c r="F276" s="369">
        <v>2</v>
      </c>
      <c r="G276" s="855">
        <f t="shared" si="12"/>
        <v>0</v>
      </c>
      <c r="H276" s="855">
        <f t="shared" si="12"/>
        <v>2</v>
      </c>
    </row>
    <row r="277" spans="1:8" ht="25.5">
      <c r="A277" s="369" t="s">
        <v>3801</v>
      </c>
      <c r="B277" s="374" t="s">
        <v>3802</v>
      </c>
      <c r="C277" s="241">
        <v>0</v>
      </c>
      <c r="D277" s="369">
        <v>0</v>
      </c>
      <c r="E277" s="241">
        <v>0</v>
      </c>
      <c r="F277" s="369">
        <v>1</v>
      </c>
      <c r="G277" s="855">
        <f t="shared" si="12"/>
        <v>0</v>
      </c>
      <c r="H277" s="855">
        <f t="shared" si="12"/>
        <v>1</v>
      </c>
    </row>
    <row r="278" spans="1:8">
      <c r="A278" s="369" t="s">
        <v>2110</v>
      </c>
      <c r="B278" s="374" t="s">
        <v>2111</v>
      </c>
      <c r="C278" s="241">
        <v>0</v>
      </c>
      <c r="D278" s="369">
        <v>1</v>
      </c>
      <c r="E278" s="241">
        <v>1</v>
      </c>
      <c r="F278" s="369">
        <v>1</v>
      </c>
      <c r="G278" s="855">
        <f t="shared" si="12"/>
        <v>1</v>
      </c>
      <c r="H278" s="855">
        <f t="shared" si="12"/>
        <v>2</v>
      </c>
    </row>
    <row r="279" spans="1:8" ht="25.5">
      <c r="A279" s="369" t="s">
        <v>3803</v>
      </c>
      <c r="B279" s="374" t="s">
        <v>3804</v>
      </c>
      <c r="C279" s="241">
        <v>0</v>
      </c>
      <c r="D279" s="369">
        <v>0</v>
      </c>
      <c r="E279" s="241">
        <v>0</v>
      </c>
      <c r="F279" s="369">
        <v>1</v>
      </c>
      <c r="G279" s="855">
        <f t="shared" si="12"/>
        <v>0</v>
      </c>
      <c r="H279" s="855">
        <f t="shared" si="12"/>
        <v>1</v>
      </c>
    </row>
    <row r="280" spans="1:8" ht="25.5">
      <c r="A280" s="369" t="s">
        <v>3805</v>
      </c>
      <c r="B280" s="374" t="s">
        <v>3806</v>
      </c>
      <c r="C280" s="241">
        <v>0</v>
      </c>
      <c r="D280" s="369">
        <v>0</v>
      </c>
      <c r="E280" s="241">
        <v>0</v>
      </c>
      <c r="F280" s="369">
        <v>1</v>
      </c>
      <c r="G280" s="855">
        <f t="shared" si="12"/>
        <v>0</v>
      </c>
      <c r="H280" s="855">
        <f t="shared" si="12"/>
        <v>1</v>
      </c>
    </row>
    <row r="281" spans="1:8">
      <c r="A281" s="856" t="s">
        <v>3596</v>
      </c>
      <c r="B281" s="856" t="s">
        <v>3597</v>
      </c>
      <c r="C281" s="241">
        <v>1</v>
      </c>
      <c r="D281" s="862">
        <v>1</v>
      </c>
      <c r="E281" s="241">
        <v>0</v>
      </c>
      <c r="F281" s="862">
        <v>2</v>
      </c>
      <c r="G281" s="855">
        <f t="shared" si="12"/>
        <v>1</v>
      </c>
      <c r="H281" s="855">
        <f t="shared" si="12"/>
        <v>3</v>
      </c>
    </row>
    <row r="282" spans="1:8">
      <c r="A282" s="474" t="s">
        <v>3807</v>
      </c>
      <c r="B282" s="475" t="s">
        <v>3808</v>
      </c>
      <c r="C282" s="241">
        <v>1</v>
      </c>
      <c r="D282" s="369"/>
      <c r="E282" s="241">
        <v>1</v>
      </c>
      <c r="F282" s="369">
        <v>2</v>
      </c>
      <c r="G282" s="855">
        <f t="shared" si="12"/>
        <v>2</v>
      </c>
      <c r="H282" s="855">
        <f t="shared" si="12"/>
        <v>2</v>
      </c>
    </row>
    <row r="283" spans="1:8">
      <c r="A283" s="369" t="s">
        <v>3809</v>
      </c>
      <c r="B283" s="374" t="s">
        <v>2115</v>
      </c>
      <c r="C283" s="241">
        <v>0</v>
      </c>
      <c r="D283" s="369">
        <v>0</v>
      </c>
      <c r="E283" s="241">
        <v>1</v>
      </c>
      <c r="F283" s="369">
        <v>2</v>
      </c>
      <c r="G283" s="855">
        <f t="shared" si="12"/>
        <v>1</v>
      </c>
      <c r="H283" s="855">
        <f t="shared" si="12"/>
        <v>2</v>
      </c>
    </row>
    <row r="284" spans="1:8">
      <c r="A284" s="369" t="s">
        <v>3810</v>
      </c>
      <c r="B284" s="374" t="s">
        <v>3811</v>
      </c>
      <c r="C284" s="241">
        <v>0</v>
      </c>
      <c r="D284" s="369">
        <v>1</v>
      </c>
      <c r="E284" s="241">
        <v>0</v>
      </c>
      <c r="F284" s="369">
        <v>1</v>
      </c>
      <c r="G284" s="855">
        <f t="shared" si="12"/>
        <v>0</v>
      </c>
      <c r="H284" s="855">
        <f t="shared" si="12"/>
        <v>2</v>
      </c>
    </row>
    <row r="285" spans="1:8">
      <c r="A285" s="372" t="s">
        <v>3812</v>
      </c>
      <c r="B285" s="374" t="s">
        <v>2117</v>
      </c>
      <c r="C285" s="241">
        <v>0</v>
      </c>
      <c r="D285" s="369">
        <v>1</v>
      </c>
      <c r="E285" s="241">
        <v>0</v>
      </c>
      <c r="F285" s="369">
        <v>1</v>
      </c>
      <c r="G285" s="855">
        <f t="shared" si="12"/>
        <v>0</v>
      </c>
      <c r="H285" s="855">
        <f t="shared" si="12"/>
        <v>2</v>
      </c>
    </row>
    <row r="286" spans="1:8" ht="25.5">
      <c r="A286" s="369" t="s">
        <v>2118</v>
      </c>
      <c r="B286" s="374" t="s">
        <v>3813</v>
      </c>
      <c r="C286" s="241">
        <v>1</v>
      </c>
      <c r="D286" s="369">
        <v>1</v>
      </c>
      <c r="E286" s="241">
        <v>0</v>
      </c>
      <c r="F286" s="369">
        <v>1</v>
      </c>
      <c r="G286" s="855">
        <f t="shared" si="12"/>
        <v>1</v>
      </c>
      <c r="H286" s="855">
        <f t="shared" si="12"/>
        <v>2</v>
      </c>
    </row>
    <row r="287" spans="1:8" ht="25.5">
      <c r="A287" s="369" t="s">
        <v>3814</v>
      </c>
      <c r="B287" s="374" t="s">
        <v>3815</v>
      </c>
      <c r="C287" s="241">
        <v>1</v>
      </c>
      <c r="D287" s="369">
        <v>0</v>
      </c>
      <c r="E287" s="241">
        <v>0</v>
      </c>
      <c r="F287" s="369">
        <v>2</v>
      </c>
      <c r="G287" s="855">
        <f t="shared" si="12"/>
        <v>1</v>
      </c>
      <c r="H287" s="855">
        <f t="shared" si="12"/>
        <v>2</v>
      </c>
    </row>
    <row r="288" spans="1:8">
      <c r="A288" s="369" t="s">
        <v>2126</v>
      </c>
      <c r="B288" s="374" t="s">
        <v>2127</v>
      </c>
      <c r="C288" s="241">
        <v>25</v>
      </c>
      <c r="D288" s="369">
        <v>25</v>
      </c>
      <c r="E288" s="241">
        <v>5</v>
      </c>
      <c r="F288" s="369">
        <v>5</v>
      </c>
      <c r="G288" s="855">
        <f t="shared" si="12"/>
        <v>30</v>
      </c>
      <c r="H288" s="855">
        <f t="shared" si="12"/>
        <v>30</v>
      </c>
    </row>
    <row r="289" spans="1:8">
      <c r="A289" s="369" t="s">
        <v>3816</v>
      </c>
      <c r="B289" s="374" t="s">
        <v>3817</v>
      </c>
      <c r="C289" s="241">
        <v>1</v>
      </c>
      <c r="D289" s="369">
        <v>1</v>
      </c>
      <c r="E289" s="241">
        <v>4</v>
      </c>
      <c r="F289" s="369">
        <v>5</v>
      </c>
      <c r="G289" s="855">
        <f t="shared" si="12"/>
        <v>5</v>
      </c>
      <c r="H289" s="855">
        <f t="shared" si="12"/>
        <v>6</v>
      </c>
    </row>
    <row r="290" spans="1:8">
      <c r="A290" s="369" t="s">
        <v>3818</v>
      </c>
      <c r="B290" s="374" t="s">
        <v>3819</v>
      </c>
      <c r="C290" s="241">
        <v>28</v>
      </c>
      <c r="D290" s="369">
        <v>30</v>
      </c>
      <c r="E290" s="241">
        <v>2</v>
      </c>
      <c r="F290" s="369">
        <v>2</v>
      </c>
      <c r="G290" s="855">
        <f t="shared" si="12"/>
        <v>30</v>
      </c>
      <c r="H290" s="855">
        <f t="shared" si="12"/>
        <v>32</v>
      </c>
    </row>
    <row r="291" spans="1:8">
      <c r="A291" s="369" t="s">
        <v>2130</v>
      </c>
      <c r="B291" s="374" t="s">
        <v>2131</v>
      </c>
      <c r="C291" s="241">
        <v>17</v>
      </c>
      <c r="D291" s="369">
        <v>20</v>
      </c>
      <c r="E291" s="241">
        <v>3</v>
      </c>
      <c r="F291" s="369">
        <v>5</v>
      </c>
      <c r="G291" s="855">
        <f t="shared" si="12"/>
        <v>20</v>
      </c>
      <c r="H291" s="855">
        <f t="shared" si="12"/>
        <v>25</v>
      </c>
    </row>
    <row r="292" spans="1:8" ht="25.5">
      <c r="A292" s="369" t="s">
        <v>2132</v>
      </c>
      <c r="B292" s="374" t="s">
        <v>3820</v>
      </c>
      <c r="C292" s="241">
        <v>6</v>
      </c>
      <c r="D292" s="369">
        <v>10</v>
      </c>
      <c r="E292" s="241">
        <v>0</v>
      </c>
      <c r="F292" s="369">
        <v>1</v>
      </c>
      <c r="G292" s="855">
        <f t="shared" si="12"/>
        <v>6</v>
      </c>
      <c r="H292" s="855">
        <f t="shared" si="12"/>
        <v>11</v>
      </c>
    </row>
    <row r="293" spans="1:8">
      <c r="A293" s="474" t="s">
        <v>3821</v>
      </c>
      <c r="B293" s="475" t="s">
        <v>3822</v>
      </c>
      <c r="C293" s="241">
        <v>0</v>
      </c>
      <c r="D293" s="369"/>
      <c r="E293" s="241">
        <v>0</v>
      </c>
      <c r="F293" s="369">
        <v>1</v>
      </c>
      <c r="G293" s="855">
        <f t="shared" si="12"/>
        <v>0</v>
      </c>
      <c r="H293" s="855">
        <f t="shared" si="12"/>
        <v>1</v>
      </c>
    </row>
    <row r="294" spans="1:8">
      <c r="A294" s="369" t="s">
        <v>3823</v>
      </c>
      <c r="B294" s="374" t="s">
        <v>3824</v>
      </c>
      <c r="C294" s="241">
        <v>2</v>
      </c>
      <c r="D294" s="369">
        <v>2</v>
      </c>
      <c r="E294" s="241">
        <v>0</v>
      </c>
      <c r="F294" s="369">
        <v>1</v>
      </c>
      <c r="G294" s="855">
        <f t="shared" si="12"/>
        <v>2</v>
      </c>
      <c r="H294" s="855">
        <f t="shared" si="12"/>
        <v>3</v>
      </c>
    </row>
    <row r="295" spans="1:8">
      <c r="A295" s="372" t="s">
        <v>3825</v>
      </c>
      <c r="B295" s="374" t="s">
        <v>3826</v>
      </c>
      <c r="C295" s="241">
        <v>0</v>
      </c>
      <c r="D295" s="369">
        <v>1</v>
      </c>
      <c r="E295" s="241">
        <v>0</v>
      </c>
      <c r="F295" s="369">
        <v>1</v>
      </c>
      <c r="G295" s="855">
        <f t="shared" si="12"/>
        <v>0</v>
      </c>
      <c r="H295" s="855">
        <f t="shared" si="12"/>
        <v>2</v>
      </c>
    </row>
    <row r="296" spans="1:8">
      <c r="A296" s="369" t="s">
        <v>2136</v>
      </c>
      <c r="B296" s="374" t="s">
        <v>3827</v>
      </c>
      <c r="C296" s="241">
        <v>1</v>
      </c>
      <c r="D296" s="369">
        <v>3</v>
      </c>
      <c r="E296" s="241">
        <v>0</v>
      </c>
      <c r="F296" s="369">
        <v>2</v>
      </c>
      <c r="G296" s="855">
        <f t="shared" si="12"/>
        <v>1</v>
      </c>
      <c r="H296" s="855">
        <f t="shared" si="12"/>
        <v>5</v>
      </c>
    </row>
    <row r="297" spans="1:8">
      <c r="A297" s="369" t="s">
        <v>2138</v>
      </c>
      <c r="B297" s="374" t="s">
        <v>3828</v>
      </c>
      <c r="C297" s="241">
        <v>7</v>
      </c>
      <c r="D297" s="369">
        <v>8</v>
      </c>
      <c r="E297" s="241">
        <v>3</v>
      </c>
      <c r="F297" s="369">
        <v>3</v>
      </c>
      <c r="G297" s="855">
        <f t="shared" si="12"/>
        <v>10</v>
      </c>
      <c r="H297" s="855">
        <f t="shared" si="12"/>
        <v>11</v>
      </c>
    </row>
    <row r="298" spans="1:8">
      <c r="A298" s="369" t="s">
        <v>3829</v>
      </c>
      <c r="B298" s="374" t="s">
        <v>3830</v>
      </c>
      <c r="C298" s="241">
        <v>17</v>
      </c>
      <c r="D298" s="369">
        <v>20</v>
      </c>
      <c r="E298" s="241">
        <v>3</v>
      </c>
      <c r="F298" s="369">
        <v>1</v>
      </c>
      <c r="G298" s="855">
        <f t="shared" si="12"/>
        <v>20</v>
      </c>
      <c r="H298" s="855">
        <f t="shared" si="12"/>
        <v>21</v>
      </c>
    </row>
    <row r="299" spans="1:8">
      <c r="A299" s="369" t="s">
        <v>3831</v>
      </c>
      <c r="B299" s="374" t="s">
        <v>3832</v>
      </c>
      <c r="C299" s="241">
        <v>0</v>
      </c>
      <c r="D299" s="369">
        <v>3</v>
      </c>
      <c r="E299" s="241">
        <v>0</v>
      </c>
      <c r="F299" s="369">
        <v>0</v>
      </c>
      <c r="G299" s="855">
        <f t="shared" ref="G299:H330" si="13">C299+E299</f>
        <v>0</v>
      </c>
      <c r="H299" s="855">
        <f t="shared" si="13"/>
        <v>3</v>
      </c>
    </row>
    <row r="300" spans="1:8">
      <c r="A300" s="369" t="s">
        <v>2788</v>
      </c>
      <c r="B300" s="374" t="s">
        <v>2789</v>
      </c>
      <c r="C300" s="241">
        <v>15</v>
      </c>
      <c r="D300" s="369">
        <v>20</v>
      </c>
      <c r="E300" s="241">
        <v>0</v>
      </c>
      <c r="F300" s="369">
        <v>1</v>
      </c>
      <c r="G300" s="855">
        <f t="shared" si="13"/>
        <v>15</v>
      </c>
      <c r="H300" s="855">
        <f t="shared" si="13"/>
        <v>21</v>
      </c>
    </row>
    <row r="301" spans="1:8">
      <c r="A301" s="369" t="s">
        <v>3833</v>
      </c>
      <c r="B301" s="374" t="s">
        <v>3834</v>
      </c>
      <c r="C301" s="241">
        <v>1</v>
      </c>
      <c r="D301" s="369">
        <v>1</v>
      </c>
      <c r="E301" s="241">
        <v>4</v>
      </c>
      <c r="F301" s="369">
        <v>5</v>
      </c>
      <c r="G301" s="855">
        <f t="shared" si="13"/>
        <v>5</v>
      </c>
      <c r="H301" s="855">
        <f t="shared" si="13"/>
        <v>6</v>
      </c>
    </row>
    <row r="302" spans="1:8" ht="25.5">
      <c r="A302" s="369" t="s">
        <v>3835</v>
      </c>
      <c r="B302" s="374" t="s">
        <v>3836</v>
      </c>
      <c r="C302" s="241">
        <v>0</v>
      </c>
      <c r="D302" s="369">
        <v>1</v>
      </c>
      <c r="E302" s="241">
        <v>0</v>
      </c>
      <c r="F302" s="369">
        <v>2</v>
      </c>
      <c r="G302" s="855">
        <f t="shared" si="13"/>
        <v>0</v>
      </c>
      <c r="H302" s="855">
        <f t="shared" si="13"/>
        <v>3</v>
      </c>
    </row>
    <row r="303" spans="1:8" ht="25.5">
      <c r="A303" s="369" t="s">
        <v>3837</v>
      </c>
      <c r="B303" s="374" t="s">
        <v>3838</v>
      </c>
      <c r="C303" s="241">
        <v>2</v>
      </c>
      <c r="D303" s="369">
        <v>1</v>
      </c>
      <c r="E303" s="241">
        <v>2</v>
      </c>
      <c r="F303" s="369">
        <v>2</v>
      </c>
      <c r="G303" s="855">
        <f t="shared" si="13"/>
        <v>4</v>
      </c>
      <c r="H303" s="855">
        <f t="shared" si="13"/>
        <v>3</v>
      </c>
    </row>
    <row r="304" spans="1:8">
      <c r="A304" s="369" t="s">
        <v>3839</v>
      </c>
      <c r="B304" s="374" t="s">
        <v>3840</v>
      </c>
      <c r="C304" s="241">
        <v>8</v>
      </c>
      <c r="D304" s="369">
        <v>10</v>
      </c>
      <c r="E304" s="241">
        <v>11</v>
      </c>
      <c r="F304" s="369">
        <v>10</v>
      </c>
      <c r="G304" s="855">
        <f t="shared" si="13"/>
        <v>19</v>
      </c>
      <c r="H304" s="855">
        <f t="shared" si="13"/>
        <v>20</v>
      </c>
    </row>
    <row r="305" spans="1:8">
      <c r="A305" s="369" t="s">
        <v>3841</v>
      </c>
      <c r="B305" s="374" t="s">
        <v>3842</v>
      </c>
      <c r="C305" s="241">
        <v>555</v>
      </c>
      <c r="D305" s="369">
        <v>600</v>
      </c>
      <c r="E305" s="241">
        <v>3</v>
      </c>
      <c r="F305" s="369">
        <v>5</v>
      </c>
      <c r="G305" s="855">
        <f t="shared" si="13"/>
        <v>558</v>
      </c>
      <c r="H305" s="855">
        <f t="shared" si="13"/>
        <v>605</v>
      </c>
    </row>
    <row r="306" spans="1:8">
      <c r="A306" s="369" t="s">
        <v>3843</v>
      </c>
      <c r="B306" s="374" t="s">
        <v>3844</v>
      </c>
      <c r="C306" s="241">
        <v>0</v>
      </c>
      <c r="D306" s="369">
        <v>0</v>
      </c>
      <c r="E306" s="241">
        <v>0</v>
      </c>
      <c r="F306" s="369">
        <v>1</v>
      </c>
      <c r="G306" s="855">
        <f t="shared" si="13"/>
        <v>0</v>
      </c>
      <c r="H306" s="855">
        <f t="shared" si="13"/>
        <v>1</v>
      </c>
    </row>
    <row r="307" spans="1:8">
      <c r="A307" s="474" t="s">
        <v>3845</v>
      </c>
      <c r="B307" s="475" t="s">
        <v>3846</v>
      </c>
      <c r="C307" s="241">
        <v>0</v>
      </c>
      <c r="D307" s="369"/>
      <c r="E307" s="241">
        <v>0</v>
      </c>
      <c r="F307" s="369">
        <v>2</v>
      </c>
      <c r="G307" s="855">
        <f t="shared" si="13"/>
        <v>0</v>
      </c>
      <c r="H307" s="855">
        <f t="shared" si="13"/>
        <v>2</v>
      </c>
    </row>
    <row r="308" spans="1:8" ht="25.5">
      <c r="A308" s="856" t="s">
        <v>3931</v>
      </c>
      <c r="B308" s="856" t="s">
        <v>3932</v>
      </c>
      <c r="C308" s="241">
        <v>0</v>
      </c>
      <c r="D308" s="862"/>
      <c r="E308" s="241">
        <v>1</v>
      </c>
      <c r="F308" s="862">
        <v>3</v>
      </c>
      <c r="G308" s="855">
        <f t="shared" si="13"/>
        <v>1</v>
      </c>
      <c r="H308" s="855">
        <f t="shared" si="13"/>
        <v>3</v>
      </c>
    </row>
    <row r="309" spans="1:8">
      <c r="A309" s="372" t="s">
        <v>3847</v>
      </c>
      <c r="B309" s="374" t="s">
        <v>3848</v>
      </c>
      <c r="C309" s="241">
        <v>4</v>
      </c>
      <c r="D309" s="369">
        <v>10</v>
      </c>
      <c r="E309" s="241">
        <v>5</v>
      </c>
      <c r="F309" s="369">
        <v>5</v>
      </c>
      <c r="G309" s="855">
        <f t="shared" si="13"/>
        <v>9</v>
      </c>
      <c r="H309" s="855">
        <f t="shared" si="13"/>
        <v>15</v>
      </c>
    </row>
    <row r="310" spans="1:8" ht="25.5">
      <c r="A310" s="369" t="s">
        <v>2148</v>
      </c>
      <c r="B310" s="374" t="s">
        <v>3849</v>
      </c>
      <c r="C310" s="241">
        <v>5</v>
      </c>
      <c r="D310" s="369">
        <v>4</v>
      </c>
      <c r="E310" s="241">
        <v>29</v>
      </c>
      <c r="F310" s="369">
        <v>30</v>
      </c>
      <c r="G310" s="855">
        <f t="shared" si="13"/>
        <v>34</v>
      </c>
      <c r="H310" s="855">
        <f t="shared" si="13"/>
        <v>34</v>
      </c>
    </row>
    <row r="311" spans="1:8" ht="25.5">
      <c r="A311" s="474" t="s">
        <v>3850</v>
      </c>
      <c r="B311" s="475" t="s">
        <v>3851</v>
      </c>
      <c r="C311" s="241">
        <v>0</v>
      </c>
      <c r="D311" s="369"/>
      <c r="E311" s="241">
        <v>0</v>
      </c>
      <c r="F311" s="369">
        <v>2</v>
      </c>
      <c r="G311" s="855">
        <f t="shared" si="13"/>
        <v>0</v>
      </c>
      <c r="H311" s="855">
        <f t="shared" si="13"/>
        <v>2</v>
      </c>
    </row>
    <row r="312" spans="1:8" ht="25.5">
      <c r="A312" s="369" t="s">
        <v>3852</v>
      </c>
      <c r="B312" s="374" t="s">
        <v>3853</v>
      </c>
      <c r="C312" s="241">
        <v>6</v>
      </c>
      <c r="D312" s="369">
        <v>5</v>
      </c>
      <c r="E312" s="241">
        <v>3</v>
      </c>
      <c r="F312" s="369">
        <v>5</v>
      </c>
      <c r="G312" s="855">
        <f t="shared" si="13"/>
        <v>9</v>
      </c>
      <c r="H312" s="855">
        <f t="shared" si="13"/>
        <v>10</v>
      </c>
    </row>
    <row r="313" spans="1:8" ht="25.5">
      <c r="A313" s="369" t="s">
        <v>2469</v>
      </c>
      <c r="B313" s="374" t="s">
        <v>2470</v>
      </c>
      <c r="C313" s="241">
        <v>1</v>
      </c>
      <c r="D313" s="369">
        <v>1</v>
      </c>
      <c r="E313" s="241">
        <v>2</v>
      </c>
      <c r="F313" s="369">
        <v>2</v>
      </c>
      <c r="G313" s="855">
        <f t="shared" si="13"/>
        <v>3</v>
      </c>
      <c r="H313" s="855">
        <f t="shared" si="13"/>
        <v>3</v>
      </c>
    </row>
    <row r="314" spans="1:8" ht="25.5">
      <c r="A314" s="369" t="s">
        <v>3854</v>
      </c>
      <c r="B314" s="374" t="s">
        <v>3855</v>
      </c>
      <c r="C314" s="241">
        <v>0</v>
      </c>
      <c r="D314" s="369">
        <v>0</v>
      </c>
      <c r="E314" s="241">
        <v>1</v>
      </c>
      <c r="F314" s="369">
        <v>0</v>
      </c>
      <c r="G314" s="855">
        <f t="shared" si="13"/>
        <v>1</v>
      </c>
      <c r="H314" s="855">
        <f t="shared" si="13"/>
        <v>0</v>
      </c>
    </row>
    <row r="315" spans="1:8" ht="25.5">
      <c r="A315" s="856" t="s">
        <v>3941</v>
      </c>
      <c r="B315" s="856" t="s">
        <v>3942</v>
      </c>
      <c r="C315" s="241">
        <v>0</v>
      </c>
      <c r="D315" s="862"/>
      <c r="E315" s="241">
        <v>3</v>
      </c>
      <c r="F315" s="862">
        <v>5</v>
      </c>
      <c r="G315" s="855">
        <f t="shared" si="13"/>
        <v>3</v>
      </c>
      <c r="H315" s="855">
        <f t="shared" si="13"/>
        <v>5</v>
      </c>
    </row>
    <row r="316" spans="1:8">
      <c r="A316" s="369" t="s">
        <v>3856</v>
      </c>
      <c r="B316" s="476" t="s">
        <v>3857</v>
      </c>
      <c r="C316" s="241">
        <v>0</v>
      </c>
      <c r="D316" s="477"/>
      <c r="E316" s="241">
        <v>3</v>
      </c>
      <c r="F316" s="369">
        <v>5</v>
      </c>
      <c r="G316" s="477"/>
      <c r="H316" s="855">
        <f t="shared" si="13"/>
        <v>5</v>
      </c>
    </row>
    <row r="317" spans="1:8">
      <c r="A317" s="856" t="s">
        <v>3928</v>
      </c>
      <c r="B317" s="856" t="s">
        <v>3929</v>
      </c>
      <c r="C317" s="241">
        <v>2</v>
      </c>
      <c r="D317" s="862">
        <v>2</v>
      </c>
      <c r="E317" s="241">
        <v>0</v>
      </c>
      <c r="F317" s="862">
        <v>2</v>
      </c>
      <c r="G317" s="855">
        <f t="shared" ref="G317:H348" si="14">C317+E317</f>
        <v>2</v>
      </c>
      <c r="H317" s="855">
        <f t="shared" si="13"/>
        <v>4</v>
      </c>
    </row>
    <row r="318" spans="1:8">
      <c r="A318" s="369" t="s">
        <v>3858</v>
      </c>
      <c r="B318" s="374" t="s">
        <v>3859</v>
      </c>
      <c r="C318" s="241">
        <v>485</v>
      </c>
      <c r="D318" s="369">
        <v>500</v>
      </c>
      <c r="E318" s="241">
        <v>0</v>
      </c>
      <c r="F318" s="369">
        <v>1</v>
      </c>
      <c r="G318" s="855">
        <f t="shared" si="14"/>
        <v>485</v>
      </c>
      <c r="H318" s="855">
        <f t="shared" si="13"/>
        <v>501</v>
      </c>
    </row>
    <row r="319" spans="1:8">
      <c r="A319" s="369" t="s">
        <v>3860</v>
      </c>
      <c r="B319" s="374" t="s">
        <v>3861</v>
      </c>
      <c r="C319" s="241">
        <v>3</v>
      </c>
      <c r="D319" s="369">
        <v>7</v>
      </c>
      <c r="E319" s="241">
        <v>0</v>
      </c>
      <c r="F319" s="369">
        <v>2</v>
      </c>
      <c r="G319" s="855">
        <f t="shared" si="14"/>
        <v>3</v>
      </c>
      <c r="H319" s="855">
        <f t="shared" si="13"/>
        <v>9</v>
      </c>
    </row>
    <row r="320" spans="1:8">
      <c r="A320" s="369" t="s">
        <v>2598</v>
      </c>
      <c r="B320" s="374" t="s">
        <v>2155</v>
      </c>
      <c r="C320" s="241">
        <v>4187</v>
      </c>
      <c r="D320" s="369">
        <v>4500</v>
      </c>
      <c r="E320" s="241">
        <v>11</v>
      </c>
      <c r="F320" s="369">
        <v>15</v>
      </c>
      <c r="G320" s="855">
        <f t="shared" si="14"/>
        <v>4198</v>
      </c>
      <c r="H320" s="855">
        <f t="shared" si="13"/>
        <v>4515</v>
      </c>
    </row>
    <row r="321" spans="1:8">
      <c r="A321" s="369" t="s">
        <v>3862</v>
      </c>
      <c r="B321" s="374" t="s">
        <v>3863</v>
      </c>
      <c r="C321" s="241">
        <v>0</v>
      </c>
      <c r="D321" s="369">
        <v>1</v>
      </c>
      <c r="E321" s="241">
        <v>0</v>
      </c>
      <c r="F321" s="369">
        <v>1</v>
      </c>
      <c r="G321" s="855">
        <f t="shared" si="14"/>
        <v>0</v>
      </c>
      <c r="H321" s="855">
        <f t="shared" si="13"/>
        <v>2</v>
      </c>
    </row>
    <row r="322" spans="1:8">
      <c r="A322" s="369" t="s">
        <v>1885</v>
      </c>
      <c r="B322" s="374" t="s">
        <v>1886</v>
      </c>
      <c r="C322" s="241">
        <v>0</v>
      </c>
      <c r="D322" s="369">
        <v>2</v>
      </c>
      <c r="E322" s="241">
        <v>0</v>
      </c>
      <c r="F322" s="369">
        <v>1</v>
      </c>
      <c r="G322" s="855">
        <f t="shared" si="14"/>
        <v>0</v>
      </c>
      <c r="H322" s="855">
        <f t="shared" si="13"/>
        <v>3</v>
      </c>
    </row>
    <row r="323" spans="1:8" ht="38.25">
      <c r="A323" s="369" t="s">
        <v>1887</v>
      </c>
      <c r="B323" s="374" t="s">
        <v>1888</v>
      </c>
      <c r="C323" s="241">
        <v>0</v>
      </c>
      <c r="D323" s="369">
        <v>0</v>
      </c>
      <c r="E323" s="241">
        <v>0</v>
      </c>
      <c r="F323" s="369">
        <v>1</v>
      </c>
      <c r="G323" s="855">
        <f t="shared" si="14"/>
        <v>0</v>
      </c>
      <c r="H323" s="855">
        <f t="shared" si="13"/>
        <v>1</v>
      </c>
    </row>
    <row r="324" spans="1:8">
      <c r="A324" s="369" t="s">
        <v>3864</v>
      </c>
      <c r="B324" s="374" t="s">
        <v>3865</v>
      </c>
      <c r="C324" s="241">
        <v>0</v>
      </c>
      <c r="D324" s="369">
        <v>0</v>
      </c>
      <c r="E324" s="241">
        <v>5</v>
      </c>
      <c r="F324" s="369">
        <v>1</v>
      </c>
      <c r="G324" s="855">
        <f t="shared" si="14"/>
        <v>5</v>
      </c>
      <c r="H324" s="855">
        <f t="shared" si="13"/>
        <v>1</v>
      </c>
    </row>
    <row r="325" spans="1:8" ht="25.5">
      <c r="A325" s="369" t="s">
        <v>3866</v>
      </c>
      <c r="B325" s="374" t="s">
        <v>3867</v>
      </c>
      <c r="C325" s="241">
        <v>0</v>
      </c>
      <c r="D325" s="369">
        <v>0</v>
      </c>
      <c r="E325" s="241">
        <v>0</v>
      </c>
      <c r="F325" s="369">
        <v>1</v>
      </c>
      <c r="G325" s="855">
        <f t="shared" si="14"/>
        <v>0</v>
      </c>
      <c r="H325" s="855">
        <f t="shared" si="13"/>
        <v>1</v>
      </c>
    </row>
    <row r="326" spans="1:8">
      <c r="A326" s="372" t="s">
        <v>3868</v>
      </c>
      <c r="B326" s="374" t="s">
        <v>3869</v>
      </c>
      <c r="C326" s="241">
        <v>0</v>
      </c>
      <c r="D326" s="369">
        <v>1</v>
      </c>
      <c r="E326" s="241">
        <v>0</v>
      </c>
      <c r="F326" s="369">
        <v>0</v>
      </c>
      <c r="G326" s="855">
        <f t="shared" si="14"/>
        <v>0</v>
      </c>
      <c r="H326" s="855">
        <f t="shared" si="13"/>
        <v>1</v>
      </c>
    </row>
    <row r="327" spans="1:8">
      <c r="A327" s="369" t="s">
        <v>3870</v>
      </c>
      <c r="B327" s="374" t="s">
        <v>3871</v>
      </c>
      <c r="C327" s="241">
        <v>0</v>
      </c>
      <c r="D327" s="369">
        <v>1</v>
      </c>
      <c r="E327" s="241">
        <v>0</v>
      </c>
      <c r="F327" s="369">
        <v>0</v>
      </c>
      <c r="G327" s="855">
        <f t="shared" si="14"/>
        <v>0</v>
      </c>
      <c r="H327" s="855">
        <f t="shared" si="13"/>
        <v>1</v>
      </c>
    </row>
    <row r="328" spans="1:8">
      <c r="A328" s="369" t="s">
        <v>2384</v>
      </c>
      <c r="B328" s="374" t="s">
        <v>2385</v>
      </c>
      <c r="C328" s="241">
        <v>9</v>
      </c>
      <c r="D328" s="369">
        <v>10</v>
      </c>
      <c r="E328" s="241">
        <v>47</v>
      </c>
      <c r="F328" s="369">
        <v>50</v>
      </c>
      <c r="G328" s="855">
        <f t="shared" si="14"/>
        <v>56</v>
      </c>
      <c r="H328" s="855">
        <f t="shared" si="13"/>
        <v>60</v>
      </c>
    </row>
    <row r="329" spans="1:8">
      <c r="A329" s="369" t="s">
        <v>3872</v>
      </c>
      <c r="B329" s="374" t="s">
        <v>3873</v>
      </c>
      <c r="C329" s="241">
        <v>4</v>
      </c>
      <c r="D329" s="369">
        <v>5</v>
      </c>
      <c r="E329" s="241">
        <v>27</v>
      </c>
      <c r="F329" s="369">
        <v>25</v>
      </c>
      <c r="G329" s="855">
        <f t="shared" si="14"/>
        <v>31</v>
      </c>
      <c r="H329" s="855">
        <f t="shared" si="13"/>
        <v>30</v>
      </c>
    </row>
    <row r="330" spans="1:8">
      <c r="A330" s="856" t="s">
        <v>3935</v>
      </c>
      <c r="B330" s="856" t="s">
        <v>3936</v>
      </c>
      <c r="C330" s="241">
        <v>0</v>
      </c>
      <c r="D330" s="862"/>
      <c r="E330" s="241">
        <v>1</v>
      </c>
      <c r="F330" s="862">
        <v>2</v>
      </c>
      <c r="G330" s="855">
        <f t="shared" si="14"/>
        <v>1</v>
      </c>
      <c r="H330" s="855">
        <f t="shared" si="13"/>
        <v>2</v>
      </c>
    </row>
    <row r="331" spans="1:8">
      <c r="A331" s="369" t="s">
        <v>3874</v>
      </c>
      <c r="B331" s="374" t="s">
        <v>3875</v>
      </c>
      <c r="C331" s="241">
        <v>0</v>
      </c>
      <c r="D331" s="369">
        <v>0</v>
      </c>
      <c r="E331" s="241">
        <v>0</v>
      </c>
      <c r="F331" s="369">
        <v>1</v>
      </c>
      <c r="G331" s="855">
        <f t="shared" si="14"/>
        <v>0</v>
      </c>
      <c r="H331" s="855">
        <f t="shared" si="14"/>
        <v>1</v>
      </c>
    </row>
    <row r="332" spans="1:8">
      <c r="A332" s="369" t="s">
        <v>2386</v>
      </c>
      <c r="B332" s="374" t="s">
        <v>2387</v>
      </c>
      <c r="C332" s="241">
        <v>1</v>
      </c>
      <c r="D332" s="369">
        <v>1</v>
      </c>
      <c r="E332" s="241">
        <v>0</v>
      </c>
      <c r="F332" s="369">
        <v>1</v>
      </c>
      <c r="G332" s="855">
        <f t="shared" si="14"/>
        <v>1</v>
      </c>
      <c r="H332" s="855">
        <f t="shared" si="14"/>
        <v>2</v>
      </c>
    </row>
    <row r="333" spans="1:8">
      <c r="A333" s="369" t="s">
        <v>3876</v>
      </c>
      <c r="B333" s="374" t="s">
        <v>3877</v>
      </c>
      <c r="C333" s="241">
        <v>0</v>
      </c>
      <c r="D333" s="369">
        <v>0</v>
      </c>
      <c r="E333" s="241">
        <v>0</v>
      </c>
      <c r="F333" s="369">
        <v>1</v>
      </c>
      <c r="G333" s="855">
        <f t="shared" si="14"/>
        <v>0</v>
      </c>
      <c r="H333" s="855">
        <f t="shared" si="14"/>
        <v>1</v>
      </c>
    </row>
    <row r="334" spans="1:8" ht="25.5">
      <c r="A334" s="369" t="s">
        <v>3878</v>
      </c>
      <c r="B334" s="374" t="s">
        <v>3879</v>
      </c>
      <c r="C334" s="241">
        <v>0</v>
      </c>
      <c r="D334" s="369">
        <v>0</v>
      </c>
      <c r="E334" s="241">
        <v>0</v>
      </c>
      <c r="F334" s="369">
        <v>1</v>
      </c>
      <c r="G334" s="855">
        <f t="shared" si="14"/>
        <v>0</v>
      </c>
      <c r="H334" s="855">
        <f t="shared" si="14"/>
        <v>1</v>
      </c>
    </row>
    <row r="335" spans="1:8">
      <c r="A335" s="372" t="s">
        <v>3880</v>
      </c>
      <c r="B335" s="374" t="s">
        <v>3881</v>
      </c>
      <c r="C335" s="241">
        <v>0</v>
      </c>
      <c r="D335" s="369">
        <v>0</v>
      </c>
      <c r="E335" s="241">
        <v>0</v>
      </c>
      <c r="F335" s="369">
        <v>2</v>
      </c>
      <c r="G335" s="855">
        <f t="shared" si="14"/>
        <v>0</v>
      </c>
      <c r="H335" s="855">
        <f t="shared" si="14"/>
        <v>2</v>
      </c>
    </row>
    <row r="336" spans="1:8">
      <c r="A336" s="369" t="s">
        <v>3882</v>
      </c>
      <c r="B336" s="374" t="s">
        <v>3883</v>
      </c>
      <c r="C336" s="241">
        <v>0</v>
      </c>
      <c r="D336" s="369">
        <v>0</v>
      </c>
      <c r="E336" s="241">
        <v>0</v>
      </c>
      <c r="F336" s="369">
        <v>2</v>
      </c>
      <c r="G336" s="855">
        <f t="shared" si="14"/>
        <v>0</v>
      </c>
      <c r="H336" s="855">
        <f t="shared" si="14"/>
        <v>2</v>
      </c>
    </row>
    <row r="337" spans="1:8" ht="25.5">
      <c r="A337" s="369" t="s">
        <v>3884</v>
      </c>
      <c r="B337" s="374" t="s">
        <v>3885</v>
      </c>
      <c r="C337" s="241">
        <v>179</v>
      </c>
      <c r="D337" s="369">
        <v>190</v>
      </c>
      <c r="E337" s="241">
        <v>36</v>
      </c>
      <c r="F337" s="369">
        <v>40</v>
      </c>
      <c r="G337" s="855">
        <f t="shared" si="14"/>
        <v>215</v>
      </c>
      <c r="H337" s="855">
        <f t="shared" si="14"/>
        <v>230</v>
      </c>
    </row>
    <row r="338" spans="1:8">
      <c r="A338" s="369" t="s">
        <v>3886</v>
      </c>
      <c r="B338" s="374" t="s">
        <v>3887</v>
      </c>
      <c r="C338" s="241">
        <v>4</v>
      </c>
      <c r="D338" s="369">
        <v>8</v>
      </c>
      <c r="E338" s="241">
        <v>0</v>
      </c>
      <c r="F338" s="369">
        <v>1</v>
      </c>
      <c r="G338" s="855">
        <f t="shared" si="14"/>
        <v>4</v>
      </c>
      <c r="H338" s="855">
        <f t="shared" si="14"/>
        <v>9</v>
      </c>
    </row>
    <row r="339" spans="1:8">
      <c r="A339" s="369" t="s">
        <v>3888</v>
      </c>
      <c r="B339" s="374" t="s">
        <v>3889</v>
      </c>
      <c r="C339" s="241">
        <v>0</v>
      </c>
      <c r="D339" s="369">
        <v>1</v>
      </c>
      <c r="E339" s="241">
        <v>4</v>
      </c>
      <c r="F339" s="369">
        <v>4</v>
      </c>
      <c r="G339" s="855">
        <f t="shared" si="14"/>
        <v>4</v>
      </c>
      <c r="H339" s="855">
        <f t="shared" si="14"/>
        <v>5</v>
      </c>
    </row>
    <row r="340" spans="1:8">
      <c r="A340" s="369" t="s">
        <v>3890</v>
      </c>
      <c r="B340" s="374" t="s">
        <v>3891</v>
      </c>
      <c r="C340" s="241">
        <v>0</v>
      </c>
      <c r="D340" s="369">
        <v>2</v>
      </c>
      <c r="E340" s="241">
        <v>0</v>
      </c>
      <c r="F340" s="369">
        <v>0</v>
      </c>
      <c r="G340" s="855">
        <f t="shared" si="14"/>
        <v>0</v>
      </c>
      <c r="H340" s="855">
        <f t="shared" si="14"/>
        <v>2</v>
      </c>
    </row>
    <row r="341" spans="1:8">
      <c r="A341" s="372" t="s">
        <v>3945</v>
      </c>
      <c r="B341" s="476" t="s">
        <v>3946</v>
      </c>
      <c r="C341" s="241">
        <v>0</v>
      </c>
      <c r="D341" s="479"/>
      <c r="E341" s="241">
        <v>4</v>
      </c>
      <c r="F341" s="479">
        <v>4</v>
      </c>
      <c r="G341" s="855">
        <f t="shared" si="14"/>
        <v>4</v>
      </c>
      <c r="H341" s="855">
        <f t="shared" si="14"/>
        <v>4</v>
      </c>
    </row>
    <row r="342" spans="1:8" ht="25.5">
      <c r="A342" s="369" t="s">
        <v>2236</v>
      </c>
      <c r="B342" s="374" t="s">
        <v>2237</v>
      </c>
      <c r="C342" s="241">
        <v>0</v>
      </c>
      <c r="D342" s="369">
        <v>2</v>
      </c>
      <c r="E342" s="241">
        <v>0</v>
      </c>
      <c r="F342" s="369">
        <v>0</v>
      </c>
      <c r="G342" s="855">
        <f t="shared" si="14"/>
        <v>0</v>
      </c>
      <c r="H342" s="855">
        <f t="shared" si="14"/>
        <v>2</v>
      </c>
    </row>
    <row r="343" spans="1:8">
      <c r="A343" s="369" t="s">
        <v>3892</v>
      </c>
      <c r="B343" s="374" t="s">
        <v>2171</v>
      </c>
      <c r="C343" s="241">
        <v>51</v>
      </c>
      <c r="D343" s="369">
        <v>60</v>
      </c>
      <c r="E343" s="241">
        <v>5</v>
      </c>
      <c r="F343" s="369">
        <v>5</v>
      </c>
      <c r="G343" s="855">
        <f t="shared" si="14"/>
        <v>56</v>
      </c>
      <c r="H343" s="855">
        <f t="shared" si="14"/>
        <v>65</v>
      </c>
    </row>
    <row r="344" spans="1:8">
      <c r="A344" s="369" t="s">
        <v>3893</v>
      </c>
      <c r="B344" s="374" t="s">
        <v>3894</v>
      </c>
      <c r="C344" s="241">
        <v>12</v>
      </c>
      <c r="D344" s="369">
        <v>10</v>
      </c>
      <c r="E344" s="241">
        <v>0</v>
      </c>
      <c r="F344" s="369">
        <v>0</v>
      </c>
      <c r="G344" s="855">
        <f t="shared" si="14"/>
        <v>12</v>
      </c>
      <c r="H344" s="855">
        <f t="shared" si="14"/>
        <v>10</v>
      </c>
    </row>
    <row r="345" spans="1:8">
      <c r="A345" s="369" t="s">
        <v>1891</v>
      </c>
      <c r="B345" s="374" t="s">
        <v>1892</v>
      </c>
      <c r="C345" s="241">
        <v>79</v>
      </c>
      <c r="D345" s="369">
        <v>100</v>
      </c>
      <c r="E345" s="241">
        <v>10</v>
      </c>
      <c r="F345" s="369">
        <v>12</v>
      </c>
      <c r="G345" s="855">
        <f t="shared" si="14"/>
        <v>89</v>
      </c>
      <c r="H345" s="855">
        <f t="shared" si="14"/>
        <v>112</v>
      </c>
    </row>
    <row r="346" spans="1:8" ht="25.5">
      <c r="A346" s="369" t="s">
        <v>2175</v>
      </c>
      <c r="B346" s="374" t="s">
        <v>2176</v>
      </c>
      <c r="C346" s="241">
        <v>122</v>
      </c>
      <c r="D346" s="369">
        <v>110</v>
      </c>
      <c r="E346" s="241">
        <v>6</v>
      </c>
      <c r="F346" s="369">
        <v>6</v>
      </c>
      <c r="G346" s="855">
        <f t="shared" si="14"/>
        <v>128</v>
      </c>
      <c r="H346" s="855">
        <f t="shared" si="14"/>
        <v>116</v>
      </c>
    </row>
    <row r="347" spans="1:8" ht="25.5">
      <c r="A347" s="369" t="s">
        <v>3895</v>
      </c>
      <c r="B347" s="374" t="s">
        <v>3896</v>
      </c>
      <c r="C347" s="241">
        <v>1</v>
      </c>
      <c r="D347" s="369">
        <v>2</v>
      </c>
      <c r="E347" s="241">
        <v>2</v>
      </c>
      <c r="F347" s="369">
        <v>1</v>
      </c>
      <c r="G347" s="855">
        <f t="shared" si="14"/>
        <v>3</v>
      </c>
      <c r="H347" s="855">
        <f t="shared" si="14"/>
        <v>3</v>
      </c>
    </row>
    <row r="348" spans="1:8">
      <c r="A348" s="856" t="s">
        <v>3937</v>
      </c>
      <c r="B348" s="856" t="s">
        <v>3938</v>
      </c>
      <c r="C348" s="241">
        <v>0</v>
      </c>
      <c r="D348" s="862"/>
      <c r="E348" s="241">
        <v>1</v>
      </c>
      <c r="F348" s="862">
        <v>1</v>
      </c>
      <c r="G348" s="855">
        <f t="shared" si="14"/>
        <v>1</v>
      </c>
      <c r="H348" s="855">
        <f t="shared" si="14"/>
        <v>1</v>
      </c>
    </row>
    <row r="349" spans="1:8">
      <c r="A349" s="369" t="s">
        <v>3897</v>
      </c>
      <c r="B349" s="374" t="s">
        <v>3898</v>
      </c>
      <c r="C349" s="241">
        <v>0</v>
      </c>
      <c r="D349" s="369">
        <v>2</v>
      </c>
      <c r="E349" s="241">
        <v>0</v>
      </c>
      <c r="F349" s="369">
        <v>1</v>
      </c>
      <c r="G349" s="855">
        <f t="shared" ref="G349:H380" si="15">C349+E349</f>
        <v>0</v>
      </c>
      <c r="H349" s="855">
        <f t="shared" si="15"/>
        <v>3</v>
      </c>
    </row>
    <row r="350" spans="1:8">
      <c r="A350" s="369" t="s">
        <v>1897</v>
      </c>
      <c r="B350" s="374" t="s">
        <v>1898</v>
      </c>
      <c r="C350" s="241">
        <v>0</v>
      </c>
      <c r="D350" s="369">
        <v>0</v>
      </c>
      <c r="E350" s="241">
        <v>17</v>
      </c>
      <c r="F350" s="369">
        <v>22</v>
      </c>
      <c r="G350" s="855">
        <f t="shared" si="15"/>
        <v>17</v>
      </c>
      <c r="H350" s="855">
        <f t="shared" si="15"/>
        <v>22</v>
      </c>
    </row>
    <row r="351" spans="1:8">
      <c r="A351" s="369" t="s">
        <v>2615</v>
      </c>
      <c r="B351" s="374" t="s">
        <v>2616</v>
      </c>
      <c r="C351" s="241">
        <v>0</v>
      </c>
      <c r="D351" s="369">
        <v>0</v>
      </c>
      <c r="E351" s="241">
        <v>13</v>
      </c>
      <c r="F351" s="369">
        <v>15</v>
      </c>
      <c r="G351" s="855">
        <f t="shared" si="15"/>
        <v>13</v>
      </c>
      <c r="H351" s="855">
        <f t="shared" si="15"/>
        <v>15</v>
      </c>
    </row>
    <row r="352" spans="1:8">
      <c r="A352" s="369" t="s">
        <v>1899</v>
      </c>
      <c r="B352" s="374" t="s">
        <v>1900</v>
      </c>
      <c r="C352" s="241">
        <v>0</v>
      </c>
      <c r="D352" s="369">
        <v>2</v>
      </c>
      <c r="E352" s="241">
        <v>0</v>
      </c>
      <c r="F352" s="369">
        <v>4</v>
      </c>
      <c r="G352" s="855">
        <f t="shared" si="15"/>
        <v>0</v>
      </c>
      <c r="H352" s="855">
        <f t="shared" si="15"/>
        <v>6</v>
      </c>
    </row>
    <row r="353" spans="1:8" ht="25.5">
      <c r="A353" s="369" t="s">
        <v>1901</v>
      </c>
      <c r="B353" s="374" t="s">
        <v>1902</v>
      </c>
      <c r="C353" s="241">
        <v>0</v>
      </c>
      <c r="D353" s="369">
        <v>0</v>
      </c>
      <c r="E353" s="241">
        <v>66</v>
      </c>
      <c r="F353" s="369">
        <v>70</v>
      </c>
      <c r="G353" s="855">
        <f t="shared" si="15"/>
        <v>66</v>
      </c>
      <c r="H353" s="855">
        <f t="shared" si="15"/>
        <v>70</v>
      </c>
    </row>
    <row r="354" spans="1:8">
      <c r="A354" s="369" t="s">
        <v>1903</v>
      </c>
      <c r="B354" s="374" t="s">
        <v>1904</v>
      </c>
      <c r="C354" s="241">
        <v>0</v>
      </c>
      <c r="D354" s="369">
        <v>0</v>
      </c>
      <c r="E354" s="241">
        <v>1</v>
      </c>
      <c r="F354" s="369">
        <v>1</v>
      </c>
      <c r="G354" s="855">
        <f t="shared" si="15"/>
        <v>1</v>
      </c>
      <c r="H354" s="855">
        <f t="shared" si="15"/>
        <v>1</v>
      </c>
    </row>
    <row r="355" spans="1:8">
      <c r="A355" s="369" t="s">
        <v>1911</v>
      </c>
      <c r="B355" s="374" t="s">
        <v>1912</v>
      </c>
      <c r="C355" s="241">
        <v>0</v>
      </c>
      <c r="D355" s="369">
        <v>0</v>
      </c>
      <c r="E355" s="241">
        <v>0</v>
      </c>
      <c r="F355" s="369">
        <v>2</v>
      </c>
      <c r="G355" s="855">
        <f t="shared" si="15"/>
        <v>0</v>
      </c>
      <c r="H355" s="855">
        <f t="shared" si="15"/>
        <v>2</v>
      </c>
    </row>
    <row r="356" spans="1:8">
      <c r="A356" s="369" t="s">
        <v>2186</v>
      </c>
      <c r="B356" s="374" t="s">
        <v>3899</v>
      </c>
      <c r="C356" s="241">
        <v>3</v>
      </c>
      <c r="D356" s="369">
        <v>4</v>
      </c>
      <c r="E356" s="241">
        <v>0</v>
      </c>
      <c r="F356" s="369">
        <v>2</v>
      </c>
      <c r="G356" s="855">
        <f t="shared" si="15"/>
        <v>3</v>
      </c>
      <c r="H356" s="855">
        <f t="shared" si="15"/>
        <v>6</v>
      </c>
    </row>
    <row r="357" spans="1:8">
      <c r="A357" s="369" t="s">
        <v>3900</v>
      </c>
      <c r="B357" s="374" t="s">
        <v>3901</v>
      </c>
      <c r="C357" s="241">
        <v>2</v>
      </c>
      <c r="D357" s="369">
        <v>5</v>
      </c>
      <c r="E357" s="241">
        <v>6</v>
      </c>
      <c r="F357" s="369">
        <v>10</v>
      </c>
      <c r="G357" s="855">
        <f t="shared" si="15"/>
        <v>8</v>
      </c>
      <c r="H357" s="855">
        <f t="shared" si="15"/>
        <v>15</v>
      </c>
    </row>
    <row r="358" spans="1:8">
      <c r="A358" s="369" t="s">
        <v>2555</v>
      </c>
      <c r="B358" s="374" t="s">
        <v>2556</v>
      </c>
      <c r="C358" s="241">
        <v>7</v>
      </c>
      <c r="D358" s="369">
        <v>10</v>
      </c>
      <c r="E358" s="241">
        <v>1</v>
      </c>
      <c r="F358" s="369">
        <v>10</v>
      </c>
      <c r="G358" s="855">
        <f t="shared" si="15"/>
        <v>8</v>
      </c>
      <c r="H358" s="855">
        <f t="shared" si="15"/>
        <v>20</v>
      </c>
    </row>
    <row r="359" spans="1:8">
      <c r="A359" s="369" t="s">
        <v>3902</v>
      </c>
      <c r="B359" s="374" t="s">
        <v>3903</v>
      </c>
      <c r="C359" s="241">
        <v>0</v>
      </c>
      <c r="D359" s="369">
        <v>0</v>
      </c>
      <c r="E359" s="241">
        <v>0</v>
      </c>
      <c r="F359" s="369">
        <v>1</v>
      </c>
      <c r="G359" s="855">
        <f t="shared" si="15"/>
        <v>0</v>
      </c>
      <c r="H359" s="855">
        <f t="shared" si="15"/>
        <v>1</v>
      </c>
    </row>
    <row r="360" spans="1:8" ht="25.5">
      <c r="A360" s="372" t="s">
        <v>3904</v>
      </c>
      <c r="B360" s="374" t="s">
        <v>3905</v>
      </c>
      <c r="C360" s="241">
        <v>0</v>
      </c>
      <c r="D360" s="369">
        <v>0</v>
      </c>
      <c r="E360" s="241">
        <v>39</v>
      </c>
      <c r="F360" s="369">
        <v>50</v>
      </c>
      <c r="G360" s="855">
        <f t="shared" si="15"/>
        <v>39</v>
      </c>
      <c r="H360" s="855">
        <f t="shared" si="15"/>
        <v>50</v>
      </c>
    </row>
    <row r="361" spans="1:8" ht="25.5">
      <c r="A361" s="369" t="s">
        <v>3906</v>
      </c>
      <c r="B361" s="374" t="s">
        <v>3907</v>
      </c>
      <c r="C361" s="241">
        <v>0</v>
      </c>
      <c r="D361" s="369">
        <v>0</v>
      </c>
      <c r="E361" s="241">
        <v>2</v>
      </c>
      <c r="F361" s="369">
        <v>5</v>
      </c>
      <c r="G361" s="855">
        <f t="shared" si="15"/>
        <v>2</v>
      </c>
      <c r="H361" s="855">
        <f t="shared" si="15"/>
        <v>5</v>
      </c>
    </row>
    <row r="362" spans="1:8" ht="25.5">
      <c r="A362" s="369" t="s">
        <v>1917</v>
      </c>
      <c r="B362" s="374" t="s">
        <v>1918</v>
      </c>
      <c r="C362" s="241">
        <v>0</v>
      </c>
      <c r="D362" s="369">
        <v>0</v>
      </c>
      <c r="E362" s="241">
        <v>0</v>
      </c>
      <c r="F362" s="369">
        <v>0</v>
      </c>
      <c r="G362" s="855">
        <f t="shared" si="15"/>
        <v>0</v>
      </c>
      <c r="H362" s="855">
        <f t="shared" si="15"/>
        <v>0</v>
      </c>
    </row>
    <row r="363" spans="1:8">
      <c r="A363" s="369" t="s">
        <v>3908</v>
      </c>
      <c r="B363" s="374" t="s">
        <v>3909</v>
      </c>
      <c r="C363" s="241">
        <v>0</v>
      </c>
      <c r="D363" s="369">
        <v>0</v>
      </c>
      <c r="E363" s="241">
        <v>0</v>
      </c>
      <c r="F363" s="369">
        <v>3</v>
      </c>
      <c r="G363" s="855">
        <f t="shared" si="15"/>
        <v>0</v>
      </c>
      <c r="H363" s="855">
        <f t="shared" si="15"/>
        <v>3</v>
      </c>
    </row>
    <row r="364" spans="1:8">
      <c r="A364" s="369" t="s">
        <v>2623</v>
      </c>
      <c r="B364" s="374" t="s">
        <v>2624</v>
      </c>
      <c r="C364" s="241">
        <v>41</v>
      </c>
      <c r="D364" s="369">
        <v>45</v>
      </c>
      <c r="E364" s="241">
        <v>31</v>
      </c>
      <c r="F364" s="369">
        <v>33</v>
      </c>
      <c r="G364" s="855">
        <f t="shared" si="15"/>
        <v>72</v>
      </c>
      <c r="H364" s="855">
        <f t="shared" si="15"/>
        <v>78</v>
      </c>
    </row>
    <row r="365" spans="1:8" ht="25.5">
      <c r="A365" s="369" t="s">
        <v>3910</v>
      </c>
      <c r="B365" s="374" t="s">
        <v>3911</v>
      </c>
      <c r="C365" s="241">
        <v>0</v>
      </c>
      <c r="D365" s="369">
        <v>1</v>
      </c>
      <c r="E365" s="241">
        <v>0</v>
      </c>
      <c r="F365" s="369">
        <v>0</v>
      </c>
      <c r="G365" s="855">
        <f t="shared" si="15"/>
        <v>0</v>
      </c>
      <c r="H365" s="855">
        <f t="shared" si="15"/>
        <v>1</v>
      </c>
    </row>
    <row r="366" spans="1:8" ht="25.5">
      <c r="A366" s="369" t="s">
        <v>3912</v>
      </c>
      <c r="B366" s="374" t="s">
        <v>3913</v>
      </c>
      <c r="C366" s="241">
        <v>0</v>
      </c>
      <c r="D366" s="369">
        <v>1</v>
      </c>
      <c r="E366" s="241">
        <v>0</v>
      </c>
      <c r="F366" s="369">
        <v>0</v>
      </c>
      <c r="G366" s="855">
        <f t="shared" si="15"/>
        <v>0</v>
      </c>
      <c r="H366" s="855">
        <f t="shared" si="15"/>
        <v>1</v>
      </c>
    </row>
    <row r="367" spans="1:8">
      <c r="A367" s="369" t="s">
        <v>2557</v>
      </c>
      <c r="B367" s="374" t="s">
        <v>2558</v>
      </c>
      <c r="C367" s="241">
        <v>0</v>
      </c>
      <c r="D367" s="369">
        <v>1</v>
      </c>
      <c r="E367" s="241">
        <v>2</v>
      </c>
      <c r="F367" s="369">
        <v>1</v>
      </c>
      <c r="G367" s="855">
        <f t="shared" si="15"/>
        <v>2</v>
      </c>
      <c r="H367" s="855">
        <f t="shared" si="15"/>
        <v>2</v>
      </c>
    </row>
    <row r="368" spans="1:8" ht="25.5">
      <c r="A368" s="856" t="s">
        <v>1919</v>
      </c>
      <c r="B368" s="856" t="s">
        <v>1920</v>
      </c>
      <c r="C368" s="241">
        <v>0</v>
      </c>
      <c r="D368" s="856">
        <v>2</v>
      </c>
      <c r="E368" s="241">
        <v>110</v>
      </c>
      <c r="F368" s="856">
        <v>120</v>
      </c>
      <c r="G368" s="855">
        <f t="shared" si="15"/>
        <v>110</v>
      </c>
      <c r="H368" s="856">
        <f t="shared" si="15"/>
        <v>122</v>
      </c>
    </row>
    <row r="369" spans="1:9" ht="25.5">
      <c r="A369" s="369" t="s">
        <v>2326</v>
      </c>
      <c r="B369" s="374" t="s">
        <v>2192</v>
      </c>
      <c r="C369" s="241">
        <v>3</v>
      </c>
      <c r="D369" s="369">
        <v>5</v>
      </c>
      <c r="E369" s="241">
        <v>1</v>
      </c>
      <c r="F369" s="369">
        <v>1</v>
      </c>
      <c r="G369" s="855">
        <f t="shared" si="15"/>
        <v>4</v>
      </c>
      <c r="H369" s="855">
        <f t="shared" si="15"/>
        <v>6</v>
      </c>
    </row>
    <row r="370" spans="1:9">
      <c r="A370" s="369" t="s">
        <v>3914</v>
      </c>
      <c r="B370" s="374" t="s">
        <v>3915</v>
      </c>
      <c r="C370" s="241">
        <v>0</v>
      </c>
      <c r="D370" s="369">
        <v>2</v>
      </c>
      <c r="E370" s="241">
        <v>0</v>
      </c>
      <c r="F370" s="369">
        <v>0</v>
      </c>
      <c r="G370" s="855">
        <f t="shared" si="15"/>
        <v>0</v>
      </c>
      <c r="H370" s="855">
        <f t="shared" si="15"/>
        <v>2</v>
      </c>
    </row>
    <row r="371" spans="1:9">
      <c r="A371" s="369" t="s">
        <v>2500</v>
      </c>
      <c r="B371" s="374" t="s">
        <v>2501</v>
      </c>
      <c r="C371" s="241">
        <v>0</v>
      </c>
      <c r="D371" s="369">
        <v>15</v>
      </c>
      <c r="E371" s="241">
        <v>0</v>
      </c>
      <c r="F371" s="369">
        <v>1</v>
      </c>
      <c r="G371" s="855">
        <f t="shared" si="15"/>
        <v>0</v>
      </c>
      <c r="H371" s="855">
        <f t="shared" si="15"/>
        <v>16</v>
      </c>
    </row>
    <row r="372" spans="1:9">
      <c r="A372" s="369" t="s">
        <v>1933</v>
      </c>
      <c r="B372" s="374" t="s">
        <v>1934</v>
      </c>
      <c r="C372" s="241">
        <v>0</v>
      </c>
      <c r="D372" s="369">
        <v>2</v>
      </c>
      <c r="E372" s="241">
        <v>0</v>
      </c>
      <c r="F372" s="369">
        <v>0</v>
      </c>
      <c r="G372" s="855">
        <f t="shared" si="15"/>
        <v>0</v>
      </c>
      <c r="H372" s="855">
        <f t="shared" si="15"/>
        <v>2</v>
      </c>
    </row>
    <row r="373" spans="1:9">
      <c r="A373" s="372" t="s">
        <v>2199</v>
      </c>
      <c r="B373" s="374" t="s">
        <v>2794</v>
      </c>
      <c r="C373" s="241">
        <v>6227</v>
      </c>
      <c r="D373" s="369">
        <v>6300</v>
      </c>
      <c r="E373" s="241">
        <v>53</v>
      </c>
      <c r="F373" s="369">
        <v>55</v>
      </c>
      <c r="G373" s="855">
        <f t="shared" si="15"/>
        <v>6280</v>
      </c>
      <c r="H373" s="855">
        <f t="shared" si="15"/>
        <v>6355</v>
      </c>
    </row>
    <row r="374" spans="1:9" ht="25.5">
      <c r="A374" s="369" t="s">
        <v>1937</v>
      </c>
      <c r="B374" s="374" t="s">
        <v>1938</v>
      </c>
      <c r="C374" s="241">
        <v>1</v>
      </c>
      <c r="D374" s="369">
        <v>2</v>
      </c>
      <c r="E374" s="241">
        <v>0</v>
      </c>
      <c r="F374" s="369">
        <v>1</v>
      </c>
      <c r="G374" s="855">
        <f t="shared" si="15"/>
        <v>1</v>
      </c>
      <c r="H374" s="855">
        <f t="shared" si="15"/>
        <v>3</v>
      </c>
    </row>
    <row r="375" spans="1:9" ht="25.5">
      <c r="A375" s="369" t="s">
        <v>1939</v>
      </c>
      <c r="B375" s="374" t="s">
        <v>1940</v>
      </c>
      <c r="C375" s="241">
        <v>0</v>
      </c>
      <c r="D375" s="369">
        <v>2</v>
      </c>
      <c r="E375" s="241">
        <v>0</v>
      </c>
      <c r="F375" s="369">
        <v>1</v>
      </c>
      <c r="G375" s="855">
        <f t="shared" si="15"/>
        <v>0</v>
      </c>
      <c r="H375" s="855">
        <f t="shared" si="15"/>
        <v>3</v>
      </c>
    </row>
    <row r="376" spans="1:9" ht="25.5">
      <c r="A376" s="369" t="s">
        <v>1941</v>
      </c>
      <c r="B376" s="374" t="s">
        <v>1942</v>
      </c>
      <c r="C376" s="241">
        <v>0</v>
      </c>
      <c r="D376" s="369">
        <v>2</v>
      </c>
      <c r="E376" s="241">
        <v>0</v>
      </c>
      <c r="F376" s="369">
        <v>1</v>
      </c>
      <c r="G376" s="855">
        <f t="shared" si="15"/>
        <v>0</v>
      </c>
      <c r="H376" s="855">
        <f t="shared" si="15"/>
        <v>3</v>
      </c>
    </row>
    <row r="377" spans="1:9" ht="25.5">
      <c r="A377" s="372" t="s">
        <v>1945</v>
      </c>
      <c r="B377" s="374" t="s">
        <v>1946</v>
      </c>
      <c r="C377" s="241">
        <v>0</v>
      </c>
      <c r="D377" s="369">
        <v>2</v>
      </c>
      <c r="E377" s="241">
        <v>0</v>
      </c>
      <c r="F377" s="369">
        <v>1</v>
      </c>
      <c r="G377" s="855">
        <f t="shared" si="15"/>
        <v>0</v>
      </c>
      <c r="H377" s="855">
        <f t="shared" si="15"/>
        <v>3</v>
      </c>
    </row>
    <row r="378" spans="1:9" ht="25.5">
      <c r="A378" s="369" t="s">
        <v>1947</v>
      </c>
      <c r="B378" s="374" t="s">
        <v>1948</v>
      </c>
      <c r="C378" s="241">
        <v>44</v>
      </c>
      <c r="D378" s="369">
        <v>45</v>
      </c>
      <c r="E378" s="241">
        <v>1</v>
      </c>
      <c r="F378" s="369">
        <v>1</v>
      </c>
      <c r="G378" s="855">
        <f t="shared" si="15"/>
        <v>45</v>
      </c>
      <c r="H378" s="855">
        <f t="shared" si="15"/>
        <v>46</v>
      </c>
    </row>
    <row r="379" spans="1:9">
      <c r="A379" s="372" t="s">
        <v>3916</v>
      </c>
      <c r="B379" s="374" t="s">
        <v>3917</v>
      </c>
      <c r="C379" s="241">
        <v>1</v>
      </c>
      <c r="D379" s="369">
        <v>2</v>
      </c>
      <c r="E379" s="241">
        <v>0</v>
      </c>
      <c r="F379" s="369">
        <v>0</v>
      </c>
      <c r="G379" s="855">
        <f t="shared" si="15"/>
        <v>1</v>
      </c>
      <c r="H379" s="855">
        <f t="shared" si="15"/>
        <v>2</v>
      </c>
    </row>
    <row r="380" spans="1:9">
      <c r="A380" s="372" t="s">
        <v>3918</v>
      </c>
      <c r="B380" s="374" t="s">
        <v>3919</v>
      </c>
      <c r="C380" s="241">
        <v>0</v>
      </c>
      <c r="D380" s="369">
        <v>2</v>
      </c>
      <c r="E380" s="241">
        <v>0</v>
      </c>
      <c r="F380" s="369">
        <v>1</v>
      </c>
      <c r="G380" s="855">
        <f t="shared" si="15"/>
        <v>0</v>
      </c>
      <c r="H380" s="855">
        <f t="shared" si="15"/>
        <v>3</v>
      </c>
    </row>
    <row r="381" spans="1:9" ht="25.5">
      <c r="A381" s="369" t="s">
        <v>2204</v>
      </c>
      <c r="B381" s="374" t="s">
        <v>3920</v>
      </c>
      <c r="C381" s="241">
        <v>184</v>
      </c>
      <c r="D381" s="369">
        <v>180</v>
      </c>
      <c r="E381" s="241">
        <v>47</v>
      </c>
      <c r="F381" s="369">
        <v>45</v>
      </c>
      <c r="G381" s="855">
        <f t="shared" ref="G381:H396" si="16">C381+E381</f>
        <v>231</v>
      </c>
      <c r="H381" s="855">
        <f t="shared" si="16"/>
        <v>225</v>
      </c>
    </row>
    <row r="382" spans="1:9" ht="25.5">
      <c r="A382" s="369" t="s">
        <v>3921</v>
      </c>
      <c r="B382" s="374" t="s">
        <v>3922</v>
      </c>
      <c r="C382" s="241">
        <v>0</v>
      </c>
      <c r="D382" s="369">
        <v>2</v>
      </c>
      <c r="E382" s="241">
        <v>0</v>
      </c>
      <c r="F382" s="369">
        <v>1</v>
      </c>
      <c r="G382" s="855">
        <f t="shared" si="16"/>
        <v>0</v>
      </c>
      <c r="H382" s="855">
        <f t="shared" si="16"/>
        <v>3</v>
      </c>
    </row>
    <row r="383" spans="1:9">
      <c r="A383" s="369" t="s">
        <v>1957</v>
      </c>
      <c r="B383" s="374" t="s">
        <v>1958</v>
      </c>
      <c r="C383" s="856">
        <v>0</v>
      </c>
      <c r="D383" s="369">
        <v>0</v>
      </c>
      <c r="E383" s="856">
        <v>5</v>
      </c>
      <c r="F383" s="369">
        <v>10</v>
      </c>
      <c r="G383" s="855">
        <f t="shared" si="16"/>
        <v>5</v>
      </c>
      <c r="H383" s="855">
        <f t="shared" si="16"/>
        <v>10</v>
      </c>
      <c r="I383" s="856"/>
    </row>
    <row r="384" spans="1:9" ht="25.5">
      <c r="A384" s="369" t="s">
        <v>2310</v>
      </c>
      <c r="B384" s="374" t="s">
        <v>2311</v>
      </c>
      <c r="C384" s="856">
        <v>0</v>
      </c>
      <c r="D384" s="369">
        <v>2</v>
      </c>
      <c r="E384" s="856">
        <v>0</v>
      </c>
      <c r="F384" s="369">
        <v>1</v>
      </c>
      <c r="G384" s="855">
        <f t="shared" si="16"/>
        <v>0</v>
      </c>
      <c r="H384" s="855">
        <f t="shared" si="16"/>
        <v>3</v>
      </c>
      <c r="I384" s="856"/>
    </row>
    <row r="385" spans="1:10" ht="25.5">
      <c r="A385" s="369" t="s">
        <v>1961</v>
      </c>
      <c r="B385" s="374" t="s">
        <v>1962</v>
      </c>
      <c r="C385" s="241">
        <v>3</v>
      </c>
      <c r="D385" s="369">
        <v>2</v>
      </c>
      <c r="E385" s="241">
        <v>43</v>
      </c>
      <c r="F385" s="369">
        <v>45</v>
      </c>
      <c r="G385" s="855">
        <f t="shared" si="16"/>
        <v>46</v>
      </c>
      <c r="H385" s="855">
        <f t="shared" si="16"/>
        <v>47</v>
      </c>
    </row>
    <row r="386" spans="1:10" ht="38.25">
      <c r="A386" s="369" t="s">
        <v>1963</v>
      </c>
      <c r="B386" s="374" t="s">
        <v>1964</v>
      </c>
      <c r="C386" s="241">
        <v>0</v>
      </c>
      <c r="D386" s="369">
        <v>0</v>
      </c>
      <c r="E386" s="241">
        <v>12</v>
      </c>
      <c r="F386" s="369">
        <v>10</v>
      </c>
      <c r="G386" s="855">
        <f t="shared" si="16"/>
        <v>12</v>
      </c>
      <c r="H386" s="855">
        <f t="shared" si="16"/>
        <v>10</v>
      </c>
    </row>
    <row r="387" spans="1:10" ht="25.5">
      <c r="A387" s="369" t="s">
        <v>1971</v>
      </c>
      <c r="B387" s="374" t="s">
        <v>1972</v>
      </c>
      <c r="C387" s="241">
        <v>0</v>
      </c>
      <c r="D387" s="369">
        <v>0</v>
      </c>
      <c r="E387" s="241">
        <v>1414</v>
      </c>
      <c r="F387" s="369">
        <v>1500</v>
      </c>
      <c r="G387" s="855">
        <f t="shared" si="16"/>
        <v>1414</v>
      </c>
      <c r="H387" s="855">
        <f t="shared" si="16"/>
        <v>1500</v>
      </c>
    </row>
    <row r="388" spans="1:10">
      <c r="A388" s="372" t="s">
        <v>1975</v>
      </c>
      <c r="B388" s="476" t="s">
        <v>1976</v>
      </c>
      <c r="C388" s="856">
        <v>0</v>
      </c>
      <c r="D388" s="479">
        <v>2</v>
      </c>
      <c r="E388" s="856">
        <v>2</v>
      </c>
      <c r="F388" s="479">
        <v>2</v>
      </c>
      <c r="G388" s="855">
        <f t="shared" si="16"/>
        <v>2</v>
      </c>
      <c r="H388" s="855">
        <f t="shared" si="16"/>
        <v>4</v>
      </c>
      <c r="I388" s="856"/>
    </row>
    <row r="389" spans="1:10" ht="25.5">
      <c r="A389" s="369" t="s">
        <v>2214</v>
      </c>
      <c r="B389" s="374" t="s">
        <v>2638</v>
      </c>
      <c r="C389" s="241">
        <v>0</v>
      </c>
      <c r="D389" s="369">
        <v>0</v>
      </c>
      <c r="E389" s="241">
        <v>719</v>
      </c>
      <c r="F389" s="369">
        <v>850</v>
      </c>
      <c r="G389" s="855">
        <f t="shared" si="16"/>
        <v>719</v>
      </c>
      <c r="H389" s="855">
        <f t="shared" si="16"/>
        <v>850</v>
      </c>
    </row>
    <row r="390" spans="1:10" ht="25.5">
      <c r="A390" s="369" t="s">
        <v>1977</v>
      </c>
      <c r="B390" s="374" t="s">
        <v>1978</v>
      </c>
      <c r="C390" s="241">
        <v>0</v>
      </c>
      <c r="D390" s="369">
        <v>2</v>
      </c>
      <c r="E390" s="241">
        <v>836</v>
      </c>
      <c r="F390" s="369">
        <v>900</v>
      </c>
      <c r="G390" s="855">
        <f t="shared" si="16"/>
        <v>836</v>
      </c>
      <c r="H390" s="855">
        <f t="shared" si="16"/>
        <v>902</v>
      </c>
    </row>
    <row r="391" spans="1:10" ht="25.5">
      <c r="A391" s="369" t="s">
        <v>1979</v>
      </c>
      <c r="B391" s="374" t="s">
        <v>1980</v>
      </c>
      <c r="C391" s="241">
        <v>0</v>
      </c>
      <c r="D391" s="369">
        <v>1</v>
      </c>
      <c r="E391" s="241">
        <v>302</v>
      </c>
      <c r="F391" s="369">
        <v>300</v>
      </c>
      <c r="G391" s="855">
        <f t="shared" si="16"/>
        <v>302</v>
      </c>
      <c r="H391" s="855">
        <f t="shared" si="16"/>
        <v>301</v>
      </c>
    </row>
    <row r="392" spans="1:10" ht="25.5">
      <c r="A392" s="369" t="s">
        <v>1981</v>
      </c>
      <c r="B392" s="374" t="s">
        <v>1982</v>
      </c>
      <c r="C392" s="862">
        <v>0</v>
      </c>
      <c r="D392" s="369">
        <v>0</v>
      </c>
      <c r="E392" s="862">
        <v>0</v>
      </c>
      <c r="F392" s="369">
        <v>2</v>
      </c>
      <c r="G392" s="855">
        <f t="shared" si="16"/>
        <v>0</v>
      </c>
      <c r="H392" s="855">
        <f t="shared" si="16"/>
        <v>2</v>
      </c>
      <c r="I392" s="478"/>
      <c r="J392" s="862"/>
    </row>
    <row r="393" spans="1:10" ht="25.5">
      <c r="A393" s="855" t="s">
        <v>2328</v>
      </c>
      <c r="B393" s="855" t="s">
        <v>2329</v>
      </c>
      <c r="C393" s="862">
        <v>0</v>
      </c>
      <c r="D393" s="855">
        <v>1</v>
      </c>
      <c r="E393" s="862">
        <v>2</v>
      </c>
      <c r="F393" s="855">
        <v>2</v>
      </c>
      <c r="G393" s="855"/>
      <c r="H393" s="855">
        <f t="shared" si="16"/>
        <v>3</v>
      </c>
      <c r="I393" s="478"/>
      <c r="J393" s="862"/>
    </row>
    <row r="394" spans="1:10" ht="38.25">
      <c r="A394" s="369" t="s">
        <v>2317</v>
      </c>
      <c r="B394" s="374" t="s">
        <v>2318</v>
      </c>
      <c r="C394" s="862">
        <v>0</v>
      </c>
      <c r="D394" s="369">
        <v>1</v>
      </c>
      <c r="E394" s="862">
        <v>3</v>
      </c>
      <c r="F394" s="369">
        <v>1</v>
      </c>
      <c r="G394" s="855">
        <f t="shared" ref="G394:H408" si="17">C394+E394</f>
        <v>3</v>
      </c>
      <c r="H394" s="855">
        <f t="shared" si="16"/>
        <v>2</v>
      </c>
      <c r="I394" s="478"/>
      <c r="J394" s="862"/>
    </row>
    <row r="395" spans="1:10" ht="25.5">
      <c r="A395" s="369" t="s">
        <v>1987</v>
      </c>
      <c r="B395" s="374" t="s">
        <v>1988</v>
      </c>
      <c r="C395" s="862">
        <v>0</v>
      </c>
      <c r="D395" s="369">
        <v>1</v>
      </c>
      <c r="E395" s="862">
        <v>3</v>
      </c>
      <c r="F395" s="369">
        <v>1</v>
      </c>
      <c r="G395" s="855">
        <f t="shared" si="17"/>
        <v>3</v>
      </c>
      <c r="H395" s="855">
        <f t="shared" si="16"/>
        <v>2</v>
      </c>
      <c r="I395" s="478"/>
      <c r="J395" s="862"/>
    </row>
    <row r="396" spans="1:10" ht="25.5">
      <c r="A396" s="369" t="s">
        <v>1989</v>
      </c>
      <c r="B396" s="374" t="s">
        <v>1990</v>
      </c>
      <c r="C396" s="862">
        <v>0</v>
      </c>
      <c r="D396" s="369">
        <v>1</v>
      </c>
      <c r="E396" s="862">
        <v>749</v>
      </c>
      <c r="F396" s="369">
        <v>800</v>
      </c>
      <c r="G396" s="855">
        <f t="shared" si="17"/>
        <v>749</v>
      </c>
      <c r="H396" s="855">
        <f t="shared" si="16"/>
        <v>801</v>
      </c>
      <c r="I396" s="478"/>
      <c r="J396" s="862"/>
    </row>
    <row r="397" spans="1:10" ht="25.5">
      <c r="A397" s="369" t="s">
        <v>1991</v>
      </c>
      <c r="B397" s="374" t="s">
        <v>1992</v>
      </c>
      <c r="C397" s="862">
        <v>0</v>
      </c>
      <c r="D397" s="369">
        <v>1</v>
      </c>
      <c r="E397" s="862">
        <v>3</v>
      </c>
      <c r="F397" s="369">
        <v>3</v>
      </c>
      <c r="G397" s="855">
        <f t="shared" si="17"/>
        <v>3</v>
      </c>
      <c r="H397" s="855">
        <f t="shared" si="17"/>
        <v>4</v>
      </c>
      <c r="I397" s="478"/>
      <c r="J397" s="862"/>
    </row>
    <row r="398" spans="1:10" ht="25.5">
      <c r="A398" s="372" t="s">
        <v>2798</v>
      </c>
      <c r="B398" s="374" t="s">
        <v>2799</v>
      </c>
      <c r="C398" s="862">
        <v>0</v>
      </c>
      <c r="D398" s="369">
        <v>1</v>
      </c>
      <c r="E398" s="862">
        <v>2</v>
      </c>
      <c r="F398" s="369">
        <v>1</v>
      </c>
      <c r="G398" s="855">
        <f t="shared" si="17"/>
        <v>2</v>
      </c>
      <c r="H398" s="855">
        <f t="shared" si="17"/>
        <v>2</v>
      </c>
      <c r="I398" s="478"/>
      <c r="J398" s="862"/>
    </row>
    <row r="399" spans="1:10" ht="25.5">
      <c r="A399" s="369" t="s">
        <v>1993</v>
      </c>
      <c r="B399" s="374" t="s">
        <v>1994</v>
      </c>
      <c r="C399" s="862">
        <v>0</v>
      </c>
      <c r="D399" s="369">
        <v>1</v>
      </c>
      <c r="E399" s="862">
        <v>1139</v>
      </c>
      <c r="F399" s="369">
        <v>1200</v>
      </c>
      <c r="G399" s="855">
        <f t="shared" si="17"/>
        <v>1139</v>
      </c>
      <c r="H399" s="855">
        <f t="shared" si="17"/>
        <v>1201</v>
      </c>
      <c r="I399" s="478"/>
      <c r="J399" s="862"/>
    </row>
    <row r="400" spans="1:10" ht="25.5">
      <c r="A400" s="372" t="s">
        <v>2800</v>
      </c>
      <c r="B400" s="374" t="s">
        <v>2801</v>
      </c>
      <c r="C400" s="862">
        <v>0</v>
      </c>
      <c r="D400" s="369">
        <v>1</v>
      </c>
      <c r="E400" s="862">
        <v>0</v>
      </c>
      <c r="F400" s="369">
        <v>5</v>
      </c>
      <c r="G400" s="855">
        <f t="shared" si="17"/>
        <v>0</v>
      </c>
      <c r="H400" s="855">
        <f t="shared" si="17"/>
        <v>6</v>
      </c>
      <c r="I400" s="478"/>
      <c r="J400" s="862"/>
    </row>
    <row r="401" spans="1:12" ht="38.25">
      <c r="A401" s="369" t="s">
        <v>1995</v>
      </c>
      <c r="B401" s="374" t="s">
        <v>1996</v>
      </c>
      <c r="C401" s="862">
        <v>0</v>
      </c>
      <c r="D401" s="369">
        <v>1</v>
      </c>
      <c r="E401" s="862">
        <v>15</v>
      </c>
      <c r="F401" s="369">
        <v>15</v>
      </c>
      <c r="G401" s="855">
        <f t="shared" si="17"/>
        <v>15</v>
      </c>
      <c r="H401" s="855">
        <f t="shared" si="17"/>
        <v>16</v>
      </c>
      <c r="I401" s="478"/>
      <c r="J401" s="862"/>
    </row>
    <row r="402" spans="1:12" ht="25.5">
      <c r="A402" s="372" t="s">
        <v>3923</v>
      </c>
      <c r="B402" s="374" t="s">
        <v>3924</v>
      </c>
      <c r="C402" s="862">
        <v>0</v>
      </c>
      <c r="D402" s="369">
        <v>1</v>
      </c>
      <c r="E402" s="862">
        <v>0</v>
      </c>
      <c r="F402" s="369">
        <v>1</v>
      </c>
      <c r="G402" s="855">
        <f t="shared" si="17"/>
        <v>0</v>
      </c>
      <c r="H402" s="855">
        <f t="shared" si="17"/>
        <v>2</v>
      </c>
      <c r="I402" s="478"/>
      <c r="J402" s="862"/>
    </row>
    <row r="403" spans="1:12" ht="38.25">
      <c r="A403" s="369" t="s">
        <v>2639</v>
      </c>
      <c r="B403" s="374" t="s">
        <v>2640</v>
      </c>
      <c r="C403" s="862">
        <v>0</v>
      </c>
      <c r="D403" s="369">
        <v>1</v>
      </c>
      <c r="E403" s="862">
        <v>126</v>
      </c>
      <c r="F403" s="369">
        <v>130</v>
      </c>
      <c r="G403" s="855">
        <f t="shared" si="17"/>
        <v>126</v>
      </c>
      <c r="H403" s="855">
        <f t="shared" si="17"/>
        <v>131</v>
      </c>
      <c r="I403" s="478"/>
      <c r="J403" s="862"/>
    </row>
    <row r="404" spans="1:12" ht="25.5">
      <c r="A404" s="372" t="s">
        <v>2005</v>
      </c>
      <c r="B404" s="374" t="s">
        <v>2006</v>
      </c>
      <c r="C404" s="479">
        <v>0</v>
      </c>
      <c r="D404" s="369">
        <v>1</v>
      </c>
      <c r="E404" s="479">
        <v>47</v>
      </c>
      <c r="F404" s="369">
        <v>50</v>
      </c>
      <c r="G404" s="855">
        <f t="shared" si="17"/>
        <v>47</v>
      </c>
      <c r="H404" s="855">
        <f t="shared" si="17"/>
        <v>51</v>
      </c>
      <c r="I404" s="480"/>
      <c r="J404" s="479"/>
    </row>
    <row r="405" spans="1:12">
      <c r="A405" s="372" t="s">
        <v>3947</v>
      </c>
      <c r="B405" s="476" t="s">
        <v>3948</v>
      </c>
      <c r="C405" s="479">
        <v>0</v>
      </c>
      <c r="D405" s="479">
        <v>1</v>
      </c>
      <c r="E405" s="479">
        <v>1</v>
      </c>
      <c r="F405" s="479">
        <v>2</v>
      </c>
      <c r="G405" s="855">
        <f t="shared" si="17"/>
        <v>1</v>
      </c>
      <c r="H405" s="855">
        <f t="shared" si="17"/>
        <v>3</v>
      </c>
      <c r="I405" s="480"/>
      <c r="J405" s="479"/>
    </row>
    <row r="406" spans="1:12">
      <c r="A406" s="372" t="s">
        <v>3949</v>
      </c>
      <c r="B406" s="476" t="s">
        <v>3950</v>
      </c>
      <c r="C406" s="479">
        <v>0</v>
      </c>
      <c r="E406" s="479">
        <v>2</v>
      </c>
      <c r="F406" s="241">
        <v>2</v>
      </c>
      <c r="G406" s="241">
        <f t="shared" si="17"/>
        <v>2</v>
      </c>
      <c r="H406" s="241">
        <f t="shared" si="17"/>
        <v>2</v>
      </c>
      <c r="I406" s="480"/>
      <c r="J406" s="479"/>
    </row>
    <row r="407" spans="1:12" ht="25.5">
      <c r="A407" s="369" t="s">
        <v>2007</v>
      </c>
      <c r="B407" s="374" t="s">
        <v>2008</v>
      </c>
      <c r="C407" s="479">
        <v>5</v>
      </c>
      <c r="D407" s="369">
        <v>5</v>
      </c>
      <c r="E407" s="479">
        <v>58</v>
      </c>
      <c r="F407" s="369">
        <v>60</v>
      </c>
      <c r="G407" s="855">
        <f t="shared" si="17"/>
        <v>63</v>
      </c>
      <c r="H407" s="855">
        <f t="shared" si="17"/>
        <v>65</v>
      </c>
      <c r="I407" s="480"/>
      <c r="J407" s="479"/>
    </row>
    <row r="408" spans="1:12" ht="25.5">
      <c r="A408" s="369" t="s">
        <v>2009</v>
      </c>
      <c r="B408" s="374" t="s">
        <v>2010</v>
      </c>
      <c r="C408" s="241">
        <v>0</v>
      </c>
      <c r="D408" s="369">
        <v>2</v>
      </c>
      <c r="E408" s="241">
        <v>2</v>
      </c>
      <c r="F408" s="369">
        <v>2</v>
      </c>
      <c r="G408" s="855">
        <f t="shared" si="17"/>
        <v>2</v>
      </c>
      <c r="H408" s="855">
        <f t="shared" si="17"/>
        <v>4</v>
      </c>
      <c r="J408" s="481"/>
      <c r="K408" s="482"/>
      <c r="L408" s="483"/>
    </row>
    <row r="409" spans="1:12" ht="15.75">
      <c r="A409" s="417"/>
      <c r="B409" s="484" t="s">
        <v>2011</v>
      </c>
      <c r="C409" s="485">
        <f>SUM(C139:C408)</f>
        <v>14837</v>
      </c>
      <c r="D409" s="485">
        <f>SUM(D139:D408)</f>
        <v>15682</v>
      </c>
      <c r="E409" s="485">
        <f t="shared" ref="E409:H409" si="18">SUM(E139:E408)</f>
        <v>8765</v>
      </c>
      <c r="F409" s="485">
        <f t="shared" si="18"/>
        <v>9550</v>
      </c>
      <c r="G409" s="485">
        <f t="shared" si="18"/>
        <v>23595</v>
      </c>
      <c r="H409" s="485">
        <f t="shared" si="18"/>
        <v>25232</v>
      </c>
      <c r="I409" s="480"/>
      <c r="J409" s="479"/>
    </row>
    <row r="410" spans="1:12">
      <c r="A410" s="417"/>
      <c r="B410" s="418"/>
      <c r="C410" s="479"/>
      <c r="D410" s="479"/>
      <c r="E410" s="479"/>
      <c r="F410" s="479"/>
      <c r="G410" s="479"/>
      <c r="H410" s="486"/>
      <c r="I410" s="480"/>
      <c r="J410" s="479"/>
    </row>
    <row r="411" spans="1:12">
      <c r="A411" s="575"/>
      <c r="B411" s="576"/>
      <c r="C411" s="506"/>
      <c r="D411" s="506"/>
      <c r="E411" s="506"/>
      <c r="F411" s="506"/>
      <c r="G411" s="506"/>
      <c r="H411" s="577"/>
      <c r="I411" s="578"/>
      <c r="J411" s="506"/>
      <c r="K411" s="579"/>
    </row>
    <row r="412" spans="1:12">
      <c r="A412" s="580"/>
      <c r="B412" s="576"/>
      <c r="C412" s="506"/>
      <c r="D412" s="506"/>
      <c r="E412" s="506"/>
      <c r="F412" s="506"/>
      <c r="G412" s="506"/>
      <c r="H412" s="577"/>
      <c r="I412" s="578"/>
      <c r="J412" s="506"/>
      <c r="K412" s="579"/>
    </row>
    <row r="413" spans="1:12">
      <c r="A413" s="580"/>
      <c r="B413" s="576"/>
      <c r="C413" s="506"/>
      <c r="D413" s="506"/>
      <c r="E413" s="506"/>
      <c r="F413" s="506"/>
      <c r="G413" s="506"/>
      <c r="H413" s="577"/>
      <c r="I413" s="578"/>
      <c r="J413" s="506"/>
      <c r="K413" s="579"/>
    </row>
    <row r="414" spans="1:12">
      <c r="A414" s="857"/>
      <c r="B414" s="576"/>
      <c r="C414" s="581"/>
      <c r="D414" s="582"/>
      <c r="E414" s="581"/>
      <c r="F414" s="581"/>
      <c r="G414" s="582"/>
      <c r="H414" s="583"/>
      <c r="I414" s="584"/>
      <c r="J414" s="581"/>
      <c r="K414" s="579"/>
    </row>
    <row r="415" spans="1:12">
      <c r="A415" s="585"/>
      <c r="B415" s="586"/>
      <c r="C415" s="311"/>
      <c r="D415" s="311"/>
      <c r="E415" s="311"/>
      <c r="F415" s="311"/>
      <c r="G415" s="311"/>
      <c r="H415" s="587"/>
      <c r="I415" s="588"/>
      <c r="J415" s="311"/>
      <c r="K415" s="579"/>
    </row>
    <row r="416" spans="1:12">
      <c r="A416" s="857"/>
      <c r="B416" s="586"/>
      <c r="C416" s="311"/>
      <c r="D416" s="311"/>
      <c r="E416" s="311"/>
      <c r="F416" s="311"/>
      <c r="G416" s="311"/>
      <c r="H416" s="587"/>
      <c r="I416" s="588"/>
      <c r="J416" s="311"/>
      <c r="K416" s="579"/>
    </row>
    <row r="417" spans="1:11">
      <c r="A417" s="580"/>
      <c r="B417" s="857"/>
      <c r="C417" s="506"/>
      <c r="D417" s="506"/>
      <c r="E417" s="506"/>
      <c r="F417" s="579"/>
      <c r="G417" s="857"/>
      <c r="H417" s="857"/>
      <c r="I417" s="578"/>
      <c r="J417" s="506"/>
      <c r="K417" s="579"/>
    </row>
    <row r="418" spans="1:11">
      <c r="A418" s="580"/>
      <c r="B418" s="576"/>
      <c r="C418" s="506"/>
      <c r="D418" s="506"/>
      <c r="E418" s="506"/>
      <c r="F418" s="506"/>
      <c r="G418" s="857"/>
      <c r="H418" s="857"/>
      <c r="I418" s="578"/>
      <c r="J418" s="506"/>
      <c r="K418" s="579"/>
    </row>
    <row r="419" spans="1:11">
      <c r="A419" s="580"/>
      <c r="B419" s="576"/>
      <c r="C419" s="506"/>
      <c r="D419" s="506"/>
      <c r="E419" s="506"/>
      <c r="F419" s="506"/>
      <c r="G419" s="857"/>
      <c r="H419" s="857"/>
      <c r="I419" s="578"/>
      <c r="J419" s="506"/>
      <c r="K419" s="579"/>
    </row>
    <row r="420" spans="1:11">
      <c r="A420" s="580"/>
      <c r="B420" s="576"/>
      <c r="C420" s="506"/>
      <c r="D420" s="506"/>
      <c r="E420" s="506"/>
      <c r="F420" s="506"/>
      <c r="G420" s="857"/>
      <c r="H420" s="857"/>
      <c r="I420" s="578"/>
      <c r="J420" s="506"/>
      <c r="K420" s="579"/>
    </row>
    <row r="421" spans="1:11">
      <c r="A421" s="580"/>
      <c r="B421" s="576"/>
      <c r="C421" s="506"/>
      <c r="D421" s="506"/>
      <c r="E421" s="506"/>
      <c r="F421" s="506"/>
      <c r="G421" s="857"/>
      <c r="H421" s="857"/>
      <c r="I421" s="578"/>
      <c r="J421" s="506"/>
      <c r="K421" s="579"/>
    </row>
    <row r="422" spans="1:11">
      <c r="A422" s="857"/>
      <c r="B422" s="576"/>
      <c r="C422" s="581"/>
      <c r="D422" s="581"/>
      <c r="E422" s="581"/>
      <c r="F422" s="581"/>
      <c r="G422" s="581"/>
      <c r="H422" s="581"/>
      <c r="I422" s="584"/>
      <c r="J422" s="581"/>
      <c r="K422" s="579"/>
    </row>
    <row r="423" spans="1:11">
      <c r="A423" s="857"/>
      <c r="B423" s="586"/>
      <c r="C423" s="311"/>
      <c r="D423" s="311"/>
      <c r="E423" s="311"/>
      <c r="F423" s="311"/>
      <c r="G423" s="311"/>
      <c r="H423" s="311"/>
      <c r="I423" s="579"/>
      <c r="J423" s="579"/>
      <c r="K423" s="579"/>
    </row>
    <row r="424" spans="1:11">
      <c r="A424" s="585"/>
      <c r="B424" s="857"/>
      <c r="C424" s="311"/>
      <c r="D424" s="311"/>
      <c r="E424" s="311"/>
      <c r="F424" s="311"/>
      <c r="G424" s="311"/>
      <c r="H424" s="311"/>
      <c r="I424" s="579"/>
      <c r="J424" s="579"/>
      <c r="K424" s="579"/>
    </row>
    <row r="425" spans="1:11">
      <c r="A425" s="857"/>
      <c r="B425" s="857"/>
      <c r="C425" s="311"/>
      <c r="D425" s="311"/>
      <c r="E425" s="311"/>
      <c r="F425" s="311"/>
      <c r="G425" s="311"/>
      <c r="H425" s="311"/>
      <c r="I425" s="579"/>
      <c r="J425" s="579"/>
      <c r="K425" s="579"/>
    </row>
    <row r="426" spans="1:11">
      <c r="A426" s="857"/>
      <c r="B426" s="857"/>
      <c r="C426" s="311"/>
      <c r="D426" s="311"/>
      <c r="E426" s="311"/>
      <c r="F426" s="311"/>
      <c r="G426" s="311"/>
      <c r="H426" s="311"/>
      <c r="I426" s="579"/>
      <c r="J426" s="579"/>
      <c r="K426" s="579"/>
    </row>
    <row r="427" spans="1:11">
      <c r="A427" s="856"/>
      <c r="B427" s="856"/>
      <c r="C427" s="862"/>
      <c r="D427" s="862"/>
      <c r="E427" s="862"/>
      <c r="F427" s="862"/>
      <c r="G427" s="862"/>
      <c r="H427" s="862"/>
    </row>
    <row r="428" spans="1:11">
      <c r="A428" s="856"/>
      <c r="B428" s="856"/>
      <c r="C428" s="862"/>
      <c r="D428" s="862"/>
      <c r="E428" s="862"/>
      <c r="F428" s="862"/>
      <c r="G428" s="862"/>
      <c r="H428" s="862"/>
    </row>
    <row r="429" spans="1:11">
      <c r="A429" s="856"/>
      <c r="B429" s="856"/>
      <c r="C429" s="862"/>
      <c r="D429" s="862"/>
      <c r="E429" s="862"/>
      <c r="F429" s="862"/>
      <c r="G429" s="862"/>
      <c r="H429" s="862"/>
    </row>
    <row r="430" spans="1:11">
      <c r="A430" s="856"/>
      <c r="B430" s="856"/>
      <c r="C430" s="862"/>
      <c r="D430" s="862"/>
      <c r="E430" s="862"/>
      <c r="F430" s="862"/>
      <c r="G430" s="862"/>
      <c r="H430" s="862"/>
    </row>
    <row r="431" spans="1:11">
      <c r="A431" s="856"/>
      <c r="B431" s="856"/>
      <c r="C431" s="862"/>
      <c r="D431" s="862"/>
      <c r="E431" s="862"/>
      <c r="F431" s="862"/>
      <c r="G431" s="862"/>
      <c r="H431" s="862"/>
    </row>
    <row r="432" spans="1:11">
      <c r="A432" s="856"/>
      <c r="B432" s="856"/>
      <c r="C432" s="862"/>
      <c r="D432" s="862"/>
      <c r="E432" s="862"/>
      <c r="F432" s="862"/>
      <c r="G432" s="862"/>
      <c r="H432" s="862"/>
    </row>
    <row r="433" spans="1:8">
      <c r="A433" s="856"/>
      <c r="B433" s="856"/>
      <c r="C433" s="862"/>
      <c r="D433" s="862"/>
      <c r="E433" s="862"/>
      <c r="F433" s="862"/>
      <c r="G433" s="862"/>
      <c r="H433" s="862"/>
    </row>
    <row r="434" spans="1:8">
      <c r="A434" s="856"/>
      <c r="B434" s="856"/>
      <c r="C434" s="862"/>
      <c r="D434" s="862"/>
      <c r="E434" s="862"/>
      <c r="F434" s="862"/>
      <c r="G434" s="862"/>
      <c r="H434" s="862"/>
    </row>
    <row r="435" spans="1:8">
      <c r="A435" s="856"/>
      <c r="B435" s="856"/>
      <c r="C435" s="862"/>
      <c r="D435" s="862"/>
      <c r="E435" s="862"/>
      <c r="F435" s="862"/>
      <c r="G435" s="862"/>
      <c r="H435" s="862"/>
    </row>
    <row r="436" spans="1:8">
      <c r="A436" s="856"/>
      <c r="B436" s="856"/>
      <c r="C436" s="862"/>
      <c r="D436" s="862"/>
      <c r="E436" s="862"/>
      <c r="F436" s="862"/>
      <c r="G436" s="862"/>
      <c r="H436" s="862"/>
    </row>
    <row r="437" spans="1:8">
      <c r="A437" s="856"/>
      <c r="B437" s="856"/>
      <c r="C437" s="862"/>
      <c r="D437" s="862"/>
      <c r="E437" s="862"/>
      <c r="F437" s="862"/>
      <c r="G437" s="862"/>
      <c r="H437" s="862"/>
    </row>
    <row r="438" spans="1:8">
      <c r="A438" s="856"/>
      <c r="B438" s="856"/>
      <c r="C438" s="862"/>
      <c r="D438" s="862"/>
      <c r="E438" s="862"/>
      <c r="F438" s="862"/>
      <c r="G438" s="862"/>
      <c r="H438" s="862"/>
    </row>
    <row r="439" spans="1:8">
      <c r="A439" s="856"/>
      <c r="B439" s="856"/>
      <c r="C439" s="862"/>
      <c r="D439" s="862"/>
      <c r="E439" s="862"/>
      <c r="F439" s="862"/>
      <c r="G439" s="862"/>
      <c r="H439" s="862"/>
    </row>
    <row r="440" spans="1:8">
      <c r="A440" s="856"/>
      <c r="B440" s="856"/>
      <c r="C440" s="862"/>
      <c r="D440" s="862"/>
      <c r="E440" s="862"/>
      <c r="F440" s="862"/>
      <c r="G440" s="862"/>
      <c r="H440" s="862"/>
    </row>
    <row r="441" spans="1:8">
      <c r="A441" s="856"/>
      <c r="B441" s="856"/>
      <c r="C441" s="862"/>
      <c r="D441" s="862"/>
      <c r="E441" s="862"/>
      <c r="F441" s="862"/>
      <c r="G441" s="862"/>
      <c r="H441" s="862"/>
    </row>
    <row r="442" spans="1:8">
      <c r="A442" s="856"/>
      <c r="B442" s="856"/>
      <c r="C442" s="862"/>
      <c r="D442" s="862"/>
      <c r="E442" s="862"/>
      <c r="F442" s="862"/>
      <c r="G442" s="862"/>
      <c r="H442" s="862"/>
    </row>
    <row r="443" spans="1:8">
      <c r="A443" s="856"/>
      <c r="B443" s="856"/>
      <c r="C443" s="862"/>
      <c r="D443" s="862"/>
      <c r="E443" s="862"/>
      <c r="F443" s="862"/>
      <c r="G443" s="862"/>
      <c r="H443" s="862"/>
    </row>
    <row r="444" spans="1:8">
      <c r="A444" s="856"/>
      <c r="B444" s="856"/>
      <c r="C444" s="862"/>
      <c r="D444" s="862"/>
      <c r="E444" s="862"/>
      <c r="F444" s="862"/>
      <c r="G444" s="862"/>
      <c r="H444" s="862"/>
    </row>
    <row r="445" spans="1:8">
      <c r="A445" s="856"/>
      <c r="B445" s="856"/>
      <c r="C445" s="862"/>
      <c r="D445" s="862"/>
      <c r="E445" s="862"/>
      <c r="F445" s="862"/>
      <c r="G445" s="862"/>
      <c r="H445" s="862"/>
    </row>
    <row r="446" spans="1:8">
      <c r="A446" s="856"/>
      <c r="B446" s="856"/>
      <c r="C446" s="862"/>
      <c r="D446" s="862"/>
      <c r="E446" s="862"/>
      <c r="F446" s="862"/>
      <c r="G446" s="862"/>
      <c r="H446" s="862"/>
    </row>
    <row r="447" spans="1:8">
      <c r="A447" s="856"/>
      <c r="B447" s="856"/>
      <c r="C447" s="862"/>
      <c r="D447" s="862"/>
      <c r="E447" s="862"/>
      <c r="F447" s="862"/>
      <c r="G447" s="862"/>
      <c r="H447" s="862"/>
    </row>
    <row r="448" spans="1:8">
      <c r="A448" s="856"/>
      <c r="B448" s="856"/>
      <c r="C448" s="862"/>
      <c r="D448" s="862"/>
      <c r="E448" s="862"/>
      <c r="F448" s="862"/>
      <c r="G448" s="862"/>
      <c r="H448" s="862"/>
    </row>
    <row r="449" spans="1:8">
      <c r="A449" s="856"/>
      <c r="B449" s="856"/>
      <c r="C449" s="862"/>
      <c r="D449" s="862"/>
      <c r="E449" s="862"/>
      <c r="F449" s="862"/>
      <c r="G449" s="862"/>
      <c r="H449" s="862"/>
    </row>
    <row r="450" spans="1:8">
      <c r="A450" s="856"/>
      <c r="B450" s="856"/>
      <c r="C450" s="862"/>
      <c r="D450" s="862"/>
      <c r="E450" s="862"/>
      <c r="F450" s="862"/>
      <c r="G450" s="862"/>
      <c r="H450" s="862"/>
    </row>
    <row r="451" spans="1:8">
      <c r="A451" s="856"/>
      <c r="B451" s="856"/>
      <c r="C451" s="862"/>
      <c r="D451" s="862"/>
      <c r="E451" s="862"/>
      <c r="F451" s="862"/>
      <c r="G451" s="862"/>
      <c r="H451" s="862"/>
    </row>
    <row r="452" spans="1:8">
      <c r="A452" s="856"/>
      <c r="B452" s="856"/>
      <c r="C452" s="862"/>
      <c r="D452" s="862"/>
      <c r="E452" s="862"/>
      <c r="F452" s="862"/>
      <c r="G452" s="862"/>
      <c r="H452" s="862"/>
    </row>
    <row r="453" spans="1:8">
      <c r="A453" s="856"/>
      <c r="B453" s="856"/>
      <c r="C453" s="862"/>
      <c r="D453" s="862"/>
      <c r="E453" s="862"/>
      <c r="F453" s="862"/>
      <c r="G453" s="862"/>
      <c r="H453" s="862"/>
    </row>
    <row r="454" spans="1:8">
      <c r="A454" s="856"/>
      <c r="B454" s="856"/>
      <c r="C454" s="862"/>
      <c r="D454" s="862"/>
      <c r="E454" s="862"/>
      <c r="F454" s="862"/>
      <c r="G454" s="862"/>
      <c r="H454" s="862"/>
    </row>
    <row r="455" spans="1:8">
      <c r="A455" s="856"/>
      <c r="B455" s="856"/>
      <c r="C455" s="862"/>
      <c r="D455" s="862"/>
      <c r="E455" s="862"/>
      <c r="F455" s="862"/>
      <c r="G455" s="862"/>
      <c r="H455" s="862"/>
    </row>
    <row r="456" spans="1:8">
      <c r="A456" s="856"/>
      <c r="B456" s="856"/>
      <c r="C456" s="862"/>
      <c r="D456" s="862"/>
      <c r="E456" s="862"/>
      <c r="F456" s="862"/>
      <c r="G456" s="862"/>
      <c r="H456" s="862"/>
    </row>
    <row r="457" spans="1:8">
      <c r="A457" s="856"/>
      <c r="B457" s="856"/>
      <c r="C457" s="862"/>
      <c r="D457" s="862"/>
      <c r="E457" s="862"/>
      <c r="F457" s="862"/>
      <c r="G457" s="862"/>
      <c r="H457" s="862"/>
    </row>
    <row r="458" spans="1:8">
      <c r="A458" s="856"/>
      <c r="B458" s="856"/>
      <c r="C458" s="862"/>
      <c r="D458" s="862"/>
      <c r="E458" s="862"/>
      <c r="F458" s="862"/>
      <c r="G458" s="862"/>
      <c r="H458" s="862"/>
    </row>
    <row r="459" spans="1:8">
      <c r="A459" s="856"/>
      <c r="B459" s="856"/>
      <c r="C459" s="862"/>
      <c r="D459" s="862"/>
      <c r="E459" s="862"/>
      <c r="F459" s="862"/>
      <c r="G459" s="862"/>
      <c r="H459" s="862"/>
    </row>
    <row r="460" spans="1:8">
      <c r="A460" s="856"/>
      <c r="B460" s="856"/>
      <c r="C460" s="862"/>
      <c r="D460" s="862"/>
      <c r="E460" s="862"/>
      <c r="F460" s="862"/>
      <c r="G460" s="862"/>
      <c r="H460" s="862"/>
    </row>
    <row r="461" spans="1:8">
      <c r="A461" s="856"/>
      <c r="B461" s="856"/>
      <c r="C461" s="862"/>
      <c r="D461" s="862"/>
      <c r="E461" s="862"/>
      <c r="F461" s="862"/>
      <c r="G461" s="862"/>
      <c r="H461" s="862"/>
    </row>
    <row r="462" spans="1:8">
      <c r="A462" s="856"/>
      <c r="B462" s="856"/>
      <c r="C462" s="862"/>
      <c r="D462" s="862"/>
      <c r="E462" s="862"/>
      <c r="F462" s="862"/>
      <c r="G462" s="862"/>
      <c r="H462" s="862"/>
    </row>
    <row r="463" spans="1:8">
      <c r="A463" s="856"/>
      <c r="B463" s="856"/>
      <c r="C463" s="862"/>
      <c r="D463" s="862"/>
      <c r="E463" s="862"/>
      <c r="F463" s="862"/>
      <c r="G463" s="862"/>
      <c r="H463" s="862"/>
    </row>
    <row r="464" spans="1:8">
      <c r="A464" s="856"/>
      <c r="B464" s="856"/>
      <c r="C464" s="862"/>
      <c r="D464" s="862"/>
      <c r="E464" s="862"/>
      <c r="F464" s="862"/>
      <c r="G464" s="862"/>
      <c r="H464" s="862"/>
    </row>
    <row r="465" spans="1:8">
      <c r="A465" s="856"/>
      <c r="B465" s="856"/>
      <c r="C465" s="862"/>
      <c r="D465" s="862"/>
      <c r="E465" s="862"/>
      <c r="F465" s="862"/>
      <c r="G465" s="862"/>
      <c r="H465" s="862"/>
    </row>
    <row r="466" spans="1:8">
      <c r="A466" s="856"/>
      <c r="B466" s="856"/>
      <c r="C466" s="862"/>
      <c r="D466" s="862"/>
      <c r="E466" s="862"/>
      <c r="F466" s="862"/>
      <c r="G466" s="862"/>
      <c r="H466" s="862"/>
    </row>
    <row r="467" spans="1:8">
      <c r="A467" s="856"/>
      <c r="B467" s="856"/>
      <c r="C467" s="862"/>
      <c r="D467" s="862"/>
      <c r="E467" s="862"/>
      <c r="F467" s="862"/>
      <c r="G467" s="862"/>
      <c r="H467" s="862"/>
    </row>
    <row r="468" spans="1:8">
      <c r="A468" s="856"/>
      <c r="B468" s="856"/>
      <c r="C468" s="862"/>
      <c r="D468" s="862"/>
      <c r="E468" s="862"/>
      <c r="F468" s="862"/>
      <c r="G468" s="862"/>
      <c r="H468" s="862"/>
    </row>
    <row r="469" spans="1:8">
      <c r="A469" s="856"/>
      <c r="B469" s="856"/>
      <c r="C469" s="862"/>
      <c r="D469" s="862"/>
      <c r="E469" s="862"/>
      <c r="F469" s="862"/>
      <c r="G469" s="862"/>
      <c r="H469" s="862"/>
    </row>
    <row r="470" spans="1:8">
      <c r="A470" s="856"/>
      <c r="B470" s="856"/>
      <c r="C470" s="862"/>
      <c r="D470" s="862"/>
      <c r="E470" s="862"/>
      <c r="F470" s="862"/>
      <c r="G470" s="862"/>
      <c r="H470" s="862"/>
    </row>
    <row r="471" spans="1:8">
      <c r="A471" s="856"/>
      <c r="B471" s="856"/>
      <c r="C471" s="862"/>
      <c r="D471" s="862"/>
      <c r="E471" s="862"/>
      <c r="F471" s="862"/>
      <c r="G471" s="862"/>
      <c r="H471" s="862"/>
    </row>
    <row r="472" spans="1:8">
      <c r="A472" s="856"/>
      <c r="B472" s="856"/>
      <c r="C472" s="862"/>
      <c r="D472" s="862"/>
      <c r="E472" s="862"/>
      <c r="F472" s="862"/>
      <c r="G472" s="862"/>
      <c r="H472" s="862"/>
    </row>
    <row r="473" spans="1:8">
      <c r="A473" s="856"/>
      <c r="B473" s="856"/>
      <c r="C473" s="862"/>
      <c r="D473" s="862"/>
      <c r="E473" s="862"/>
      <c r="F473" s="862"/>
      <c r="G473" s="862"/>
      <c r="H473" s="862"/>
    </row>
    <row r="474" spans="1:8">
      <c r="A474" s="856"/>
      <c r="B474" s="856"/>
      <c r="C474" s="862"/>
      <c r="D474" s="862"/>
      <c r="E474" s="862"/>
      <c r="F474" s="862"/>
      <c r="G474" s="862"/>
      <c r="H474" s="862"/>
    </row>
    <row r="475" spans="1:8">
      <c r="A475" s="856"/>
      <c r="B475" s="856"/>
      <c r="C475" s="862"/>
      <c r="D475" s="862"/>
      <c r="E475" s="862"/>
      <c r="F475" s="862"/>
      <c r="G475" s="862"/>
      <c r="H475" s="862"/>
    </row>
    <row r="476" spans="1:8">
      <c r="A476" s="856"/>
      <c r="B476" s="856"/>
      <c r="C476" s="862"/>
      <c r="D476" s="862"/>
      <c r="E476" s="862"/>
      <c r="F476" s="862"/>
      <c r="G476" s="862"/>
      <c r="H476" s="862"/>
    </row>
    <row r="477" spans="1:8">
      <c r="A477" s="856"/>
      <c r="B477" s="856"/>
      <c r="C477" s="862"/>
      <c r="D477" s="862"/>
      <c r="E477" s="862"/>
      <c r="F477" s="862"/>
      <c r="G477" s="862"/>
      <c r="H477" s="862"/>
    </row>
    <row r="478" spans="1:8">
      <c r="A478" s="856"/>
      <c r="B478" s="856"/>
      <c r="C478" s="862"/>
      <c r="D478" s="862"/>
      <c r="E478" s="862"/>
      <c r="F478" s="862"/>
      <c r="G478" s="862"/>
      <c r="H478" s="862"/>
    </row>
    <row r="479" spans="1:8">
      <c r="A479" s="856"/>
      <c r="B479" s="856"/>
      <c r="C479" s="862"/>
      <c r="D479" s="862"/>
      <c r="E479" s="862"/>
      <c r="F479" s="862"/>
      <c r="G479" s="862"/>
      <c r="H479" s="862"/>
    </row>
    <row r="480" spans="1:8">
      <c r="A480" s="856"/>
      <c r="B480" s="856"/>
      <c r="C480" s="862"/>
      <c r="D480" s="862"/>
      <c r="E480" s="862"/>
      <c r="F480" s="862"/>
      <c r="G480" s="862"/>
      <c r="H480" s="862"/>
    </row>
    <row r="481" spans="1:8">
      <c r="A481" s="856"/>
      <c r="B481" s="856"/>
      <c r="C481" s="862"/>
      <c r="D481" s="862"/>
      <c r="E481" s="862"/>
      <c r="F481" s="862"/>
      <c r="G481" s="862"/>
      <c r="H481" s="862"/>
    </row>
    <row r="482" spans="1:8">
      <c r="A482" s="856"/>
      <c r="B482" s="856"/>
      <c r="C482" s="862"/>
      <c r="D482" s="862"/>
      <c r="E482" s="862"/>
      <c r="F482" s="862"/>
      <c r="G482" s="862"/>
      <c r="H482" s="862"/>
    </row>
    <row r="483" spans="1:8">
      <c r="A483" s="856"/>
      <c r="B483" s="856"/>
      <c r="C483" s="862"/>
      <c r="D483" s="862"/>
      <c r="E483" s="862"/>
      <c r="F483" s="862"/>
      <c r="G483" s="862"/>
      <c r="H483" s="862"/>
    </row>
    <row r="484" spans="1:8">
      <c r="A484" s="856"/>
      <c r="B484" s="856"/>
      <c r="C484" s="862"/>
      <c r="D484" s="862"/>
      <c r="E484" s="862"/>
      <c r="F484" s="862"/>
      <c r="G484" s="862"/>
      <c r="H484" s="862"/>
    </row>
    <row r="485" spans="1:8">
      <c r="A485" s="856"/>
      <c r="B485" s="856"/>
      <c r="C485" s="862"/>
      <c r="D485" s="862"/>
      <c r="E485" s="862"/>
      <c r="F485" s="862"/>
      <c r="G485" s="862"/>
      <c r="H485" s="862"/>
    </row>
    <row r="486" spans="1:8">
      <c r="A486" s="856"/>
      <c r="B486" s="856"/>
      <c r="C486" s="862"/>
      <c r="D486" s="862"/>
      <c r="E486" s="862"/>
      <c r="F486" s="862"/>
      <c r="G486" s="862"/>
      <c r="H486" s="862"/>
    </row>
    <row r="487" spans="1:8">
      <c r="A487" s="856"/>
      <c r="B487" s="856"/>
      <c r="C487" s="862"/>
      <c r="D487" s="862"/>
      <c r="E487" s="862"/>
      <c r="F487" s="862"/>
      <c r="G487" s="862"/>
      <c r="H487" s="862"/>
    </row>
    <row r="488" spans="1:8">
      <c r="A488" s="856"/>
      <c r="B488" s="856"/>
      <c r="C488" s="862"/>
      <c r="D488" s="862"/>
      <c r="E488" s="862"/>
      <c r="F488" s="862"/>
      <c r="G488" s="862"/>
      <c r="H488" s="862"/>
    </row>
    <row r="489" spans="1:8">
      <c r="A489" s="856"/>
      <c r="B489" s="856"/>
      <c r="C489" s="862"/>
      <c r="D489" s="862"/>
      <c r="E489" s="862"/>
      <c r="F489" s="862"/>
      <c r="G489" s="862"/>
      <c r="H489" s="862"/>
    </row>
    <row r="490" spans="1:8">
      <c r="A490" s="856"/>
      <c r="B490" s="856"/>
      <c r="C490" s="862"/>
      <c r="D490" s="862"/>
      <c r="E490" s="862"/>
      <c r="F490" s="862"/>
      <c r="G490" s="862"/>
      <c r="H490" s="862"/>
    </row>
    <row r="491" spans="1:8">
      <c r="A491" s="856"/>
      <c r="B491" s="856"/>
      <c r="C491" s="862"/>
      <c r="D491" s="862"/>
      <c r="E491" s="862"/>
      <c r="F491" s="862"/>
      <c r="G491" s="862"/>
      <c r="H491" s="862"/>
    </row>
    <row r="492" spans="1:8">
      <c r="A492" s="856"/>
      <c r="B492" s="856"/>
      <c r="C492" s="862"/>
      <c r="D492" s="862"/>
      <c r="E492" s="862"/>
      <c r="F492" s="862"/>
      <c r="G492" s="862"/>
      <c r="H492" s="862"/>
    </row>
    <row r="493" spans="1:8">
      <c r="A493" s="856"/>
      <c r="B493" s="856"/>
      <c r="C493" s="862"/>
      <c r="D493" s="862"/>
      <c r="E493" s="862"/>
      <c r="F493" s="862"/>
      <c r="G493" s="862"/>
      <c r="H493" s="862"/>
    </row>
    <row r="494" spans="1:8">
      <c r="A494" s="856"/>
      <c r="B494" s="856"/>
      <c r="C494" s="862"/>
      <c r="D494" s="862"/>
      <c r="E494" s="862"/>
      <c r="F494" s="862"/>
      <c r="G494" s="862"/>
      <c r="H494" s="862"/>
    </row>
    <row r="495" spans="1:8">
      <c r="A495" s="856"/>
      <c r="B495" s="856"/>
      <c r="C495" s="862"/>
      <c r="D495" s="862"/>
      <c r="E495" s="862"/>
      <c r="F495" s="862"/>
      <c r="G495" s="862"/>
      <c r="H495" s="862"/>
    </row>
    <row r="496" spans="1:8">
      <c r="A496" s="856"/>
      <c r="B496" s="856"/>
      <c r="C496" s="862"/>
      <c r="D496" s="862"/>
      <c r="E496" s="862"/>
      <c r="F496" s="862"/>
      <c r="G496" s="862"/>
      <c r="H496" s="862"/>
    </row>
    <row r="497" spans="1:8">
      <c r="A497" s="856"/>
      <c r="B497" s="856"/>
      <c r="C497" s="862"/>
      <c r="D497" s="862"/>
      <c r="E497" s="862"/>
      <c r="F497" s="862"/>
      <c r="G497" s="862"/>
      <c r="H497" s="862"/>
    </row>
    <row r="498" spans="1:8">
      <c r="A498" s="856"/>
      <c r="B498" s="856"/>
      <c r="C498" s="862"/>
      <c r="D498" s="862"/>
      <c r="E498" s="862"/>
      <c r="F498" s="862"/>
      <c r="G498" s="862"/>
      <c r="H498" s="862"/>
    </row>
    <row r="499" spans="1:8">
      <c r="A499" s="856"/>
      <c r="B499" s="856"/>
      <c r="C499" s="862"/>
      <c r="D499" s="862"/>
      <c r="E499" s="862"/>
      <c r="F499" s="862"/>
      <c r="G499" s="862"/>
      <c r="H499" s="862"/>
    </row>
    <row r="500" spans="1:8">
      <c r="A500" s="856"/>
      <c r="B500" s="856"/>
      <c r="C500" s="862"/>
      <c r="D500" s="862"/>
      <c r="E500" s="862"/>
      <c r="F500" s="862"/>
      <c r="G500" s="862"/>
      <c r="H500" s="862"/>
    </row>
    <row r="501" spans="1:8">
      <c r="A501" s="856"/>
      <c r="B501" s="856"/>
      <c r="C501" s="862"/>
      <c r="D501" s="862"/>
      <c r="E501" s="862"/>
      <c r="F501" s="862"/>
      <c r="G501" s="862"/>
      <c r="H501" s="862"/>
    </row>
    <row r="502" spans="1:8">
      <c r="A502" s="856"/>
      <c r="B502" s="856"/>
      <c r="C502" s="862"/>
      <c r="D502" s="862"/>
      <c r="E502" s="862"/>
      <c r="F502" s="862"/>
      <c r="G502" s="862"/>
      <c r="H502" s="862"/>
    </row>
    <row r="503" spans="1:8">
      <c r="A503" s="856"/>
      <c r="B503" s="856"/>
      <c r="C503" s="862"/>
      <c r="D503" s="862"/>
      <c r="E503" s="862"/>
      <c r="F503" s="862"/>
      <c r="G503" s="862"/>
      <c r="H503" s="862"/>
    </row>
    <row r="504" spans="1:8">
      <c r="A504" s="856"/>
      <c r="B504" s="856"/>
      <c r="C504" s="862"/>
      <c r="D504" s="862"/>
      <c r="E504" s="862"/>
      <c r="F504" s="862"/>
      <c r="G504" s="862"/>
      <c r="H504" s="862"/>
    </row>
    <row r="505" spans="1:8">
      <c r="A505" s="856"/>
      <c r="B505" s="856"/>
      <c r="C505" s="862"/>
      <c r="D505" s="862"/>
      <c r="E505" s="862"/>
      <c r="F505" s="862"/>
      <c r="G505" s="862"/>
      <c r="H505" s="862"/>
    </row>
    <row r="506" spans="1:8">
      <c r="A506" s="856"/>
      <c r="B506" s="856"/>
      <c r="C506" s="862"/>
      <c r="D506" s="862"/>
      <c r="E506" s="862"/>
      <c r="F506" s="862"/>
      <c r="G506" s="862"/>
      <c r="H506" s="862"/>
    </row>
    <row r="507" spans="1:8">
      <c r="A507" s="856"/>
      <c r="B507" s="856"/>
      <c r="C507" s="862"/>
      <c r="D507" s="862"/>
      <c r="E507" s="862"/>
      <c r="F507" s="862"/>
      <c r="G507" s="862"/>
      <c r="H507" s="862"/>
    </row>
    <row r="508" spans="1:8">
      <c r="A508" s="856"/>
      <c r="B508" s="856"/>
      <c r="C508" s="862"/>
      <c r="D508" s="862"/>
      <c r="E508" s="862"/>
      <c r="F508" s="862"/>
      <c r="G508" s="862"/>
      <c r="H508" s="862"/>
    </row>
    <row r="509" spans="1:8">
      <c r="A509" s="856"/>
      <c r="B509" s="856"/>
      <c r="C509" s="862"/>
      <c r="D509" s="862"/>
      <c r="E509" s="862"/>
      <c r="F509" s="862"/>
      <c r="G509" s="862"/>
      <c r="H509" s="862"/>
    </row>
    <row r="510" spans="1:8">
      <c r="A510" s="856"/>
      <c r="B510" s="856"/>
      <c r="C510" s="862"/>
      <c r="D510" s="862"/>
      <c r="E510" s="862"/>
      <c r="F510" s="862"/>
      <c r="G510" s="862"/>
      <c r="H510" s="862"/>
    </row>
    <row r="511" spans="1:8">
      <c r="A511" s="856"/>
      <c r="B511" s="856"/>
      <c r="C511" s="862"/>
      <c r="D511" s="862"/>
      <c r="E511" s="862"/>
      <c r="F511" s="862"/>
      <c r="G511" s="862"/>
      <c r="H511" s="862"/>
    </row>
    <row r="512" spans="1:8">
      <c r="A512" s="856"/>
      <c r="B512" s="856"/>
      <c r="C512" s="862"/>
      <c r="D512" s="862"/>
      <c r="E512" s="862"/>
      <c r="F512" s="862"/>
      <c r="G512" s="862"/>
      <c r="H512" s="862"/>
    </row>
    <row r="513" spans="1:8">
      <c r="A513" s="856"/>
      <c r="B513" s="856"/>
      <c r="C513" s="862"/>
      <c r="D513" s="862"/>
      <c r="E513" s="862"/>
      <c r="F513" s="862"/>
      <c r="G513" s="862"/>
      <c r="H513" s="862"/>
    </row>
    <row r="514" spans="1:8">
      <c r="A514" s="856"/>
      <c r="B514" s="856"/>
      <c r="C514" s="862"/>
      <c r="D514" s="862"/>
      <c r="E514" s="862"/>
      <c r="F514" s="862"/>
      <c r="G514" s="862"/>
      <c r="H514" s="862"/>
    </row>
    <row r="515" spans="1:8">
      <c r="A515" s="856"/>
      <c r="B515" s="856"/>
      <c r="C515" s="862"/>
      <c r="D515" s="862"/>
      <c r="E515" s="862"/>
      <c r="F515" s="862"/>
      <c r="G515" s="862"/>
      <c r="H515" s="862"/>
    </row>
    <row r="516" spans="1:8">
      <c r="A516" s="856"/>
      <c r="B516" s="856"/>
      <c r="C516" s="862"/>
      <c r="D516" s="862"/>
      <c r="E516" s="862"/>
      <c r="F516" s="862"/>
      <c r="G516" s="862"/>
      <c r="H516" s="862"/>
    </row>
    <row r="517" spans="1:8">
      <c r="A517" s="856"/>
      <c r="B517" s="856"/>
      <c r="C517" s="862"/>
      <c r="D517" s="862"/>
      <c r="E517" s="862"/>
      <c r="F517" s="862"/>
      <c r="G517" s="862"/>
      <c r="H517" s="862"/>
    </row>
    <row r="518" spans="1:8">
      <c r="A518" s="856"/>
      <c r="B518" s="856"/>
      <c r="C518" s="862"/>
      <c r="D518" s="862"/>
      <c r="E518" s="862"/>
      <c r="F518" s="862"/>
      <c r="G518" s="862"/>
      <c r="H518" s="862"/>
    </row>
    <row r="519" spans="1:8">
      <c r="A519" s="856"/>
      <c r="B519" s="856"/>
      <c r="C519" s="862"/>
      <c r="D519" s="862"/>
      <c r="E519" s="862"/>
      <c r="F519" s="862"/>
      <c r="G519" s="862"/>
      <c r="H519" s="862"/>
    </row>
    <row r="520" spans="1:8">
      <c r="A520" s="856"/>
      <c r="B520" s="856"/>
      <c r="C520" s="862"/>
      <c r="D520" s="862"/>
      <c r="E520" s="862"/>
      <c r="F520" s="862"/>
      <c r="G520" s="862"/>
      <c r="H520" s="862"/>
    </row>
    <row r="521" spans="1:8">
      <c r="A521" s="856"/>
      <c r="B521" s="856"/>
      <c r="C521" s="862"/>
      <c r="D521" s="862"/>
      <c r="E521" s="862"/>
      <c r="F521" s="862"/>
      <c r="G521" s="862"/>
      <c r="H521" s="862"/>
    </row>
    <row r="522" spans="1:8">
      <c r="A522" s="856"/>
      <c r="B522" s="856"/>
      <c r="C522" s="862"/>
      <c r="D522" s="862"/>
      <c r="E522" s="862"/>
      <c r="F522" s="862"/>
      <c r="G522" s="862"/>
      <c r="H522" s="862"/>
    </row>
    <row r="523" spans="1:8">
      <c r="A523" s="856"/>
      <c r="B523" s="856"/>
      <c r="C523" s="862"/>
      <c r="D523" s="862"/>
      <c r="E523" s="862"/>
      <c r="F523" s="862"/>
      <c r="G523" s="862"/>
      <c r="H523" s="862"/>
    </row>
    <row r="524" spans="1:8">
      <c r="A524" s="856"/>
      <c r="B524" s="856"/>
      <c r="C524" s="862"/>
      <c r="D524" s="862"/>
      <c r="E524" s="862"/>
      <c r="F524" s="862"/>
      <c r="G524" s="862"/>
      <c r="H524" s="862"/>
    </row>
    <row r="525" spans="1:8">
      <c r="A525" s="856"/>
      <c r="B525" s="856"/>
      <c r="C525" s="862"/>
      <c r="D525" s="862"/>
      <c r="E525" s="862"/>
      <c r="F525" s="862"/>
      <c r="G525" s="862"/>
      <c r="H525" s="862"/>
    </row>
    <row r="526" spans="1:8">
      <c r="A526" s="856"/>
      <c r="B526" s="856"/>
      <c r="C526" s="862"/>
      <c r="D526" s="862"/>
      <c r="E526" s="862"/>
      <c r="F526" s="862"/>
      <c r="G526" s="862"/>
      <c r="H526" s="862"/>
    </row>
    <row r="527" spans="1:8">
      <c r="A527" s="856"/>
      <c r="B527" s="856"/>
      <c r="C527" s="862"/>
      <c r="D527" s="862"/>
      <c r="E527" s="862"/>
      <c r="F527" s="862"/>
      <c r="G527" s="862"/>
      <c r="H527" s="862"/>
    </row>
    <row r="528" spans="1:8">
      <c r="A528" s="856"/>
      <c r="B528" s="856"/>
      <c r="C528" s="862"/>
      <c r="D528" s="862"/>
      <c r="E528" s="862"/>
      <c r="F528" s="862"/>
      <c r="G528" s="862"/>
      <c r="H528" s="862"/>
    </row>
    <row r="529" spans="1:8">
      <c r="A529" s="856"/>
      <c r="B529" s="856"/>
      <c r="C529" s="862"/>
      <c r="D529" s="862"/>
      <c r="E529" s="862"/>
      <c r="F529" s="862"/>
      <c r="G529" s="862"/>
      <c r="H529" s="862"/>
    </row>
    <row r="530" spans="1:8">
      <c r="A530" s="856"/>
      <c r="B530" s="856"/>
      <c r="C530" s="862"/>
      <c r="D530" s="862"/>
      <c r="E530" s="862"/>
      <c r="F530" s="862"/>
      <c r="G530" s="862"/>
      <c r="H530" s="862"/>
    </row>
    <row r="531" spans="1:8">
      <c r="A531" s="856"/>
      <c r="B531" s="856"/>
      <c r="C531" s="862"/>
      <c r="D531" s="862"/>
      <c r="E531" s="862"/>
      <c r="F531" s="862"/>
      <c r="G531" s="862"/>
      <c r="H531" s="862"/>
    </row>
    <row r="532" spans="1:8">
      <c r="A532" s="856"/>
      <c r="B532" s="856"/>
      <c r="C532" s="862"/>
      <c r="D532" s="862"/>
      <c r="E532" s="862"/>
      <c r="F532" s="862"/>
      <c r="G532" s="862"/>
      <c r="H532" s="862"/>
    </row>
    <row r="533" spans="1:8">
      <c r="A533" s="856"/>
      <c r="B533" s="856"/>
      <c r="C533" s="862"/>
      <c r="D533" s="862"/>
      <c r="E533" s="862"/>
      <c r="F533" s="862"/>
      <c r="G533" s="862"/>
      <c r="H533" s="862"/>
    </row>
    <row r="534" spans="1:8">
      <c r="A534" s="856"/>
      <c r="B534" s="856"/>
      <c r="C534" s="862"/>
      <c r="D534" s="862"/>
      <c r="E534" s="862"/>
      <c r="F534" s="862"/>
      <c r="G534" s="862"/>
      <c r="H534" s="862"/>
    </row>
    <row r="535" spans="1:8">
      <c r="A535" s="856"/>
      <c r="B535" s="856"/>
      <c r="C535" s="862"/>
      <c r="D535" s="862"/>
      <c r="E535" s="862"/>
      <c r="F535" s="862"/>
      <c r="G535" s="862"/>
      <c r="H535" s="862"/>
    </row>
    <row r="536" spans="1:8">
      <c r="A536" s="856"/>
      <c r="B536" s="856"/>
      <c r="C536" s="862"/>
      <c r="D536" s="862"/>
      <c r="E536" s="862"/>
      <c r="F536" s="862"/>
      <c r="G536" s="862"/>
      <c r="H536" s="862"/>
    </row>
    <row r="537" spans="1:8">
      <c r="A537" s="856"/>
      <c r="B537" s="856"/>
      <c r="C537" s="862"/>
      <c r="D537" s="862"/>
      <c r="E537" s="862"/>
      <c r="F537" s="862"/>
      <c r="G537" s="862"/>
      <c r="H537" s="862"/>
    </row>
    <row r="538" spans="1:8">
      <c r="A538" s="856"/>
      <c r="B538" s="856"/>
      <c r="C538" s="862"/>
      <c r="D538" s="862"/>
      <c r="E538" s="862"/>
      <c r="F538" s="862"/>
      <c r="G538" s="862"/>
      <c r="H538" s="862"/>
    </row>
    <row r="539" spans="1:8">
      <c r="A539" s="856"/>
      <c r="B539" s="856"/>
      <c r="C539" s="862"/>
      <c r="D539" s="862"/>
      <c r="E539" s="862"/>
      <c r="F539" s="862"/>
      <c r="G539" s="862"/>
      <c r="H539" s="862"/>
    </row>
    <row r="540" spans="1:8">
      <c r="A540" s="856"/>
      <c r="B540" s="856"/>
      <c r="C540" s="862"/>
      <c r="D540" s="862"/>
      <c r="E540" s="862"/>
      <c r="F540" s="862"/>
      <c r="G540" s="862"/>
      <c r="H540" s="862"/>
    </row>
    <row r="541" spans="1:8">
      <c r="A541" s="856"/>
      <c r="B541" s="856"/>
      <c r="C541" s="862"/>
      <c r="D541" s="862"/>
      <c r="E541" s="862"/>
      <c r="F541" s="862"/>
      <c r="G541" s="862"/>
      <c r="H541" s="862"/>
    </row>
    <row r="542" spans="1:8">
      <c r="A542" s="856"/>
      <c r="B542" s="856"/>
      <c r="C542" s="862"/>
      <c r="D542" s="862"/>
      <c r="E542" s="862"/>
      <c r="F542" s="862"/>
      <c r="G542" s="862"/>
      <c r="H542" s="862"/>
    </row>
    <row r="543" spans="1:8">
      <c r="A543" s="856"/>
      <c r="B543" s="856"/>
      <c r="C543" s="862"/>
      <c r="D543" s="862"/>
      <c r="E543" s="862"/>
      <c r="F543" s="862"/>
      <c r="G543" s="862"/>
      <c r="H543" s="862"/>
    </row>
    <row r="544" spans="1:8">
      <c r="A544" s="856"/>
      <c r="B544" s="856"/>
      <c r="C544" s="862"/>
      <c r="D544" s="862"/>
      <c r="E544" s="862"/>
      <c r="F544" s="862"/>
      <c r="G544" s="862"/>
      <c r="H544" s="862"/>
    </row>
    <row r="545" spans="1:8">
      <c r="A545" s="856"/>
      <c r="B545" s="856"/>
      <c r="C545" s="862"/>
      <c r="D545" s="862"/>
      <c r="E545" s="862"/>
      <c r="F545" s="862"/>
      <c r="G545" s="862"/>
      <c r="H545" s="862"/>
    </row>
    <row r="546" spans="1:8">
      <c r="A546" s="856"/>
      <c r="B546" s="856"/>
      <c r="C546" s="862"/>
      <c r="D546" s="862"/>
      <c r="E546" s="862"/>
      <c r="F546" s="862"/>
      <c r="G546" s="862"/>
      <c r="H546" s="862"/>
    </row>
    <row r="547" spans="1:8">
      <c r="A547" s="856"/>
      <c r="B547" s="856"/>
      <c r="C547" s="862"/>
      <c r="D547" s="862"/>
      <c r="E547" s="862"/>
      <c r="F547" s="862"/>
      <c r="G547" s="862"/>
      <c r="H547" s="862"/>
    </row>
    <row r="548" spans="1:8">
      <c r="A548" s="856"/>
      <c r="B548" s="856"/>
      <c r="C548" s="862"/>
      <c r="D548" s="862"/>
      <c r="E548" s="862"/>
      <c r="F548" s="862"/>
      <c r="G548" s="862"/>
      <c r="H548" s="862"/>
    </row>
    <row r="549" spans="1:8">
      <c r="A549" s="856"/>
      <c r="B549" s="856"/>
      <c r="C549" s="862"/>
      <c r="D549" s="862"/>
      <c r="E549" s="862"/>
      <c r="F549" s="862"/>
      <c r="G549" s="862"/>
      <c r="H549" s="862"/>
    </row>
    <row r="550" spans="1:8">
      <c r="A550" s="856"/>
      <c r="B550" s="856"/>
      <c r="C550" s="862"/>
      <c r="D550" s="862"/>
      <c r="E550" s="862"/>
      <c r="F550" s="862"/>
      <c r="G550" s="862"/>
      <c r="H550" s="862"/>
    </row>
    <row r="551" spans="1:8">
      <c r="A551" s="856"/>
      <c r="B551" s="856"/>
      <c r="C551" s="862"/>
      <c r="D551" s="862"/>
      <c r="E551" s="862"/>
      <c r="F551" s="862"/>
      <c r="G551" s="862"/>
      <c r="H551" s="862"/>
    </row>
    <row r="552" spans="1:8">
      <c r="A552" s="856"/>
      <c r="B552" s="856"/>
      <c r="C552" s="862"/>
      <c r="D552" s="862"/>
      <c r="E552" s="862"/>
      <c r="F552" s="862"/>
      <c r="G552" s="862"/>
      <c r="H552" s="862"/>
    </row>
    <row r="553" spans="1:8">
      <c r="A553" s="856"/>
      <c r="B553" s="856"/>
      <c r="C553" s="862"/>
      <c r="D553" s="862"/>
      <c r="E553" s="862"/>
      <c r="F553" s="862"/>
      <c r="G553" s="862"/>
      <c r="H553" s="862"/>
    </row>
    <row r="554" spans="1:8">
      <c r="A554" s="856"/>
      <c r="B554" s="856"/>
      <c r="C554" s="862"/>
      <c r="D554" s="862"/>
      <c r="E554" s="862"/>
      <c r="F554" s="862"/>
      <c r="G554" s="862"/>
      <c r="H554" s="862"/>
    </row>
    <row r="555" spans="1:8">
      <c r="A555" s="856"/>
      <c r="B555" s="856"/>
      <c r="C555" s="862"/>
      <c r="D555" s="862"/>
      <c r="E555" s="862"/>
      <c r="F555" s="862"/>
      <c r="G555" s="862"/>
      <c r="H555" s="862"/>
    </row>
    <row r="556" spans="1:8">
      <c r="A556" s="856"/>
      <c r="B556" s="856"/>
      <c r="C556" s="862"/>
      <c r="D556" s="862"/>
      <c r="E556" s="862"/>
      <c r="F556" s="862"/>
      <c r="G556" s="862"/>
      <c r="H556" s="862"/>
    </row>
    <row r="557" spans="1:8">
      <c r="A557" s="856"/>
      <c r="B557" s="856"/>
      <c r="C557" s="862"/>
      <c r="D557" s="862"/>
      <c r="E557" s="862"/>
      <c r="F557" s="862"/>
      <c r="G557" s="862"/>
      <c r="H557" s="862"/>
    </row>
    <row r="558" spans="1:8">
      <c r="A558" s="856"/>
      <c r="B558" s="856"/>
      <c r="C558" s="862"/>
      <c r="D558" s="862"/>
      <c r="E558" s="862"/>
      <c r="F558" s="862"/>
      <c r="G558" s="862"/>
      <c r="H558" s="862"/>
    </row>
    <row r="559" spans="1:8">
      <c r="A559" s="856"/>
      <c r="B559" s="856"/>
      <c r="C559" s="862"/>
      <c r="D559" s="862"/>
      <c r="E559" s="862"/>
      <c r="F559" s="862"/>
      <c r="G559" s="862"/>
      <c r="H559" s="862"/>
    </row>
    <row r="560" spans="1:8">
      <c r="A560" s="856"/>
      <c r="B560" s="856"/>
      <c r="C560" s="862"/>
      <c r="D560" s="862"/>
      <c r="E560" s="862"/>
      <c r="F560" s="862"/>
      <c r="G560" s="862"/>
      <c r="H560" s="862"/>
    </row>
    <row r="561" spans="1:8">
      <c r="A561" s="856"/>
      <c r="B561" s="856"/>
      <c r="C561" s="862"/>
      <c r="D561" s="862"/>
      <c r="E561" s="862"/>
      <c r="F561" s="862"/>
      <c r="G561" s="862"/>
      <c r="H561" s="862"/>
    </row>
    <row r="562" spans="1:8">
      <c r="A562" s="856"/>
      <c r="B562" s="856"/>
      <c r="C562" s="862"/>
      <c r="D562" s="862"/>
      <c r="E562" s="862"/>
      <c r="F562" s="862"/>
      <c r="G562" s="862"/>
      <c r="H562" s="862"/>
    </row>
    <row r="563" spans="1:8">
      <c r="A563" s="856"/>
      <c r="B563" s="856"/>
      <c r="C563" s="862"/>
      <c r="D563" s="862"/>
      <c r="E563" s="862"/>
      <c r="F563" s="862"/>
      <c r="G563" s="862"/>
      <c r="H563" s="862"/>
    </row>
    <row r="564" spans="1:8">
      <c r="A564" s="856"/>
      <c r="B564" s="856"/>
      <c r="C564" s="862"/>
      <c r="D564" s="862"/>
      <c r="E564" s="862"/>
      <c r="F564" s="862"/>
      <c r="G564" s="862"/>
      <c r="H564" s="862"/>
    </row>
    <row r="565" spans="1:8">
      <c r="A565" s="856"/>
      <c r="B565" s="856"/>
      <c r="C565" s="862"/>
      <c r="D565" s="862"/>
      <c r="E565" s="862"/>
      <c r="F565" s="862"/>
      <c r="G565" s="862"/>
      <c r="H565" s="862"/>
    </row>
    <row r="566" spans="1:8">
      <c r="A566" s="856"/>
      <c r="B566" s="856"/>
      <c r="C566" s="862"/>
      <c r="D566" s="862"/>
      <c r="E566" s="862"/>
      <c r="F566" s="862"/>
      <c r="G566" s="862"/>
      <c r="H566" s="862"/>
    </row>
    <row r="567" spans="1:8">
      <c r="A567" s="856"/>
      <c r="B567" s="856"/>
      <c r="C567" s="862"/>
      <c r="D567" s="862"/>
      <c r="E567" s="862"/>
      <c r="F567" s="862"/>
      <c r="G567" s="862"/>
      <c r="H567" s="862"/>
    </row>
    <row r="568" spans="1:8">
      <c r="A568" s="856"/>
      <c r="B568" s="856"/>
      <c r="C568" s="862"/>
      <c r="D568" s="862"/>
      <c r="E568" s="862"/>
      <c r="F568" s="862"/>
      <c r="G568" s="862"/>
      <c r="H568" s="862"/>
    </row>
    <row r="569" spans="1:8">
      <c r="A569" s="856"/>
      <c r="B569" s="856"/>
      <c r="C569" s="862"/>
      <c r="D569" s="862"/>
      <c r="E569" s="862"/>
      <c r="F569" s="862"/>
      <c r="G569" s="862"/>
      <c r="H569" s="862"/>
    </row>
    <row r="570" spans="1:8">
      <c r="A570" s="856"/>
      <c r="B570" s="856"/>
      <c r="C570" s="862"/>
      <c r="D570" s="862"/>
      <c r="E570" s="862"/>
      <c r="F570" s="862"/>
      <c r="G570" s="862"/>
      <c r="H570" s="862"/>
    </row>
    <row r="571" spans="1:8">
      <c r="A571" s="856"/>
      <c r="B571" s="856"/>
      <c r="C571" s="862"/>
      <c r="D571" s="862"/>
      <c r="E571" s="862"/>
      <c r="F571" s="862"/>
      <c r="G571" s="862"/>
      <c r="H571" s="862"/>
    </row>
    <row r="572" spans="1:8">
      <c r="A572" s="856"/>
      <c r="B572" s="856"/>
      <c r="C572" s="862"/>
      <c r="D572" s="862"/>
      <c r="E572" s="862"/>
      <c r="F572" s="862"/>
      <c r="G572" s="862"/>
      <c r="H572" s="862"/>
    </row>
    <row r="573" spans="1:8">
      <c r="A573" s="856"/>
      <c r="B573" s="856"/>
      <c r="C573" s="862"/>
      <c r="D573" s="862"/>
      <c r="E573" s="862"/>
      <c r="F573" s="862"/>
      <c r="G573" s="862"/>
      <c r="H573" s="862"/>
    </row>
    <row r="574" spans="1:8">
      <c r="A574" s="856"/>
      <c r="B574" s="856"/>
      <c r="C574" s="862"/>
      <c r="D574" s="862"/>
      <c r="E574" s="862"/>
      <c r="F574" s="862"/>
      <c r="G574" s="862"/>
      <c r="H574" s="862"/>
    </row>
    <row r="575" spans="1:8">
      <c r="A575" s="856"/>
      <c r="B575" s="856"/>
      <c r="C575" s="862"/>
      <c r="D575" s="862"/>
      <c r="E575" s="862"/>
      <c r="F575" s="862"/>
      <c r="G575" s="862"/>
      <c r="H575" s="862"/>
    </row>
    <row r="576" spans="1:8">
      <c r="A576" s="856"/>
      <c r="B576" s="856"/>
      <c r="C576" s="862"/>
      <c r="D576" s="862"/>
      <c r="E576" s="862"/>
      <c r="F576" s="862"/>
      <c r="G576" s="862"/>
      <c r="H576" s="862"/>
    </row>
    <row r="577" spans="1:8">
      <c r="A577" s="856"/>
      <c r="B577" s="856"/>
      <c r="C577" s="862"/>
      <c r="D577" s="862"/>
      <c r="E577" s="862"/>
      <c r="F577" s="862"/>
      <c r="G577" s="862"/>
      <c r="H577" s="862"/>
    </row>
    <row r="578" spans="1:8">
      <c r="A578" s="856"/>
      <c r="B578" s="856"/>
      <c r="C578" s="862"/>
      <c r="D578" s="862"/>
      <c r="E578" s="862"/>
      <c r="F578" s="862"/>
      <c r="G578" s="862"/>
      <c r="H578" s="862"/>
    </row>
    <row r="579" spans="1:8">
      <c r="A579" s="856"/>
      <c r="B579" s="856"/>
      <c r="C579" s="862"/>
      <c r="D579" s="862"/>
      <c r="E579" s="862"/>
      <c r="F579" s="862"/>
      <c r="G579" s="862"/>
      <c r="H579" s="862"/>
    </row>
    <row r="580" spans="1:8">
      <c r="A580" s="856"/>
      <c r="B580" s="856"/>
      <c r="C580" s="862"/>
      <c r="D580" s="862"/>
      <c r="E580" s="862"/>
      <c r="F580" s="862"/>
      <c r="G580" s="862"/>
      <c r="H580" s="862"/>
    </row>
    <row r="581" spans="1:8">
      <c r="A581" s="856"/>
      <c r="B581" s="856"/>
      <c r="C581" s="862"/>
      <c r="D581" s="862"/>
      <c r="E581" s="862"/>
      <c r="F581" s="862"/>
      <c r="G581" s="862"/>
      <c r="H581" s="862"/>
    </row>
    <row r="582" spans="1:8">
      <c r="A582" s="856"/>
      <c r="B582" s="856"/>
      <c r="C582" s="862"/>
      <c r="D582" s="862"/>
      <c r="E582" s="862"/>
      <c r="F582" s="862"/>
      <c r="G582" s="862"/>
      <c r="H582" s="862"/>
    </row>
    <row r="583" spans="1:8">
      <c r="A583" s="856"/>
      <c r="B583" s="856"/>
      <c r="C583" s="862"/>
      <c r="D583" s="862"/>
      <c r="E583" s="862"/>
      <c r="F583" s="862"/>
      <c r="G583" s="862"/>
      <c r="H583" s="862"/>
    </row>
    <row r="584" spans="1:8">
      <c r="A584" s="856"/>
      <c r="B584" s="856"/>
      <c r="C584" s="862"/>
      <c r="D584" s="862"/>
      <c r="E584" s="862"/>
      <c r="F584" s="862"/>
      <c r="G584" s="862"/>
      <c r="H584" s="862"/>
    </row>
    <row r="585" spans="1:8">
      <c r="A585" s="856"/>
      <c r="B585" s="856"/>
      <c r="C585" s="862"/>
      <c r="D585" s="862"/>
      <c r="E585" s="862"/>
      <c r="F585" s="862"/>
      <c r="G585" s="862"/>
      <c r="H585" s="862"/>
    </row>
    <row r="586" spans="1:8">
      <c r="A586" s="856"/>
      <c r="B586" s="856"/>
      <c r="C586" s="862"/>
      <c r="D586" s="862"/>
      <c r="E586" s="862"/>
      <c r="F586" s="862"/>
      <c r="G586" s="862"/>
      <c r="H586" s="862"/>
    </row>
    <row r="587" spans="1:8">
      <c r="A587" s="856"/>
      <c r="B587" s="856"/>
      <c r="C587" s="862"/>
      <c r="D587" s="862"/>
      <c r="E587" s="862"/>
      <c r="F587" s="862"/>
      <c r="G587" s="862"/>
      <c r="H587" s="862"/>
    </row>
    <row r="588" spans="1:8">
      <c r="A588" s="856"/>
      <c r="B588" s="856"/>
      <c r="C588" s="862"/>
      <c r="D588" s="862"/>
      <c r="E588" s="862"/>
      <c r="F588" s="862"/>
      <c r="G588" s="862"/>
      <c r="H588" s="862"/>
    </row>
    <row r="589" spans="1:8">
      <c r="A589" s="856"/>
      <c r="B589" s="856"/>
      <c r="C589" s="862"/>
      <c r="D589" s="862"/>
      <c r="E589" s="862"/>
      <c r="F589" s="862"/>
      <c r="G589" s="862"/>
      <c r="H589" s="862"/>
    </row>
    <row r="590" spans="1:8">
      <c r="A590" s="856"/>
      <c r="B590" s="856"/>
      <c r="C590" s="862"/>
      <c r="D590" s="862"/>
      <c r="E590" s="862"/>
      <c r="F590" s="862"/>
      <c r="G590" s="862"/>
      <c r="H590" s="862"/>
    </row>
    <row r="591" spans="1:8">
      <c r="A591" s="856"/>
      <c r="B591" s="856"/>
      <c r="C591" s="862"/>
      <c r="D591" s="862"/>
      <c r="E591" s="862"/>
      <c r="F591" s="862"/>
      <c r="G591" s="862"/>
      <c r="H591" s="862"/>
    </row>
    <row r="592" spans="1:8">
      <c r="A592" s="856"/>
      <c r="B592" s="856"/>
      <c r="C592" s="862"/>
      <c r="D592" s="862"/>
      <c r="E592" s="862"/>
      <c r="F592" s="862"/>
      <c r="G592" s="862"/>
      <c r="H592" s="862"/>
    </row>
    <row r="593" spans="1:8">
      <c r="A593" s="856"/>
      <c r="B593" s="856"/>
      <c r="C593" s="862"/>
      <c r="D593" s="862"/>
      <c r="E593" s="862"/>
      <c r="F593" s="862"/>
      <c r="G593" s="862"/>
      <c r="H593" s="862"/>
    </row>
    <row r="594" spans="1:8">
      <c r="A594" s="856"/>
      <c r="B594" s="856"/>
      <c r="C594" s="862"/>
      <c r="D594" s="862"/>
      <c r="E594" s="862"/>
      <c r="F594" s="862"/>
      <c r="G594" s="862"/>
      <c r="H594" s="862"/>
    </row>
    <row r="595" spans="1:8">
      <c r="A595" s="856"/>
      <c r="B595" s="856"/>
      <c r="C595" s="862"/>
      <c r="D595" s="862"/>
      <c r="E595" s="862"/>
      <c r="F595" s="862"/>
      <c r="G595" s="862"/>
      <c r="H595" s="862"/>
    </row>
    <row r="596" spans="1:8">
      <c r="A596" s="856"/>
      <c r="B596" s="856"/>
      <c r="C596" s="862"/>
      <c r="D596" s="862"/>
      <c r="E596" s="862"/>
      <c r="F596" s="862"/>
      <c r="G596" s="862"/>
      <c r="H596" s="862"/>
    </row>
    <row r="597" spans="1:8">
      <c r="A597" s="856"/>
      <c r="B597" s="856"/>
      <c r="C597" s="862"/>
      <c r="D597" s="862"/>
      <c r="E597" s="862"/>
      <c r="F597" s="862"/>
      <c r="G597" s="862"/>
      <c r="H597" s="862"/>
    </row>
    <row r="598" spans="1:8">
      <c r="A598" s="856"/>
      <c r="B598" s="856"/>
      <c r="C598" s="862"/>
      <c r="D598" s="862"/>
      <c r="E598" s="862"/>
      <c r="F598" s="862"/>
      <c r="G598" s="862"/>
      <c r="H598" s="862"/>
    </row>
    <row r="599" spans="1:8">
      <c r="A599" s="856"/>
      <c r="B599" s="856"/>
      <c r="C599" s="862"/>
      <c r="D599" s="862"/>
      <c r="E599" s="862"/>
      <c r="F599" s="862"/>
      <c r="G599" s="862"/>
      <c r="H599" s="862"/>
    </row>
    <row r="600" spans="1:8">
      <c r="A600" s="856"/>
      <c r="B600" s="856"/>
      <c r="C600" s="862"/>
      <c r="D600" s="862"/>
      <c r="E600" s="862"/>
      <c r="F600" s="862"/>
      <c r="G600" s="862"/>
      <c r="H600" s="862"/>
    </row>
    <row r="601" spans="1:8">
      <c r="A601" s="856"/>
      <c r="B601" s="856"/>
      <c r="C601" s="862"/>
      <c r="D601" s="862"/>
      <c r="E601" s="862"/>
      <c r="F601" s="862"/>
      <c r="G601" s="862"/>
      <c r="H601" s="862"/>
    </row>
    <row r="602" spans="1:8">
      <c r="A602" s="856"/>
      <c r="B602" s="856"/>
      <c r="C602" s="862"/>
      <c r="D602" s="862"/>
      <c r="E602" s="862"/>
      <c r="F602" s="862"/>
      <c r="G602" s="862"/>
      <c r="H602" s="862"/>
    </row>
    <row r="603" spans="1:8">
      <c r="A603" s="856"/>
      <c r="B603" s="856"/>
      <c r="C603" s="862"/>
      <c r="D603" s="862"/>
      <c r="E603" s="862"/>
      <c r="F603" s="862"/>
      <c r="G603" s="862"/>
      <c r="H603" s="862"/>
    </row>
    <row r="604" spans="1:8">
      <c r="A604" s="856"/>
      <c r="B604" s="856"/>
      <c r="C604" s="862"/>
      <c r="D604" s="862"/>
      <c r="E604" s="862"/>
      <c r="F604" s="862"/>
      <c r="G604" s="862"/>
      <c r="H604" s="862"/>
    </row>
    <row r="605" spans="1:8">
      <c r="A605" s="856"/>
      <c r="B605" s="856"/>
      <c r="C605" s="862"/>
      <c r="D605" s="862"/>
      <c r="E605" s="862"/>
      <c r="F605" s="862"/>
      <c r="G605" s="862"/>
      <c r="H605" s="862"/>
    </row>
    <row r="606" spans="1:8">
      <c r="A606" s="856"/>
      <c r="B606" s="856"/>
      <c r="C606" s="862"/>
      <c r="D606" s="862"/>
      <c r="E606" s="862"/>
      <c r="F606" s="862"/>
      <c r="G606" s="862"/>
      <c r="H606" s="862"/>
    </row>
    <row r="607" spans="1:8">
      <c r="A607" s="856"/>
      <c r="B607" s="856"/>
      <c r="C607" s="862"/>
      <c r="D607" s="862"/>
      <c r="E607" s="862"/>
      <c r="F607" s="862"/>
      <c r="G607" s="862"/>
      <c r="H607" s="862"/>
    </row>
    <row r="608" spans="1:8">
      <c r="A608" s="856"/>
      <c r="B608" s="856"/>
      <c r="C608" s="862"/>
      <c r="D608" s="862"/>
      <c r="E608" s="862"/>
      <c r="F608" s="862"/>
      <c r="G608" s="862"/>
      <c r="H608" s="862"/>
    </row>
    <row r="609" spans="1:8">
      <c r="A609" s="856"/>
      <c r="B609" s="856"/>
      <c r="C609" s="862"/>
      <c r="D609" s="862"/>
      <c r="E609" s="862"/>
      <c r="F609" s="862"/>
      <c r="G609" s="862"/>
      <c r="H609" s="862"/>
    </row>
    <row r="610" spans="1:8">
      <c r="A610" s="856"/>
      <c r="B610" s="856"/>
      <c r="C610" s="862"/>
      <c r="D610" s="862"/>
      <c r="E610" s="862"/>
      <c r="F610" s="862"/>
      <c r="G610" s="862"/>
      <c r="H610" s="862"/>
    </row>
    <row r="611" spans="1:8">
      <c r="A611" s="856"/>
      <c r="B611" s="856"/>
      <c r="C611" s="862"/>
      <c r="D611" s="862"/>
      <c r="E611" s="862"/>
      <c r="F611" s="862"/>
      <c r="G611" s="862"/>
      <c r="H611" s="862"/>
    </row>
    <row r="612" spans="1:8">
      <c r="A612" s="856"/>
      <c r="B612" s="856"/>
      <c r="C612" s="862"/>
      <c r="D612" s="862"/>
      <c r="E612" s="862"/>
      <c r="F612" s="862"/>
      <c r="G612" s="862"/>
      <c r="H612" s="862"/>
    </row>
    <row r="613" spans="1:8">
      <c r="A613" s="856"/>
      <c r="B613" s="856"/>
      <c r="C613" s="862"/>
      <c r="D613" s="862"/>
      <c r="E613" s="862"/>
      <c r="F613" s="862"/>
      <c r="G613" s="862"/>
      <c r="H613" s="862"/>
    </row>
    <row r="614" spans="1:8">
      <c r="A614" s="856"/>
      <c r="B614" s="856"/>
      <c r="C614" s="862"/>
      <c r="D614" s="862"/>
      <c r="E614" s="862"/>
      <c r="F614" s="862"/>
      <c r="G614" s="862"/>
      <c r="H614" s="862"/>
    </row>
    <row r="615" spans="1:8">
      <c r="A615" s="856"/>
      <c r="B615" s="856"/>
      <c r="C615" s="862"/>
      <c r="D615" s="862"/>
      <c r="E615" s="862"/>
      <c r="F615" s="862"/>
      <c r="G615" s="862"/>
      <c r="H615" s="862"/>
    </row>
    <row r="616" spans="1:8">
      <c r="A616" s="856"/>
      <c r="B616" s="856"/>
      <c r="C616" s="862"/>
      <c r="D616" s="862"/>
      <c r="E616" s="862"/>
      <c r="F616" s="862"/>
      <c r="G616" s="862"/>
      <c r="H616" s="862"/>
    </row>
    <row r="617" spans="1:8">
      <c r="A617" s="856"/>
      <c r="B617" s="856"/>
      <c r="C617" s="862"/>
      <c r="D617" s="862"/>
      <c r="E617" s="862"/>
      <c r="F617" s="862"/>
      <c r="G617" s="862"/>
      <c r="H617" s="862"/>
    </row>
    <row r="618" spans="1:8">
      <c r="A618" s="856"/>
      <c r="B618" s="856"/>
      <c r="C618" s="862"/>
      <c r="D618" s="862"/>
      <c r="E618" s="862"/>
      <c r="F618" s="862"/>
      <c r="G618" s="862"/>
      <c r="H618" s="862"/>
    </row>
    <row r="619" spans="1:8">
      <c r="A619" s="856"/>
      <c r="B619" s="856"/>
      <c r="C619" s="862"/>
      <c r="D619" s="862"/>
      <c r="E619" s="862"/>
      <c r="F619" s="862"/>
      <c r="G619" s="862"/>
      <c r="H619" s="862"/>
    </row>
    <row r="620" spans="1:8">
      <c r="A620" s="856"/>
      <c r="B620" s="856"/>
      <c r="C620" s="862"/>
      <c r="D620" s="862"/>
      <c r="E620" s="862"/>
      <c r="F620" s="862"/>
      <c r="G620" s="862"/>
      <c r="H620" s="862"/>
    </row>
    <row r="621" spans="1:8">
      <c r="A621" s="856"/>
      <c r="B621" s="856"/>
      <c r="C621" s="862"/>
      <c r="D621" s="862"/>
      <c r="E621" s="862"/>
      <c r="F621" s="862"/>
      <c r="G621" s="862"/>
      <c r="H621" s="862"/>
    </row>
    <row r="622" spans="1:8">
      <c r="A622" s="856"/>
      <c r="B622" s="856"/>
      <c r="C622" s="862"/>
      <c r="D622" s="862"/>
      <c r="E622" s="862"/>
      <c r="F622" s="862"/>
      <c r="G622" s="862"/>
      <c r="H622" s="862"/>
    </row>
    <row r="623" spans="1:8">
      <c r="A623" s="856"/>
      <c r="B623" s="856"/>
      <c r="C623" s="862"/>
      <c r="D623" s="862"/>
      <c r="E623" s="862"/>
      <c r="F623" s="862"/>
      <c r="G623" s="862"/>
      <c r="H623" s="862"/>
    </row>
    <row r="624" spans="1:8">
      <c r="A624" s="856"/>
      <c r="B624" s="856"/>
      <c r="C624" s="862"/>
      <c r="D624" s="862"/>
      <c r="E624" s="862"/>
      <c r="F624" s="862"/>
      <c r="G624" s="862"/>
      <c r="H624" s="862"/>
    </row>
    <row r="625" spans="1:8">
      <c r="A625" s="856"/>
      <c r="B625" s="856"/>
      <c r="C625" s="862"/>
      <c r="D625" s="862"/>
      <c r="E625" s="862"/>
      <c r="F625" s="862"/>
      <c r="G625" s="862"/>
      <c r="H625" s="862"/>
    </row>
    <row r="626" spans="1:8">
      <c r="A626" s="856"/>
      <c r="B626" s="856"/>
      <c r="C626" s="862"/>
      <c r="D626" s="862"/>
      <c r="E626" s="862"/>
      <c r="F626" s="862"/>
      <c r="G626" s="862"/>
      <c r="H626" s="862"/>
    </row>
    <row r="627" spans="1:8">
      <c r="A627" s="856"/>
      <c r="B627" s="856"/>
      <c r="C627" s="862"/>
      <c r="D627" s="862"/>
      <c r="E627" s="862"/>
      <c r="F627" s="862"/>
      <c r="G627" s="862"/>
      <c r="H627" s="862"/>
    </row>
    <row r="628" spans="1:8">
      <c r="A628" s="856"/>
      <c r="B628" s="856"/>
      <c r="C628" s="862"/>
      <c r="D628" s="862"/>
      <c r="E628" s="862"/>
      <c r="F628" s="862"/>
      <c r="G628" s="862"/>
      <c r="H628" s="862"/>
    </row>
    <row r="629" spans="1:8">
      <c r="A629" s="856"/>
      <c r="B629" s="856"/>
      <c r="C629" s="862"/>
      <c r="D629" s="862"/>
      <c r="E629" s="862"/>
      <c r="F629" s="862"/>
      <c r="G629" s="862"/>
      <c r="H629" s="862"/>
    </row>
    <row r="630" spans="1:8">
      <c r="A630" s="856"/>
      <c r="B630" s="856"/>
      <c r="C630" s="862"/>
      <c r="D630" s="862"/>
      <c r="E630" s="862"/>
      <c r="F630" s="862"/>
      <c r="G630" s="862"/>
      <c r="H630" s="862"/>
    </row>
    <row r="631" spans="1:8">
      <c r="A631" s="856"/>
      <c r="B631" s="856"/>
      <c r="C631" s="862"/>
      <c r="D631" s="862"/>
      <c r="E631" s="862"/>
      <c r="F631" s="862"/>
      <c r="G631" s="862"/>
      <c r="H631" s="862"/>
    </row>
    <row r="632" spans="1:8">
      <c r="A632" s="856"/>
      <c r="B632" s="856"/>
      <c r="C632" s="862"/>
      <c r="D632" s="862"/>
      <c r="E632" s="862"/>
      <c r="F632" s="862"/>
      <c r="G632" s="862"/>
      <c r="H632" s="862"/>
    </row>
    <row r="633" spans="1:8">
      <c r="A633" s="856"/>
      <c r="B633" s="856"/>
      <c r="C633" s="862"/>
      <c r="D633" s="862"/>
      <c r="E633" s="862"/>
      <c r="F633" s="862"/>
      <c r="G633" s="862"/>
      <c r="H633" s="862"/>
    </row>
    <row r="634" spans="1:8">
      <c r="A634" s="856"/>
      <c r="B634" s="856"/>
      <c r="C634" s="862"/>
      <c r="D634" s="862"/>
      <c r="E634" s="862"/>
      <c r="F634" s="862"/>
      <c r="G634" s="862"/>
      <c r="H634" s="862"/>
    </row>
    <row r="635" spans="1:8">
      <c r="A635" s="856"/>
      <c r="B635" s="856"/>
      <c r="C635" s="862"/>
      <c r="D635" s="862"/>
      <c r="E635" s="862"/>
      <c r="F635" s="862"/>
      <c r="G635" s="862"/>
      <c r="H635" s="862"/>
    </row>
    <row r="636" spans="1:8">
      <c r="A636" s="856"/>
      <c r="B636" s="856"/>
      <c r="C636" s="862"/>
      <c r="D636" s="862"/>
      <c r="E636" s="862"/>
      <c r="F636" s="862"/>
      <c r="G636" s="862"/>
      <c r="H636" s="862"/>
    </row>
    <row r="637" spans="1:8">
      <c r="A637" s="856"/>
      <c r="B637" s="856"/>
      <c r="C637" s="862"/>
      <c r="D637" s="862"/>
      <c r="E637" s="862"/>
      <c r="F637" s="862"/>
      <c r="G637" s="862"/>
      <c r="H637" s="862"/>
    </row>
    <row r="638" spans="1:8">
      <c r="A638" s="856"/>
      <c r="B638" s="856"/>
      <c r="C638" s="862"/>
      <c r="D638" s="862"/>
      <c r="E638" s="862"/>
      <c r="F638" s="862"/>
      <c r="G638" s="862"/>
      <c r="H638" s="862"/>
    </row>
    <row r="639" spans="1:8">
      <c r="A639" s="856"/>
      <c r="B639" s="856"/>
      <c r="C639" s="862"/>
      <c r="D639" s="862"/>
      <c r="E639" s="862"/>
      <c r="F639" s="862"/>
      <c r="G639" s="862"/>
      <c r="H639" s="862"/>
    </row>
    <row r="640" spans="1:8">
      <c r="A640" s="856"/>
      <c r="B640" s="856"/>
      <c r="C640" s="862"/>
      <c r="D640" s="862"/>
      <c r="E640" s="862"/>
      <c r="F640" s="862"/>
      <c r="G640" s="862"/>
      <c r="H640" s="862"/>
    </row>
    <row r="641" spans="1:8">
      <c r="A641" s="856"/>
      <c r="B641" s="856"/>
      <c r="C641" s="862"/>
      <c r="D641" s="862"/>
      <c r="E641" s="862"/>
      <c r="F641" s="862"/>
      <c r="G641" s="862"/>
      <c r="H641" s="862"/>
    </row>
    <row r="642" spans="1:8">
      <c r="A642" s="856"/>
      <c r="B642" s="856"/>
      <c r="C642" s="862"/>
      <c r="D642" s="862"/>
      <c r="E642" s="862"/>
      <c r="F642" s="862"/>
      <c r="G642" s="862"/>
      <c r="H642" s="862"/>
    </row>
    <row r="643" spans="1:8">
      <c r="A643" s="856"/>
      <c r="B643" s="856"/>
      <c r="C643" s="862"/>
      <c r="D643" s="862"/>
      <c r="E643" s="862"/>
      <c r="F643" s="862"/>
      <c r="G643" s="862"/>
      <c r="H643" s="862"/>
    </row>
    <row r="644" spans="1:8">
      <c r="A644" s="856"/>
      <c r="B644" s="856"/>
      <c r="C644" s="862"/>
      <c r="D644" s="862"/>
      <c r="E644" s="862"/>
      <c r="F644" s="862"/>
      <c r="G644" s="862"/>
      <c r="H644" s="862"/>
    </row>
    <row r="645" spans="1:8">
      <c r="A645" s="856"/>
      <c r="B645" s="856"/>
      <c r="C645" s="862"/>
      <c r="D645" s="862"/>
      <c r="E645" s="862"/>
      <c r="F645" s="862"/>
      <c r="G645" s="862"/>
      <c r="H645" s="862"/>
    </row>
    <row r="646" spans="1:8">
      <c r="A646" s="856"/>
      <c r="B646" s="856"/>
      <c r="C646" s="862"/>
      <c r="D646" s="862"/>
      <c r="E646" s="862"/>
      <c r="F646" s="862"/>
      <c r="G646" s="862"/>
      <c r="H646" s="862"/>
    </row>
    <row r="647" spans="1:8">
      <c r="A647" s="856"/>
      <c r="B647" s="856"/>
      <c r="C647" s="862"/>
      <c r="D647" s="862"/>
      <c r="E647" s="862"/>
      <c r="F647" s="862"/>
      <c r="G647" s="862"/>
      <c r="H647" s="862"/>
    </row>
    <row r="648" spans="1:8">
      <c r="A648" s="856"/>
      <c r="B648" s="856"/>
      <c r="C648" s="862"/>
      <c r="D648" s="862"/>
      <c r="E648" s="862"/>
      <c r="F648" s="862"/>
      <c r="G648" s="862"/>
      <c r="H648" s="862"/>
    </row>
    <row r="649" spans="1:8">
      <c r="A649" s="856"/>
      <c r="B649" s="856"/>
      <c r="C649" s="862"/>
      <c r="D649" s="862"/>
      <c r="E649" s="862"/>
      <c r="F649" s="862"/>
      <c r="G649" s="862"/>
      <c r="H649" s="862"/>
    </row>
    <row r="650" spans="1:8">
      <c r="A650" s="856"/>
      <c r="B650" s="856"/>
      <c r="C650" s="862"/>
      <c r="D650" s="862"/>
      <c r="E650" s="862"/>
      <c r="F650" s="862"/>
      <c r="G650" s="862"/>
      <c r="H650" s="862"/>
    </row>
    <row r="651" spans="1:8">
      <c r="A651" s="856"/>
      <c r="B651" s="856"/>
      <c r="C651" s="862"/>
      <c r="D651" s="862"/>
      <c r="E651" s="862"/>
      <c r="F651" s="862"/>
      <c r="G651" s="862"/>
      <c r="H651" s="862"/>
    </row>
    <row r="652" spans="1:8">
      <c r="A652" s="856"/>
      <c r="B652" s="856"/>
      <c r="C652" s="862"/>
      <c r="D652" s="862"/>
      <c r="E652" s="862"/>
      <c r="F652" s="862"/>
      <c r="G652" s="862"/>
      <c r="H652" s="862"/>
    </row>
    <row r="653" spans="1:8">
      <c r="A653" s="856"/>
      <c r="B653" s="856"/>
      <c r="C653" s="862"/>
      <c r="D653" s="862"/>
      <c r="E653" s="862"/>
      <c r="F653" s="862"/>
      <c r="G653" s="862"/>
      <c r="H653" s="862"/>
    </row>
    <row r="654" spans="1:8">
      <c r="A654" s="856"/>
      <c r="B654" s="856"/>
      <c r="C654" s="862"/>
      <c r="D654" s="862"/>
      <c r="E654" s="862"/>
      <c r="F654" s="862"/>
      <c r="G654" s="862"/>
      <c r="H654" s="862"/>
    </row>
    <row r="655" spans="1:8">
      <c r="A655" s="856"/>
      <c r="B655" s="856"/>
      <c r="C655" s="862"/>
      <c r="D655" s="862"/>
      <c r="E655" s="862"/>
      <c r="F655" s="862"/>
      <c r="G655" s="862"/>
      <c r="H655" s="862"/>
    </row>
    <row r="656" spans="1:8">
      <c r="A656" s="856"/>
      <c r="B656" s="856"/>
      <c r="C656" s="862"/>
      <c r="D656" s="862"/>
      <c r="E656" s="862"/>
      <c r="F656" s="862"/>
      <c r="G656" s="862"/>
      <c r="H656" s="862"/>
    </row>
    <row r="657" spans="1:8">
      <c r="A657" s="856"/>
      <c r="B657" s="856"/>
      <c r="C657" s="862"/>
      <c r="D657" s="862"/>
      <c r="E657" s="862"/>
      <c r="F657" s="862"/>
      <c r="G657" s="862"/>
      <c r="H657" s="862"/>
    </row>
    <row r="658" spans="1:8">
      <c r="A658" s="856"/>
      <c r="B658" s="856"/>
      <c r="C658" s="862"/>
      <c r="D658" s="862"/>
      <c r="E658" s="862"/>
      <c r="F658" s="862"/>
      <c r="G658" s="862"/>
      <c r="H658" s="862"/>
    </row>
    <row r="659" spans="1:8">
      <c r="A659" s="856"/>
      <c r="B659" s="856"/>
      <c r="C659" s="862"/>
      <c r="D659" s="862"/>
      <c r="E659" s="862"/>
      <c r="F659" s="862"/>
      <c r="G659" s="862"/>
      <c r="H659" s="862"/>
    </row>
    <row r="660" spans="1:8">
      <c r="A660" s="856"/>
      <c r="B660" s="856"/>
      <c r="C660" s="862"/>
      <c r="D660" s="862"/>
      <c r="E660" s="862"/>
      <c r="F660" s="862"/>
      <c r="G660" s="862"/>
      <c r="H660" s="862"/>
    </row>
    <row r="661" spans="1:8">
      <c r="A661" s="856"/>
      <c r="B661" s="856"/>
      <c r="C661" s="862"/>
      <c r="D661" s="862"/>
      <c r="E661" s="862"/>
      <c r="F661" s="862"/>
      <c r="G661" s="862"/>
      <c r="H661" s="862"/>
    </row>
    <row r="662" spans="1:8">
      <c r="A662" s="856"/>
      <c r="B662" s="856"/>
      <c r="C662" s="862"/>
      <c r="D662" s="862"/>
      <c r="E662" s="862"/>
      <c r="F662" s="862"/>
      <c r="G662" s="862"/>
      <c r="H662" s="862"/>
    </row>
    <row r="663" spans="1:8">
      <c r="A663" s="856"/>
      <c r="B663" s="856"/>
      <c r="C663" s="862"/>
      <c r="D663" s="862"/>
      <c r="E663" s="862"/>
      <c r="F663" s="862"/>
      <c r="G663" s="862"/>
      <c r="H663" s="862"/>
    </row>
    <row r="664" spans="1:8">
      <c r="A664" s="856"/>
      <c r="B664" s="856"/>
      <c r="C664" s="862"/>
      <c r="D664" s="862"/>
      <c r="E664" s="862"/>
      <c r="F664" s="862"/>
      <c r="G664" s="862"/>
      <c r="H664" s="862"/>
    </row>
    <row r="665" spans="1:8">
      <c r="A665" s="856"/>
      <c r="B665" s="856"/>
      <c r="C665" s="862"/>
      <c r="D665" s="862"/>
      <c r="E665" s="862"/>
      <c r="F665" s="862"/>
      <c r="G665" s="862"/>
      <c r="H665" s="862"/>
    </row>
    <row r="666" spans="1:8">
      <c r="A666" s="856"/>
      <c r="B666" s="856"/>
      <c r="C666" s="862"/>
      <c r="D666" s="862"/>
      <c r="E666" s="862"/>
      <c r="F666" s="862"/>
      <c r="G666" s="862"/>
      <c r="H666" s="862"/>
    </row>
    <row r="667" spans="1:8">
      <c r="A667" s="856"/>
      <c r="B667" s="856"/>
      <c r="C667" s="862"/>
      <c r="D667" s="862"/>
      <c r="E667" s="862"/>
      <c r="F667" s="862"/>
      <c r="G667" s="862"/>
      <c r="H667" s="862"/>
    </row>
    <row r="668" spans="1:8">
      <c r="A668" s="856"/>
      <c r="B668" s="856"/>
      <c r="C668" s="862"/>
      <c r="D668" s="862"/>
      <c r="E668" s="862"/>
      <c r="F668" s="862"/>
      <c r="G668" s="862"/>
      <c r="H668" s="862"/>
    </row>
    <row r="669" spans="1:8">
      <c r="A669" s="856"/>
      <c r="B669" s="856"/>
      <c r="C669" s="862"/>
      <c r="D669" s="862"/>
      <c r="E669" s="862"/>
      <c r="F669" s="862"/>
      <c r="G669" s="862"/>
      <c r="H669" s="862"/>
    </row>
    <row r="670" spans="1:8">
      <c r="A670" s="856"/>
      <c r="B670" s="856"/>
      <c r="C670" s="862"/>
      <c r="D670" s="862"/>
      <c r="E670" s="862"/>
      <c r="F670" s="862"/>
      <c r="G670" s="862"/>
      <c r="H670" s="862"/>
    </row>
    <row r="671" spans="1:8">
      <c r="A671" s="856"/>
      <c r="B671" s="856"/>
      <c r="C671" s="862"/>
      <c r="D671" s="862"/>
      <c r="E671" s="862"/>
      <c r="F671" s="862"/>
      <c r="G671" s="862"/>
      <c r="H671" s="862"/>
    </row>
    <row r="672" spans="1:8">
      <c r="A672" s="856"/>
      <c r="B672" s="856"/>
      <c r="C672" s="862"/>
      <c r="D672" s="862"/>
      <c r="E672" s="862"/>
      <c r="F672" s="862"/>
      <c r="G672" s="862"/>
      <c r="H672" s="862"/>
    </row>
    <row r="673" spans="1:8">
      <c r="A673" s="856"/>
      <c r="B673" s="856"/>
      <c r="C673" s="862"/>
      <c r="D673" s="862"/>
      <c r="E673" s="862"/>
      <c r="F673" s="862"/>
      <c r="G673" s="862"/>
      <c r="H673" s="862"/>
    </row>
    <row r="674" spans="1:8">
      <c r="A674" s="856"/>
      <c r="B674" s="856"/>
      <c r="C674" s="862"/>
      <c r="D674" s="862"/>
      <c r="E674" s="862"/>
      <c r="F674" s="862"/>
      <c r="G674" s="862"/>
      <c r="H674" s="862"/>
    </row>
    <row r="675" spans="1:8">
      <c r="A675" s="856"/>
      <c r="B675" s="856"/>
      <c r="C675" s="862"/>
      <c r="D675" s="862"/>
      <c r="E675" s="862"/>
      <c r="F675" s="862"/>
      <c r="G675" s="862"/>
      <c r="H675" s="862"/>
    </row>
    <row r="676" spans="1:8">
      <c r="A676" s="856"/>
      <c r="B676" s="856"/>
      <c r="C676" s="862"/>
      <c r="D676" s="862"/>
      <c r="E676" s="862"/>
      <c r="F676" s="862"/>
      <c r="G676" s="862"/>
      <c r="H676" s="862"/>
    </row>
    <row r="677" spans="1:8">
      <c r="A677" s="856"/>
      <c r="B677" s="856"/>
      <c r="C677" s="862"/>
      <c r="D677" s="862"/>
      <c r="E677" s="862"/>
      <c r="F677" s="862"/>
      <c r="G677" s="862"/>
      <c r="H677" s="862"/>
    </row>
    <row r="678" spans="1:8">
      <c r="A678" s="856"/>
      <c r="B678" s="856"/>
      <c r="C678" s="862"/>
      <c r="D678" s="862"/>
      <c r="E678" s="862"/>
      <c r="F678" s="862"/>
      <c r="G678" s="862"/>
      <c r="H678" s="862"/>
    </row>
    <row r="679" spans="1:8">
      <c r="A679" s="856"/>
      <c r="B679" s="856"/>
      <c r="C679" s="862"/>
      <c r="D679" s="862"/>
      <c r="E679" s="862"/>
      <c r="F679" s="862"/>
      <c r="G679" s="862"/>
      <c r="H679" s="862"/>
    </row>
    <row r="680" spans="1:8">
      <c r="A680" s="856"/>
      <c r="B680" s="856"/>
      <c r="C680" s="862"/>
      <c r="D680" s="862"/>
      <c r="E680" s="862"/>
      <c r="F680" s="862"/>
      <c r="G680" s="862"/>
      <c r="H680" s="862"/>
    </row>
    <row r="681" spans="1:8">
      <c r="A681" s="856"/>
      <c r="B681" s="856"/>
      <c r="C681" s="862"/>
      <c r="D681" s="862"/>
      <c r="E681" s="862"/>
      <c r="F681" s="862"/>
      <c r="G681" s="862"/>
      <c r="H681" s="862"/>
    </row>
    <row r="682" spans="1:8">
      <c r="A682" s="856"/>
      <c r="B682" s="856"/>
      <c r="C682" s="862"/>
      <c r="D682" s="862"/>
      <c r="E682" s="862"/>
      <c r="F682" s="862"/>
      <c r="G682" s="862"/>
      <c r="H682" s="862"/>
    </row>
    <row r="683" spans="1:8">
      <c r="A683" s="856"/>
      <c r="B683" s="856"/>
      <c r="C683" s="862"/>
      <c r="D683" s="862"/>
      <c r="E683" s="862"/>
      <c r="F683" s="862"/>
      <c r="G683" s="862"/>
      <c r="H683" s="862"/>
    </row>
    <row r="684" spans="1:8">
      <c r="A684" s="856"/>
      <c r="B684" s="856"/>
      <c r="C684" s="862"/>
      <c r="D684" s="862"/>
      <c r="E684" s="862"/>
      <c r="F684" s="862"/>
      <c r="G684" s="862"/>
      <c r="H684" s="862"/>
    </row>
    <row r="685" spans="1:8">
      <c r="A685" s="856"/>
      <c r="B685" s="856"/>
      <c r="C685" s="862"/>
      <c r="D685" s="862"/>
      <c r="E685" s="862"/>
      <c r="F685" s="862"/>
      <c r="G685" s="862"/>
      <c r="H685" s="862"/>
    </row>
    <row r="686" spans="1:8">
      <c r="A686" s="856"/>
      <c r="B686" s="856"/>
      <c r="C686" s="862"/>
      <c r="D686" s="862"/>
      <c r="E686" s="862"/>
      <c r="F686" s="862"/>
      <c r="G686" s="862"/>
      <c r="H686" s="862"/>
    </row>
    <row r="687" spans="1:8">
      <c r="A687" s="856"/>
      <c r="B687" s="856"/>
      <c r="C687" s="862"/>
      <c r="D687" s="862"/>
      <c r="E687" s="862"/>
      <c r="F687" s="862"/>
      <c r="G687" s="862"/>
      <c r="H687" s="862"/>
    </row>
    <row r="688" spans="1:8">
      <c r="A688" s="856"/>
      <c r="B688" s="856"/>
      <c r="C688" s="862"/>
      <c r="D688" s="862"/>
      <c r="E688" s="862"/>
      <c r="F688" s="862"/>
      <c r="G688" s="862"/>
      <c r="H688" s="862"/>
    </row>
    <row r="689" spans="1:8">
      <c r="A689" s="856"/>
      <c r="B689" s="856"/>
      <c r="C689" s="862"/>
      <c r="D689" s="862"/>
      <c r="E689" s="862"/>
      <c r="F689" s="862"/>
      <c r="G689" s="862"/>
      <c r="H689" s="862"/>
    </row>
    <row r="690" spans="1:8">
      <c r="A690" s="856"/>
      <c r="B690" s="856"/>
      <c r="C690" s="862"/>
      <c r="D690" s="862"/>
      <c r="E690" s="862"/>
      <c r="F690" s="862"/>
      <c r="G690" s="862"/>
      <c r="H690" s="862"/>
    </row>
    <row r="691" spans="1:8">
      <c r="A691" s="856"/>
      <c r="B691" s="856"/>
      <c r="C691" s="862"/>
      <c r="D691" s="862"/>
      <c r="E691" s="862"/>
      <c r="F691" s="862"/>
      <c r="G691" s="862"/>
      <c r="H691" s="862"/>
    </row>
    <row r="692" spans="1:8">
      <c r="A692" s="856"/>
      <c r="B692" s="856"/>
      <c r="C692" s="862"/>
      <c r="D692" s="862"/>
      <c r="E692" s="862"/>
      <c r="F692" s="862"/>
      <c r="G692" s="862"/>
      <c r="H692" s="862"/>
    </row>
    <row r="693" spans="1:8">
      <c r="A693" s="856"/>
      <c r="B693" s="856"/>
      <c r="C693" s="862"/>
      <c r="D693" s="862"/>
      <c r="E693" s="862"/>
      <c r="F693" s="862"/>
      <c r="G693" s="862"/>
      <c r="H693" s="862"/>
    </row>
    <row r="694" spans="1:8">
      <c r="A694" s="856"/>
      <c r="B694" s="856"/>
      <c r="C694" s="862"/>
      <c r="D694" s="862"/>
      <c r="E694" s="862"/>
      <c r="F694" s="862"/>
      <c r="G694" s="862"/>
      <c r="H694" s="862"/>
    </row>
    <row r="695" spans="1:8">
      <c r="A695" s="856"/>
      <c r="B695" s="856"/>
      <c r="C695" s="862"/>
      <c r="D695" s="862"/>
      <c r="E695" s="862"/>
      <c r="F695" s="862"/>
      <c r="G695" s="862"/>
      <c r="H695" s="862"/>
    </row>
    <row r="696" spans="1:8">
      <c r="A696" s="856"/>
      <c r="B696" s="856"/>
      <c r="C696" s="862"/>
      <c r="D696" s="862"/>
      <c r="E696" s="862"/>
      <c r="F696" s="862"/>
      <c r="G696" s="862"/>
      <c r="H696" s="862"/>
    </row>
    <row r="697" spans="1:8">
      <c r="A697" s="856"/>
      <c r="B697" s="856"/>
      <c r="C697" s="862"/>
      <c r="D697" s="862"/>
      <c r="E697" s="862"/>
      <c r="F697" s="862"/>
      <c r="G697" s="862"/>
      <c r="H697" s="862"/>
    </row>
    <row r="698" spans="1:8">
      <c r="A698" s="856"/>
      <c r="B698" s="856"/>
      <c r="C698" s="862"/>
      <c r="D698" s="862"/>
      <c r="E698" s="862"/>
      <c r="F698" s="862"/>
      <c r="G698" s="862"/>
      <c r="H698" s="862"/>
    </row>
    <row r="699" spans="1:8">
      <c r="A699" s="856"/>
      <c r="B699" s="856"/>
      <c r="C699" s="862"/>
      <c r="D699" s="862"/>
      <c r="E699" s="862"/>
      <c r="F699" s="862"/>
      <c r="G699" s="862"/>
      <c r="H699" s="862"/>
    </row>
    <row r="700" spans="1:8">
      <c r="A700" s="856"/>
      <c r="B700" s="856"/>
      <c r="C700" s="862"/>
      <c r="D700" s="862"/>
      <c r="E700" s="862"/>
      <c r="F700" s="862"/>
      <c r="G700" s="862"/>
      <c r="H700" s="862"/>
    </row>
    <row r="701" spans="1:8">
      <c r="A701" s="856"/>
      <c r="B701" s="856"/>
      <c r="C701" s="862"/>
      <c r="D701" s="862"/>
      <c r="E701" s="862"/>
      <c r="F701" s="862"/>
      <c r="G701" s="862"/>
      <c r="H701" s="862"/>
    </row>
    <row r="702" spans="1:8">
      <c r="A702" s="856"/>
      <c r="B702" s="856"/>
      <c r="C702" s="862"/>
      <c r="D702" s="862"/>
      <c r="E702" s="862"/>
      <c r="F702" s="862"/>
      <c r="G702" s="862"/>
      <c r="H702" s="862"/>
    </row>
    <row r="703" spans="1:8">
      <c r="A703" s="856"/>
      <c r="B703" s="856"/>
      <c r="C703" s="862"/>
      <c r="D703" s="862"/>
      <c r="E703" s="862"/>
      <c r="F703" s="862"/>
      <c r="G703" s="862"/>
      <c r="H703" s="862"/>
    </row>
    <row r="704" spans="1:8">
      <c r="A704" s="856"/>
      <c r="B704" s="856"/>
      <c r="C704" s="862"/>
      <c r="D704" s="862"/>
      <c r="E704" s="862"/>
      <c r="F704" s="862"/>
      <c r="G704" s="862"/>
      <c r="H704" s="862"/>
    </row>
    <row r="705" spans="1:8">
      <c r="A705" s="856"/>
      <c r="B705" s="856"/>
      <c r="C705" s="862"/>
      <c r="D705" s="862"/>
      <c r="E705" s="862"/>
      <c r="F705" s="862"/>
      <c r="G705" s="862"/>
      <c r="H705" s="862"/>
    </row>
    <row r="706" spans="1:8">
      <c r="A706" s="856"/>
      <c r="B706" s="856"/>
      <c r="C706" s="862"/>
      <c r="D706" s="862"/>
      <c r="E706" s="862"/>
      <c r="F706" s="862"/>
      <c r="G706" s="862"/>
      <c r="H706" s="862"/>
    </row>
    <row r="707" spans="1:8">
      <c r="A707" s="856"/>
      <c r="B707" s="856"/>
      <c r="C707" s="862"/>
      <c r="D707" s="862"/>
      <c r="E707" s="862"/>
      <c r="F707" s="862"/>
      <c r="G707" s="862"/>
      <c r="H707" s="862"/>
    </row>
    <row r="708" spans="1:8">
      <c r="A708" s="856"/>
      <c r="B708" s="856"/>
      <c r="C708" s="862"/>
      <c r="D708" s="862"/>
      <c r="E708" s="862"/>
      <c r="F708" s="862"/>
      <c r="G708" s="862"/>
      <c r="H708" s="862"/>
    </row>
    <row r="709" spans="1:8">
      <c r="A709" s="856"/>
      <c r="B709" s="856"/>
      <c r="C709" s="862"/>
      <c r="D709" s="862"/>
      <c r="E709" s="862"/>
      <c r="F709" s="862"/>
      <c r="G709" s="862"/>
      <c r="H709" s="862"/>
    </row>
    <row r="710" spans="1:8">
      <c r="A710" s="856"/>
      <c r="B710" s="856"/>
      <c r="C710" s="862"/>
      <c r="D710" s="862"/>
      <c r="E710" s="862"/>
      <c r="F710" s="862"/>
      <c r="G710" s="862"/>
      <c r="H710" s="862"/>
    </row>
    <row r="711" spans="1:8">
      <c r="A711" s="856"/>
      <c r="B711" s="856"/>
      <c r="C711" s="862"/>
      <c r="D711" s="862"/>
      <c r="E711" s="862"/>
      <c r="F711" s="862"/>
      <c r="G711" s="862"/>
      <c r="H711" s="862"/>
    </row>
    <row r="712" spans="1:8">
      <c r="A712" s="856"/>
      <c r="B712" s="856"/>
      <c r="C712" s="862"/>
      <c r="D712" s="862"/>
      <c r="E712" s="862"/>
      <c r="F712" s="862"/>
      <c r="G712" s="862"/>
      <c r="H712" s="862"/>
    </row>
    <row r="713" spans="1:8">
      <c r="A713" s="856"/>
      <c r="B713" s="856"/>
      <c r="C713" s="862"/>
      <c r="D713" s="862"/>
      <c r="E713" s="862"/>
      <c r="F713" s="862"/>
      <c r="G713" s="862"/>
      <c r="H713" s="862"/>
    </row>
    <row r="714" spans="1:8">
      <c r="A714" s="856"/>
      <c r="B714" s="856"/>
      <c r="C714" s="862"/>
      <c r="D714" s="862"/>
      <c r="E714" s="862"/>
      <c r="F714" s="862"/>
      <c r="G714" s="862"/>
      <c r="H714" s="862"/>
    </row>
    <row r="715" spans="1:8" ht="14.25">
      <c r="A715" s="111"/>
      <c r="B715" s="856"/>
      <c r="C715" s="249"/>
      <c r="D715" s="249"/>
      <c r="E715" s="249"/>
      <c r="F715" s="249"/>
      <c r="G715" s="249"/>
      <c r="H715" s="249"/>
    </row>
    <row r="716" spans="1:8" ht="14.25">
      <c r="A716" s="111"/>
      <c r="B716" s="249"/>
      <c r="C716" s="249"/>
      <c r="D716" s="249"/>
      <c r="E716" s="249"/>
      <c r="F716" s="249"/>
      <c r="G716" s="249"/>
      <c r="H716" s="249"/>
    </row>
    <row r="717" spans="1:8" ht="14.25">
      <c r="A717" s="111"/>
      <c r="B717" s="249"/>
      <c r="C717" s="249"/>
      <c r="D717" s="249"/>
      <c r="E717" s="249"/>
      <c r="F717" s="249"/>
      <c r="G717" s="249"/>
      <c r="H717" s="249"/>
    </row>
    <row r="718" spans="1:8" ht="14.25">
      <c r="A718" s="111"/>
      <c r="B718" s="249"/>
      <c r="C718" s="249"/>
      <c r="D718" s="249"/>
      <c r="E718" s="249"/>
      <c r="F718" s="249"/>
      <c r="G718" s="249"/>
      <c r="H718" s="249"/>
    </row>
    <row r="719" spans="1:8" ht="14.25">
      <c r="A719" s="111"/>
      <c r="B719" s="249"/>
      <c r="C719" s="249"/>
      <c r="D719" s="249"/>
      <c r="E719" s="249"/>
      <c r="F719" s="249"/>
      <c r="G719" s="249"/>
      <c r="H719" s="249"/>
    </row>
    <row r="720" spans="1:8" ht="14.25">
      <c r="A720" s="111"/>
      <c r="B720" s="249"/>
      <c r="C720" s="249"/>
      <c r="D720" s="249"/>
      <c r="E720" s="249"/>
      <c r="F720" s="249"/>
      <c r="G720" s="249"/>
      <c r="H720" s="249"/>
    </row>
    <row r="721" spans="1:8" ht="14.25">
      <c r="A721" s="111"/>
      <c r="B721" s="249"/>
      <c r="C721" s="249"/>
      <c r="D721" s="249"/>
      <c r="E721" s="249"/>
      <c r="F721" s="249"/>
      <c r="G721" s="249"/>
      <c r="H721" s="249"/>
    </row>
    <row r="722" spans="1:8" ht="14.25">
      <c r="A722" s="111"/>
      <c r="B722" s="249"/>
      <c r="C722" s="249"/>
      <c r="D722" s="249"/>
      <c r="E722" s="249"/>
      <c r="F722" s="249"/>
      <c r="G722" s="249"/>
      <c r="H722" s="249"/>
    </row>
    <row r="723" spans="1:8" ht="14.25">
      <c r="A723" s="111"/>
      <c r="B723" s="249"/>
      <c r="C723" s="249"/>
      <c r="D723" s="249"/>
      <c r="E723" s="249"/>
      <c r="F723" s="249"/>
      <c r="G723" s="249"/>
      <c r="H723" s="249"/>
    </row>
    <row r="724" spans="1:8" ht="14.25">
      <c r="A724" s="111"/>
      <c r="B724" s="249"/>
      <c r="C724" s="249"/>
      <c r="D724" s="249"/>
      <c r="E724" s="249"/>
      <c r="F724" s="249"/>
      <c r="G724" s="249"/>
      <c r="H724" s="249"/>
    </row>
    <row r="725" spans="1:8" ht="14.25">
      <c r="A725" s="111"/>
      <c r="B725" s="249"/>
      <c r="C725" s="249"/>
      <c r="D725" s="249"/>
      <c r="E725" s="249"/>
      <c r="F725" s="249"/>
      <c r="G725" s="249"/>
      <c r="H725" s="249"/>
    </row>
    <row r="726" spans="1:8" ht="14.25">
      <c r="A726" s="111"/>
      <c r="B726" s="249"/>
      <c r="C726" s="249"/>
      <c r="D726" s="249"/>
      <c r="E726" s="249"/>
      <c r="F726" s="249"/>
      <c r="G726" s="249"/>
      <c r="H726" s="249"/>
    </row>
    <row r="727" spans="1:8" ht="14.25">
      <c r="A727" s="111"/>
      <c r="B727" s="249"/>
      <c r="C727" s="249"/>
      <c r="D727" s="249"/>
      <c r="E727" s="249"/>
      <c r="F727" s="249"/>
      <c r="G727" s="249"/>
      <c r="H727" s="249"/>
    </row>
    <row r="728" spans="1:8" ht="14.25">
      <c r="A728" s="111"/>
      <c r="B728" s="249"/>
      <c r="C728" s="249"/>
      <c r="D728" s="249"/>
      <c r="E728" s="249"/>
      <c r="F728" s="249"/>
      <c r="G728" s="249"/>
      <c r="H728" s="249"/>
    </row>
    <row r="729" spans="1:8" ht="14.25">
      <c r="A729" s="111"/>
      <c r="B729" s="249"/>
      <c r="C729" s="249"/>
      <c r="D729" s="249"/>
      <c r="E729" s="249"/>
      <c r="F729" s="249"/>
      <c r="G729" s="249"/>
      <c r="H729" s="249"/>
    </row>
    <row r="730" spans="1:8" ht="14.25">
      <c r="A730" s="111"/>
      <c r="B730" s="249"/>
      <c r="C730" s="249"/>
      <c r="D730" s="249"/>
      <c r="E730" s="249"/>
      <c r="F730" s="249"/>
      <c r="G730" s="249"/>
      <c r="H730" s="249"/>
    </row>
    <row r="731" spans="1:8" ht="14.25">
      <c r="A731" s="111"/>
      <c r="B731" s="249"/>
      <c r="C731" s="249"/>
      <c r="D731" s="249"/>
      <c r="E731" s="249"/>
      <c r="F731" s="249"/>
      <c r="G731" s="249"/>
      <c r="H731" s="249"/>
    </row>
    <row r="732" spans="1:8" ht="14.25">
      <c r="A732" s="111"/>
      <c r="B732" s="249"/>
      <c r="C732" s="249"/>
      <c r="D732" s="249"/>
      <c r="E732" s="249"/>
      <c r="F732" s="249"/>
      <c r="G732" s="249"/>
      <c r="H732" s="249"/>
    </row>
    <row r="733" spans="1:8" ht="14.25">
      <c r="A733" s="111"/>
      <c r="B733" s="249"/>
      <c r="C733" s="249"/>
      <c r="D733" s="249"/>
      <c r="E733" s="249"/>
      <c r="F733" s="249"/>
      <c r="G733" s="249"/>
      <c r="H733" s="249"/>
    </row>
    <row r="734" spans="1:8" ht="14.25">
      <c r="A734" s="111"/>
      <c r="B734" s="249"/>
      <c r="C734" s="249"/>
      <c r="D734" s="249"/>
      <c r="E734" s="249"/>
      <c r="F734" s="249"/>
      <c r="G734" s="249"/>
      <c r="H734" s="249"/>
    </row>
    <row r="735" spans="1:8" ht="14.25">
      <c r="A735" s="111"/>
      <c r="B735" s="249"/>
      <c r="C735" s="249"/>
      <c r="D735" s="249"/>
      <c r="E735" s="249"/>
      <c r="F735" s="249"/>
      <c r="G735" s="249"/>
      <c r="H735" s="249"/>
    </row>
    <row r="736" spans="1:8" ht="14.25">
      <c r="A736" s="111"/>
      <c r="B736" s="249"/>
      <c r="C736" s="249"/>
      <c r="D736" s="249"/>
      <c r="E736" s="249"/>
      <c r="F736" s="249"/>
      <c r="G736" s="249"/>
      <c r="H736" s="249"/>
    </row>
    <row r="737" spans="1:8" ht="14.25">
      <c r="A737" s="111"/>
      <c r="B737" s="249"/>
      <c r="C737" s="249"/>
      <c r="D737" s="249"/>
      <c r="E737" s="249"/>
      <c r="F737" s="249"/>
      <c r="G737" s="249"/>
      <c r="H737" s="249"/>
    </row>
    <row r="738" spans="1:8" ht="14.25">
      <c r="A738" s="251"/>
      <c r="B738" s="249"/>
      <c r="C738" s="137"/>
      <c r="D738" s="137"/>
      <c r="E738" s="132"/>
      <c r="F738" s="132"/>
      <c r="G738" s="132"/>
      <c r="H738" s="132"/>
    </row>
    <row r="739" spans="1:8" ht="14.25">
      <c r="A739" s="225"/>
      <c r="B739" s="252"/>
      <c r="C739" s="137"/>
      <c r="D739" s="137"/>
      <c r="E739" s="132"/>
      <c r="F739" s="132"/>
      <c r="G739" s="132"/>
      <c r="H739" s="132"/>
    </row>
    <row r="740" spans="1:8" ht="14.25">
      <c r="A740" s="225"/>
      <c r="B740" s="137"/>
      <c r="C740" s="137"/>
      <c r="D740" s="137"/>
      <c r="E740" s="132"/>
      <c r="F740" s="132"/>
      <c r="G740" s="132"/>
      <c r="H740" s="132"/>
    </row>
    <row r="741" spans="1:8" ht="14.25">
      <c r="A741" s="225"/>
      <c r="B741" s="137"/>
      <c r="C741" s="137"/>
      <c r="D741" s="137"/>
      <c r="E741" s="132"/>
      <c r="F741" s="132"/>
      <c r="G741" s="132"/>
      <c r="H741" s="132"/>
    </row>
    <row r="742" spans="1:8" ht="14.25">
      <c r="A742" s="225"/>
      <c r="B742" s="137"/>
      <c r="C742" s="137"/>
      <c r="D742" s="137"/>
      <c r="E742" s="132"/>
      <c r="F742" s="132"/>
      <c r="G742" s="132"/>
      <c r="H742" s="132"/>
    </row>
    <row r="743" spans="1:8" ht="14.25">
      <c r="A743" s="225"/>
      <c r="B743" s="137"/>
      <c r="C743" s="137"/>
      <c r="D743" s="137"/>
      <c r="E743" s="132"/>
      <c r="F743" s="132"/>
      <c r="G743" s="132"/>
      <c r="H743" s="132"/>
    </row>
    <row r="744" spans="1:8" ht="14.25">
      <c r="A744" s="225"/>
      <c r="B744" s="137"/>
      <c r="C744" s="137"/>
      <c r="D744" s="137"/>
      <c r="E744" s="132"/>
      <c r="F744" s="132"/>
      <c r="G744" s="132"/>
      <c r="H744" s="132"/>
    </row>
    <row r="745" spans="1:8" ht="14.25">
      <c r="A745" s="225"/>
      <c r="B745" s="137"/>
      <c r="C745" s="137"/>
      <c r="D745" s="137"/>
      <c r="E745" s="132"/>
      <c r="F745" s="132"/>
      <c r="G745" s="132"/>
      <c r="H745" s="132"/>
    </row>
    <row r="746" spans="1:8" ht="14.25">
      <c r="A746" s="225"/>
      <c r="B746" s="137"/>
      <c r="C746" s="137"/>
      <c r="D746" s="137"/>
      <c r="E746" s="132"/>
      <c r="F746" s="132"/>
      <c r="G746" s="132"/>
      <c r="H746" s="132"/>
    </row>
    <row r="747" spans="1:8" ht="14.25">
      <c r="A747" s="225"/>
      <c r="B747" s="137"/>
      <c r="C747" s="137"/>
      <c r="D747" s="137"/>
      <c r="E747" s="132"/>
      <c r="F747" s="132"/>
      <c r="G747" s="132"/>
      <c r="H747" s="132"/>
    </row>
    <row r="748" spans="1:8" ht="14.25">
      <c r="A748" s="225"/>
      <c r="B748" s="137"/>
      <c r="C748" s="137"/>
      <c r="D748" s="137"/>
      <c r="E748" s="132"/>
      <c r="F748" s="132"/>
      <c r="G748" s="132"/>
      <c r="H748" s="132"/>
    </row>
    <row r="749" spans="1:8" ht="14.25">
      <c r="A749" s="225"/>
      <c r="B749" s="137"/>
      <c r="C749" s="137"/>
      <c r="D749" s="137"/>
      <c r="E749" s="132"/>
      <c r="F749" s="132"/>
      <c r="G749" s="132"/>
      <c r="H749" s="132"/>
    </row>
    <row r="750" spans="1:8" ht="14.25">
      <c r="A750" s="225"/>
      <c r="B750" s="137"/>
      <c r="C750" s="137"/>
      <c r="D750" s="137"/>
      <c r="E750" s="132"/>
      <c r="F750" s="132"/>
      <c r="G750" s="132"/>
      <c r="H750" s="132"/>
    </row>
    <row r="751" spans="1:8" ht="14.25">
      <c r="A751" s="225"/>
      <c r="B751" s="137"/>
      <c r="C751" s="137"/>
      <c r="D751" s="137"/>
      <c r="E751" s="132"/>
      <c r="F751" s="132"/>
      <c r="G751" s="132"/>
      <c r="H751" s="132"/>
    </row>
    <row r="752" spans="1:8" ht="14.25">
      <c r="A752" s="225"/>
      <c r="B752" s="137"/>
      <c r="C752" s="137"/>
      <c r="D752" s="137"/>
      <c r="E752" s="132"/>
      <c r="F752" s="132"/>
      <c r="G752" s="132"/>
      <c r="H752" s="132"/>
    </row>
    <row r="753" spans="1:8" ht="14.25">
      <c r="A753" s="225"/>
      <c r="B753" s="137"/>
      <c r="C753" s="137"/>
      <c r="D753" s="137"/>
      <c r="E753" s="132"/>
      <c r="F753" s="132"/>
      <c r="G753" s="132"/>
      <c r="H753" s="132"/>
    </row>
    <row r="754" spans="1:8" ht="14.25">
      <c r="A754" s="225"/>
      <c r="B754" s="137"/>
      <c r="C754" s="137"/>
      <c r="D754" s="137"/>
      <c r="E754" s="132"/>
      <c r="F754" s="132"/>
      <c r="G754" s="132"/>
      <c r="H754" s="132"/>
    </row>
    <row r="755" spans="1:8" ht="14.25">
      <c r="A755" s="225"/>
      <c r="B755" s="137"/>
      <c r="C755" s="137"/>
      <c r="D755" s="137"/>
      <c r="E755" s="132"/>
      <c r="F755" s="132"/>
      <c r="G755" s="132"/>
      <c r="H755" s="132"/>
    </row>
    <row r="756" spans="1:8" ht="14.25">
      <c r="A756" s="225"/>
      <c r="B756" s="137"/>
      <c r="C756" s="137"/>
      <c r="D756" s="137"/>
      <c r="E756" s="132"/>
      <c r="F756" s="132"/>
      <c r="G756" s="132"/>
      <c r="H756" s="132"/>
    </row>
    <row r="757" spans="1:8" ht="14.25">
      <c r="A757" s="225"/>
      <c r="B757" s="137"/>
      <c r="C757" s="137"/>
      <c r="D757" s="137"/>
      <c r="E757" s="132"/>
      <c r="F757" s="132"/>
      <c r="G757" s="132"/>
      <c r="H757" s="132"/>
    </row>
    <row r="758" spans="1:8" ht="14.25">
      <c r="A758" s="225"/>
      <c r="B758" s="137"/>
      <c r="C758" s="137"/>
      <c r="D758" s="137"/>
      <c r="E758" s="132"/>
      <c r="F758" s="132"/>
      <c r="G758" s="132"/>
      <c r="H758" s="132"/>
    </row>
    <row r="759" spans="1:8" ht="14.25">
      <c r="A759" s="225"/>
      <c r="B759" s="137"/>
      <c r="C759" s="137"/>
      <c r="D759" s="137"/>
      <c r="E759" s="132"/>
      <c r="F759" s="132"/>
      <c r="G759" s="132"/>
      <c r="H759" s="132"/>
    </row>
    <row r="760" spans="1:8">
      <c r="A760" s="111"/>
      <c r="B760" s="137"/>
      <c r="C760" s="137"/>
      <c r="D760" s="137"/>
      <c r="E760" s="132"/>
      <c r="F760" s="132"/>
      <c r="G760" s="132"/>
      <c r="H760" s="132"/>
    </row>
    <row r="761" spans="1:8" ht="14.25">
      <c r="A761" s="111" t="s">
        <v>249</v>
      </c>
      <c r="B761" s="137"/>
      <c r="C761" s="340"/>
      <c r="D761" s="340"/>
      <c r="E761" s="340"/>
      <c r="F761" s="340"/>
      <c r="G761" s="340"/>
      <c r="H761" s="340"/>
    </row>
    <row r="762" spans="1:8" ht="14.25">
      <c r="A762" s="225" t="s">
        <v>148</v>
      </c>
      <c r="B762" s="340"/>
      <c r="C762" s="137"/>
      <c r="D762" s="137"/>
      <c r="E762" s="132"/>
      <c r="F762" s="132"/>
      <c r="G762" s="132"/>
      <c r="H762" s="132"/>
    </row>
    <row r="763" spans="1:8" ht="14.25">
      <c r="A763" s="225" t="s">
        <v>150</v>
      </c>
      <c r="B763" s="137" t="s">
        <v>149</v>
      </c>
      <c r="C763" s="137"/>
      <c r="D763" s="137"/>
      <c r="E763" s="132"/>
      <c r="F763" s="132"/>
      <c r="G763" s="132"/>
      <c r="H763" s="132"/>
    </row>
    <row r="764" spans="1:8" ht="14.25">
      <c r="A764" s="225" t="s">
        <v>152</v>
      </c>
      <c r="B764" s="137" t="s">
        <v>151</v>
      </c>
      <c r="C764" s="137"/>
      <c r="D764" s="137"/>
      <c r="E764" s="132"/>
      <c r="F764" s="132"/>
      <c r="G764" s="132"/>
      <c r="H764" s="132"/>
    </row>
    <row r="765" spans="1:8" ht="14.25">
      <c r="A765" s="225" t="s">
        <v>153</v>
      </c>
      <c r="B765" s="137" t="s">
        <v>175</v>
      </c>
      <c r="C765" s="137"/>
      <c r="D765" s="137"/>
      <c r="E765" s="132"/>
      <c r="F765" s="132"/>
      <c r="G765" s="132"/>
      <c r="H765" s="132"/>
    </row>
    <row r="766" spans="1:8" ht="25.5">
      <c r="A766" s="225" t="s">
        <v>155</v>
      </c>
      <c r="B766" s="137" t="s">
        <v>154</v>
      </c>
      <c r="C766" s="137"/>
      <c r="D766" s="137"/>
      <c r="E766" s="132"/>
      <c r="F766" s="132"/>
      <c r="G766" s="132"/>
      <c r="H766" s="132"/>
    </row>
    <row r="767" spans="1:8" ht="14.25">
      <c r="A767" s="225" t="s">
        <v>157</v>
      </c>
      <c r="B767" s="137" t="s">
        <v>156</v>
      </c>
      <c r="C767" s="137"/>
      <c r="D767" s="137"/>
      <c r="E767" s="132"/>
      <c r="F767" s="132"/>
      <c r="G767" s="132"/>
      <c r="H767" s="132"/>
    </row>
    <row r="768" spans="1:8" ht="25.5">
      <c r="A768" s="225" t="s">
        <v>158</v>
      </c>
      <c r="B768" s="137" t="s">
        <v>170</v>
      </c>
      <c r="C768" s="137"/>
      <c r="D768" s="137"/>
      <c r="E768" s="132"/>
      <c r="F768" s="132"/>
      <c r="G768" s="132"/>
      <c r="H768" s="132"/>
    </row>
    <row r="769" spans="1:8" ht="51">
      <c r="A769" s="225" t="s">
        <v>160</v>
      </c>
      <c r="B769" s="137" t="s">
        <v>159</v>
      </c>
      <c r="C769" s="137"/>
      <c r="D769" s="137"/>
      <c r="E769" s="132"/>
      <c r="F769" s="132"/>
      <c r="G769" s="132"/>
      <c r="H769" s="132"/>
    </row>
    <row r="770" spans="1:8" ht="51">
      <c r="A770" s="225" t="s">
        <v>162</v>
      </c>
      <c r="B770" s="137" t="s">
        <v>161</v>
      </c>
      <c r="C770" s="137"/>
      <c r="D770" s="137"/>
      <c r="E770" s="132"/>
      <c r="F770" s="132"/>
      <c r="G770" s="132"/>
      <c r="H770" s="132"/>
    </row>
    <row r="771" spans="1:8" ht="25.5">
      <c r="A771" s="225" t="s">
        <v>164</v>
      </c>
      <c r="B771" s="137" t="s">
        <v>163</v>
      </c>
      <c r="C771" s="137"/>
      <c r="D771" s="137"/>
      <c r="E771" s="132"/>
      <c r="F771" s="132"/>
      <c r="G771" s="132"/>
      <c r="H771" s="132"/>
    </row>
    <row r="772" spans="1:8" ht="38.25">
      <c r="A772" s="225" t="s">
        <v>166</v>
      </c>
      <c r="B772" s="137" t="s">
        <v>165</v>
      </c>
      <c r="C772" s="137"/>
      <c r="D772" s="137"/>
      <c r="E772" s="132"/>
      <c r="F772" s="132"/>
      <c r="G772" s="132"/>
      <c r="H772" s="132"/>
    </row>
    <row r="773" spans="1:8" ht="76.5">
      <c r="A773" s="225" t="s">
        <v>168</v>
      </c>
      <c r="B773" s="137" t="s">
        <v>167</v>
      </c>
      <c r="C773" s="137"/>
      <c r="D773" s="137"/>
      <c r="E773" s="132"/>
      <c r="F773" s="132"/>
      <c r="G773" s="132"/>
      <c r="H773" s="132"/>
    </row>
    <row r="774" spans="1:8" ht="89.25">
      <c r="A774" s="111" t="s">
        <v>250</v>
      </c>
      <c r="B774" s="137" t="s">
        <v>169</v>
      </c>
      <c r="C774" s="137"/>
      <c r="D774" s="137"/>
      <c r="E774" s="132"/>
      <c r="F774" s="132"/>
      <c r="G774" s="132"/>
      <c r="H774" s="132"/>
    </row>
    <row r="775" spans="1:8">
      <c r="A775" s="111" t="s">
        <v>246</v>
      </c>
      <c r="B775" s="137"/>
      <c r="C775" s="137"/>
      <c r="D775" s="137"/>
      <c r="E775" s="132"/>
      <c r="F775" s="132"/>
      <c r="G775" s="132"/>
      <c r="H775" s="132"/>
    </row>
    <row r="776" spans="1:8" ht="127.5">
      <c r="A776" s="859" t="s">
        <v>147</v>
      </c>
      <c r="B776" s="111"/>
      <c r="C776" s="859"/>
      <c r="D776" s="859"/>
      <c r="E776" s="859"/>
      <c r="F776" s="859"/>
      <c r="G776" s="859"/>
      <c r="H776" s="859"/>
    </row>
    <row r="777" spans="1:8" ht="216.75">
      <c r="A777" s="859" t="s">
        <v>340</v>
      </c>
      <c r="B777" s="859"/>
      <c r="C777" s="859"/>
      <c r="D777" s="859"/>
      <c r="E777" s="859"/>
      <c r="F777" s="859"/>
      <c r="G777" s="859"/>
      <c r="H777" s="859"/>
    </row>
    <row r="778" spans="1:8" ht="14.25">
      <c r="A778" s="111"/>
      <c r="B778" s="859"/>
      <c r="C778" s="225"/>
      <c r="D778" s="225"/>
      <c r="E778" s="132"/>
      <c r="F778" s="132"/>
      <c r="G778" s="341"/>
      <c r="H778" s="132"/>
    </row>
    <row r="779" spans="1:8" ht="14.25">
      <c r="B779" s="225"/>
    </row>
  </sheetData>
  <sortState ref="A142:H409">
    <sortCondition ref="A142:A409"/>
  </sortState>
  <mergeCells count="6">
    <mergeCell ref="G7:H7"/>
    <mergeCell ref="C2:D2"/>
    <mergeCell ref="A7:A8"/>
    <mergeCell ref="B7:B8"/>
    <mergeCell ref="C7:D7"/>
    <mergeCell ref="E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00000"/>
  </sheetPr>
  <dimension ref="A1:K736"/>
  <sheetViews>
    <sheetView topLeftCell="A83" workbookViewId="0">
      <selection activeCell="J220" sqref="J220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9.140625" style="241" customWidth="1"/>
    <col min="7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[5]Kadar.ode.!C2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/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 ht="12.75" customHeight="1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856"/>
      <c r="B9" s="370" t="s">
        <v>3082</v>
      </c>
      <c r="C9" s="862"/>
      <c r="D9" s="862"/>
      <c r="E9" s="862"/>
      <c r="F9" s="862"/>
      <c r="G9" s="862"/>
      <c r="H9" s="862"/>
    </row>
    <row r="10" spans="1:8">
      <c r="A10" s="856"/>
      <c r="B10" s="856"/>
      <c r="C10" s="862"/>
      <c r="D10" s="862"/>
      <c r="E10" s="862"/>
      <c r="F10" s="862"/>
      <c r="G10" s="862"/>
      <c r="H10" s="862"/>
    </row>
    <row r="11" spans="1:8">
      <c r="A11" s="353" t="s">
        <v>3083</v>
      </c>
      <c r="B11" s="364" t="s">
        <v>3084</v>
      </c>
      <c r="C11" s="241">
        <v>0</v>
      </c>
      <c r="D11" s="458"/>
      <c r="E11" s="241">
        <v>9</v>
      </c>
      <c r="F11" s="364">
        <v>10</v>
      </c>
      <c r="G11" s="363">
        <f>C11+E11</f>
        <v>9</v>
      </c>
      <c r="H11" s="363">
        <f>D11+F11</f>
        <v>10</v>
      </c>
    </row>
    <row r="12" spans="1:8">
      <c r="A12" s="353" t="s">
        <v>3085</v>
      </c>
      <c r="B12" s="364" t="s">
        <v>3086</v>
      </c>
      <c r="C12" s="241">
        <v>0</v>
      </c>
      <c r="D12" s="458"/>
      <c r="E12" s="241">
        <v>1</v>
      </c>
      <c r="F12" s="364">
        <v>5</v>
      </c>
      <c r="G12" s="363">
        <f t="shared" ref="G12:H78" si="0">C12+E12</f>
        <v>1</v>
      </c>
      <c r="H12" s="363">
        <f t="shared" si="0"/>
        <v>5</v>
      </c>
    </row>
    <row r="13" spans="1:8">
      <c r="A13" s="353" t="s">
        <v>3087</v>
      </c>
      <c r="B13" s="364" t="s">
        <v>3088</v>
      </c>
      <c r="C13" s="241">
        <v>0</v>
      </c>
      <c r="D13" s="458"/>
      <c r="E13" s="241">
        <v>1</v>
      </c>
      <c r="F13" s="364">
        <v>5</v>
      </c>
      <c r="G13" s="363">
        <f t="shared" si="0"/>
        <v>1</v>
      </c>
      <c r="H13" s="363">
        <f t="shared" si="0"/>
        <v>5</v>
      </c>
    </row>
    <row r="14" spans="1:8" ht="25.5">
      <c r="A14" s="353" t="s">
        <v>3089</v>
      </c>
      <c r="B14" s="363" t="s">
        <v>3090</v>
      </c>
      <c r="C14" s="241">
        <v>0</v>
      </c>
      <c r="D14" s="458">
        <v>1</v>
      </c>
      <c r="E14" s="241">
        <v>127</v>
      </c>
      <c r="F14" s="364">
        <v>150</v>
      </c>
      <c r="G14" s="363">
        <f t="shared" si="0"/>
        <v>127</v>
      </c>
      <c r="H14" s="363">
        <f t="shared" si="0"/>
        <v>151</v>
      </c>
    </row>
    <row r="15" spans="1:8" ht="25.5">
      <c r="A15" s="353" t="s">
        <v>3091</v>
      </c>
      <c r="B15" s="363" t="s">
        <v>3092</v>
      </c>
      <c r="C15" s="241">
        <v>0</v>
      </c>
      <c r="D15" s="458">
        <v>1</v>
      </c>
      <c r="E15" s="241">
        <v>231</v>
      </c>
      <c r="F15" s="364">
        <v>250</v>
      </c>
      <c r="G15" s="363">
        <f t="shared" si="0"/>
        <v>231</v>
      </c>
      <c r="H15" s="363">
        <f t="shared" si="0"/>
        <v>251</v>
      </c>
    </row>
    <row r="16" spans="1:8" ht="38.25">
      <c r="A16" s="353" t="s">
        <v>3093</v>
      </c>
      <c r="B16" s="363" t="s">
        <v>3094</v>
      </c>
      <c r="C16" s="241">
        <v>0</v>
      </c>
      <c r="D16" s="458"/>
      <c r="E16" s="241">
        <v>12</v>
      </c>
      <c r="F16" s="364">
        <v>15</v>
      </c>
      <c r="G16" s="363">
        <f t="shared" si="0"/>
        <v>12</v>
      </c>
      <c r="H16" s="363">
        <f t="shared" si="0"/>
        <v>15</v>
      </c>
    </row>
    <row r="17" spans="1:8" ht="25.5">
      <c r="A17" s="353" t="s">
        <v>3095</v>
      </c>
      <c r="B17" s="363" t="s">
        <v>3096</v>
      </c>
      <c r="C17" s="241">
        <v>0</v>
      </c>
      <c r="D17" s="458"/>
      <c r="E17" s="241">
        <v>0</v>
      </c>
      <c r="F17" s="364">
        <v>3</v>
      </c>
      <c r="G17" s="363">
        <f t="shared" si="0"/>
        <v>0</v>
      </c>
      <c r="H17" s="363">
        <f t="shared" si="0"/>
        <v>3</v>
      </c>
    </row>
    <row r="18" spans="1:8" ht="25.5">
      <c r="A18" s="353" t="s">
        <v>3097</v>
      </c>
      <c r="B18" s="363" t="s">
        <v>3098</v>
      </c>
      <c r="C18" s="241">
        <v>0</v>
      </c>
      <c r="D18" s="458"/>
      <c r="E18" s="241">
        <v>0</v>
      </c>
      <c r="F18" s="364">
        <v>2</v>
      </c>
      <c r="G18" s="363">
        <f t="shared" si="0"/>
        <v>0</v>
      </c>
      <c r="H18" s="363">
        <f t="shared" si="0"/>
        <v>2</v>
      </c>
    </row>
    <row r="19" spans="1:8">
      <c r="A19" s="353" t="s">
        <v>3099</v>
      </c>
      <c r="B19" s="363" t="s">
        <v>3100</v>
      </c>
      <c r="C19" s="241">
        <v>0</v>
      </c>
      <c r="D19" s="458"/>
      <c r="E19" s="241">
        <v>0</v>
      </c>
      <c r="F19" s="364">
        <v>2</v>
      </c>
      <c r="G19" s="363">
        <f t="shared" si="0"/>
        <v>0</v>
      </c>
      <c r="H19" s="363">
        <f t="shared" si="0"/>
        <v>2</v>
      </c>
    </row>
    <row r="20" spans="1:8">
      <c r="A20" s="353" t="s">
        <v>3101</v>
      </c>
      <c r="B20" s="363" t="s">
        <v>3102</v>
      </c>
      <c r="C20" s="241">
        <v>0</v>
      </c>
      <c r="D20" s="458"/>
      <c r="E20" s="241">
        <v>1</v>
      </c>
      <c r="F20" s="364">
        <v>2</v>
      </c>
      <c r="G20" s="363">
        <f t="shared" si="0"/>
        <v>1</v>
      </c>
      <c r="H20" s="363">
        <f t="shared" si="0"/>
        <v>2</v>
      </c>
    </row>
    <row r="21" spans="1:8" ht="25.5">
      <c r="A21" s="353" t="s">
        <v>3103</v>
      </c>
      <c r="B21" s="363" t="s">
        <v>3104</v>
      </c>
      <c r="C21" s="241">
        <v>0</v>
      </c>
      <c r="D21" s="458"/>
      <c r="E21" s="241">
        <v>6</v>
      </c>
      <c r="F21" s="364">
        <v>5</v>
      </c>
      <c r="G21" s="363">
        <f t="shared" si="0"/>
        <v>6</v>
      </c>
      <c r="H21" s="363">
        <f t="shared" si="0"/>
        <v>5</v>
      </c>
    </row>
    <row r="22" spans="1:8">
      <c r="A22" s="353" t="s">
        <v>3105</v>
      </c>
      <c r="B22" s="363" t="s">
        <v>3106</v>
      </c>
      <c r="C22" s="241">
        <v>0</v>
      </c>
      <c r="D22" s="458"/>
      <c r="E22" s="241">
        <v>16</v>
      </c>
      <c r="F22" s="364">
        <v>20</v>
      </c>
      <c r="G22" s="363">
        <f t="shared" si="0"/>
        <v>16</v>
      </c>
      <c r="H22" s="363">
        <f t="shared" si="0"/>
        <v>20</v>
      </c>
    </row>
    <row r="23" spans="1:8" ht="25.5">
      <c r="A23" s="353" t="s">
        <v>3107</v>
      </c>
      <c r="B23" s="363" t="s">
        <v>3108</v>
      </c>
      <c r="C23" s="241">
        <v>0</v>
      </c>
      <c r="D23" s="458"/>
      <c r="E23" s="241">
        <v>0</v>
      </c>
      <c r="F23" s="364">
        <v>2</v>
      </c>
      <c r="G23" s="363">
        <f t="shared" si="0"/>
        <v>0</v>
      </c>
      <c r="H23" s="363">
        <f t="shared" si="0"/>
        <v>2</v>
      </c>
    </row>
    <row r="24" spans="1:8" ht="25.5">
      <c r="A24" s="353" t="s">
        <v>3109</v>
      </c>
      <c r="B24" s="363" t="s">
        <v>3110</v>
      </c>
      <c r="C24" s="241">
        <v>0</v>
      </c>
      <c r="D24" s="458"/>
      <c r="E24" s="241">
        <v>195</v>
      </c>
      <c r="F24" s="364">
        <v>200</v>
      </c>
      <c r="G24" s="363">
        <f t="shared" si="0"/>
        <v>195</v>
      </c>
      <c r="H24" s="363">
        <f t="shared" si="0"/>
        <v>200</v>
      </c>
    </row>
    <row r="25" spans="1:8">
      <c r="A25" s="353" t="s">
        <v>3111</v>
      </c>
      <c r="B25" s="363" t="s">
        <v>3112</v>
      </c>
      <c r="C25" s="241">
        <v>0</v>
      </c>
      <c r="D25" s="458"/>
      <c r="E25" s="241">
        <v>0</v>
      </c>
      <c r="F25" s="364">
        <v>1</v>
      </c>
      <c r="G25" s="363">
        <f t="shared" si="0"/>
        <v>0</v>
      </c>
      <c r="H25" s="363">
        <f t="shared" si="0"/>
        <v>1</v>
      </c>
    </row>
    <row r="26" spans="1:8">
      <c r="A26" s="459" t="s">
        <v>3113</v>
      </c>
      <c r="B26" s="460" t="s">
        <v>3114</v>
      </c>
      <c r="C26" s="241">
        <v>0</v>
      </c>
      <c r="D26" s="458"/>
      <c r="E26" s="241">
        <v>0</v>
      </c>
      <c r="F26" s="364">
        <v>1</v>
      </c>
      <c r="G26" s="363">
        <f t="shared" si="0"/>
        <v>0</v>
      </c>
      <c r="H26" s="363">
        <f t="shared" si="0"/>
        <v>1</v>
      </c>
    </row>
    <row r="27" spans="1:8" ht="25.5">
      <c r="A27" s="353" t="s">
        <v>3115</v>
      </c>
      <c r="B27" s="363" t="s">
        <v>3116</v>
      </c>
      <c r="C27" s="241">
        <v>0</v>
      </c>
      <c r="D27" s="458"/>
      <c r="E27" s="241">
        <v>47</v>
      </c>
      <c r="F27" s="364">
        <v>60</v>
      </c>
      <c r="G27" s="363">
        <f t="shared" si="0"/>
        <v>47</v>
      </c>
      <c r="H27" s="363">
        <f t="shared" si="0"/>
        <v>60</v>
      </c>
    </row>
    <row r="28" spans="1:8" ht="25.5">
      <c r="A28" s="353" t="s">
        <v>3117</v>
      </c>
      <c r="B28" s="363" t="s">
        <v>3118</v>
      </c>
      <c r="C28" s="241">
        <v>0</v>
      </c>
      <c r="D28" s="458"/>
      <c r="E28" s="241">
        <v>47</v>
      </c>
      <c r="F28" s="364">
        <v>60</v>
      </c>
      <c r="G28" s="363">
        <f t="shared" si="0"/>
        <v>47</v>
      </c>
      <c r="H28" s="363">
        <f t="shared" si="0"/>
        <v>60</v>
      </c>
    </row>
    <row r="29" spans="1:8">
      <c r="A29" s="353" t="s">
        <v>3119</v>
      </c>
      <c r="B29" s="363" t="s">
        <v>3120</v>
      </c>
      <c r="C29" s="241">
        <v>0</v>
      </c>
      <c r="D29" s="458"/>
      <c r="E29" s="241">
        <v>0</v>
      </c>
      <c r="F29" s="364">
        <v>1</v>
      </c>
      <c r="G29" s="363">
        <f t="shared" si="0"/>
        <v>0</v>
      </c>
      <c r="H29" s="363">
        <f t="shared" si="0"/>
        <v>1</v>
      </c>
    </row>
    <row r="30" spans="1:8" ht="25.5">
      <c r="A30" s="353" t="s">
        <v>3121</v>
      </c>
      <c r="B30" s="363" t="s">
        <v>3122</v>
      </c>
      <c r="C30" s="241">
        <v>0</v>
      </c>
      <c r="D30" s="458"/>
      <c r="E30" s="241">
        <v>0</v>
      </c>
      <c r="F30" s="364">
        <v>1</v>
      </c>
      <c r="G30" s="363">
        <f t="shared" si="0"/>
        <v>0</v>
      </c>
      <c r="H30" s="363">
        <f t="shared" si="0"/>
        <v>1</v>
      </c>
    </row>
    <row r="31" spans="1:8">
      <c r="A31" s="353" t="s">
        <v>3123</v>
      </c>
      <c r="B31" s="363" t="s">
        <v>3124</v>
      </c>
      <c r="C31" s="241">
        <v>0</v>
      </c>
      <c r="D31" s="458"/>
      <c r="E31" s="241">
        <v>0</v>
      </c>
      <c r="F31" s="364">
        <v>2</v>
      </c>
      <c r="G31" s="363">
        <f t="shared" si="0"/>
        <v>0</v>
      </c>
      <c r="H31" s="363">
        <f t="shared" si="0"/>
        <v>2</v>
      </c>
    </row>
    <row r="32" spans="1:8">
      <c r="A32" s="353" t="s">
        <v>3125</v>
      </c>
      <c r="B32" s="364" t="s">
        <v>3126</v>
      </c>
      <c r="C32" s="241">
        <v>0</v>
      </c>
      <c r="D32" s="458"/>
      <c r="E32" s="241">
        <v>57</v>
      </c>
      <c r="F32" s="364">
        <v>50</v>
      </c>
      <c r="G32" s="363">
        <f t="shared" si="0"/>
        <v>57</v>
      </c>
      <c r="H32" s="363">
        <f t="shared" si="0"/>
        <v>50</v>
      </c>
    </row>
    <row r="33" spans="1:8">
      <c r="A33" s="459" t="s">
        <v>3127</v>
      </c>
      <c r="B33" s="353" t="s">
        <v>3128</v>
      </c>
      <c r="C33" s="241">
        <v>0</v>
      </c>
      <c r="D33" s="458"/>
      <c r="E33" s="241">
        <v>0</v>
      </c>
      <c r="F33" s="364">
        <v>1</v>
      </c>
      <c r="G33" s="363">
        <f t="shared" si="0"/>
        <v>0</v>
      </c>
      <c r="H33" s="363">
        <f t="shared" si="0"/>
        <v>1</v>
      </c>
    </row>
    <row r="34" spans="1:8">
      <c r="A34" s="353" t="s">
        <v>3129</v>
      </c>
      <c r="B34" s="364" t="s">
        <v>3130</v>
      </c>
      <c r="C34" s="241">
        <v>0</v>
      </c>
      <c r="D34" s="458"/>
      <c r="E34" s="241">
        <v>8</v>
      </c>
      <c r="F34" s="364">
        <v>5</v>
      </c>
      <c r="G34" s="363">
        <f t="shared" si="0"/>
        <v>8</v>
      </c>
      <c r="H34" s="363">
        <f t="shared" si="0"/>
        <v>5</v>
      </c>
    </row>
    <row r="35" spans="1:8">
      <c r="A35" s="353" t="s">
        <v>3131</v>
      </c>
      <c r="B35" s="364" t="s">
        <v>3132</v>
      </c>
      <c r="C35" s="241">
        <v>0</v>
      </c>
      <c r="D35" s="458"/>
      <c r="E35" s="241">
        <v>5</v>
      </c>
      <c r="F35" s="364">
        <v>10</v>
      </c>
      <c r="G35" s="363">
        <f t="shared" si="0"/>
        <v>5</v>
      </c>
      <c r="H35" s="363">
        <f t="shared" si="0"/>
        <v>10</v>
      </c>
    </row>
    <row r="36" spans="1:8">
      <c r="A36" s="353" t="s">
        <v>3133</v>
      </c>
      <c r="B36" s="364" t="s">
        <v>3134</v>
      </c>
      <c r="C36" s="241">
        <v>0</v>
      </c>
      <c r="D36" s="458"/>
      <c r="E36" s="241">
        <v>0</v>
      </c>
      <c r="F36" s="364">
        <v>1</v>
      </c>
      <c r="G36" s="363">
        <f t="shared" si="0"/>
        <v>0</v>
      </c>
      <c r="H36" s="363">
        <f t="shared" si="0"/>
        <v>1</v>
      </c>
    </row>
    <row r="37" spans="1:8" s="338" customFormat="1">
      <c r="A37" s="459" t="s">
        <v>3135</v>
      </c>
      <c r="B37" s="461" t="s">
        <v>3136</v>
      </c>
      <c r="C37" s="338">
        <v>0</v>
      </c>
      <c r="D37" s="462"/>
      <c r="E37" s="338">
        <v>0</v>
      </c>
      <c r="F37" s="461">
        <v>5</v>
      </c>
      <c r="G37" s="463">
        <f t="shared" si="0"/>
        <v>0</v>
      </c>
      <c r="H37" s="463">
        <f t="shared" si="0"/>
        <v>5</v>
      </c>
    </row>
    <row r="38" spans="1:8">
      <c r="A38" s="353" t="s">
        <v>3137</v>
      </c>
      <c r="B38" s="364" t="s">
        <v>3138</v>
      </c>
      <c r="C38" s="241">
        <v>0</v>
      </c>
      <c r="D38" s="458"/>
      <c r="E38" s="241">
        <v>24</v>
      </c>
      <c r="F38" s="364">
        <v>30</v>
      </c>
      <c r="G38" s="363">
        <f t="shared" si="0"/>
        <v>24</v>
      </c>
      <c r="H38" s="363">
        <f t="shared" si="0"/>
        <v>30</v>
      </c>
    </row>
    <row r="39" spans="1:8">
      <c r="A39" s="353" t="s">
        <v>3139</v>
      </c>
      <c r="B39" s="364" t="s">
        <v>3140</v>
      </c>
      <c r="C39" s="241">
        <v>0</v>
      </c>
      <c r="D39" s="458"/>
      <c r="E39" s="241">
        <v>3</v>
      </c>
      <c r="F39" s="364">
        <v>4</v>
      </c>
      <c r="G39" s="363">
        <f t="shared" si="0"/>
        <v>3</v>
      </c>
      <c r="H39" s="363">
        <f t="shared" si="0"/>
        <v>4</v>
      </c>
    </row>
    <row r="40" spans="1:8">
      <c r="A40" s="459" t="s">
        <v>3141</v>
      </c>
      <c r="B40" s="461" t="s">
        <v>3142</v>
      </c>
      <c r="C40" s="241">
        <v>0</v>
      </c>
      <c r="D40" s="458"/>
      <c r="E40" s="241">
        <v>0</v>
      </c>
      <c r="F40" s="413">
        <v>5</v>
      </c>
      <c r="G40" s="363">
        <f t="shared" si="0"/>
        <v>0</v>
      </c>
      <c r="H40" s="363">
        <f t="shared" si="0"/>
        <v>5</v>
      </c>
    </row>
    <row r="41" spans="1:8">
      <c r="A41" s="353" t="s">
        <v>3143</v>
      </c>
      <c r="B41" s="364" t="s">
        <v>3144</v>
      </c>
      <c r="C41" s="241">
        <v>0</v>
      </c>
      <c r="D41" s="458"/>
      <c r="E41" s="241">
        <v>1</v>
      </c>
      <c r="F41" s="364">
        <v>1</v>
      </c>
      <c r="G41" s="363">
        <f t="shared" si="0"/>
        <v>1</v>
      </c>
      <c r="H41" s="363">
        <f t="shared" si="0"/>
        <v>1</v>
      </c>
    </row>
    <row r="42" spans="1:8">
      <c r="A42" s="353" t="s">
        <v>3145</v>
      </c>
      <c r="B42" s="364" t="s">
        <v>3146</v>
      </c>
      <c r="C42" s="241">
        <v>0</v>
      </c>
      <c r="D42" s="458"/>
      <c r="E42" s="241">
        <v>0</v>
      </c>
      <c r="F42" s="364">
        <v>1</v>
      </c>
      <c r="G42" s="363">
        <f t="shared" si="0"/>
        <v>0</v>
      </c>
      <c r="H42" s="363">
        <f t="shared" si="0"/>
        <v>1</v>
      </c>
    </row>
    <row r="43" spans="1:8" ht="25.5">
      <c r="A43" s="856" t="s">
        <v>3374</v>
      </c>
      <c r="B43" s="856" t="s">
        <v>3375</v>
      </c>
      <c r="C43" s="241">
        <v>0</v>
      </c>
      <c r="D43" s="862"/>
      <c r="E43" s="241">
        <v>2</v>
      </c>
      <c r="F43" s="862">
        <v>2</v>
      </c>
      <c r="G43" s="367">
        <f t="shared" si="0"/>
        <v>2</v>
      </c>
      <c r="H43" s="367">
        <f t="shared" si="0"/>
        <v>2</v>
      </c>
    </row>
    <row r="44" spans="1:8">
      <c r="A44" s="353" t="s">
        <v>3147</v>
      </c>
      <c r="B44" s="364" t="s">
        <v>3148</v>
      </c>
      <c r="C44" s="241">
        <v>0</v>
      </c>
      <c r="D44" s="458"/>
      <c r="E44" s="241">
        <v>2</v>
      </c>
      <c r="F44" s="364">
        <v>4</v>
      </c>
      <c r="G44" s="363">
        <f t="shared" si="0"/>
        <v>2</v>
      </c>
      <c r="H44" s="363">
        <f t="shared" si="0"/>
        <v>4</v>
      </c>
    </row>
    <row r="45" spans="1:8">
      <c r="A45" s="459" t="s">
        <v>3149</v>
      </c>
      <c r="B45" s="353" t="s">
        <v>3150</v>
      </c>
      <c r="C45" s="241">
        <v>0</v>
      </c>
      <c r="D45" s="458"/>
      <c r="E45" s="241">
        <v>1</v>
      </c>
      <c r="F45" s="364">
        <v>2</v>
      </c>
      <c r="G45" s="363">
        <f t="shared" si="0"/>
        <v>1</v>
      </c>
      <c r="H45" s="363">
        <f t="shared" si="0"/>
        <v>2</v>
      </c>
    </row>
    <row r="46" spans="1:8">
      <c r="A46" s="353" t="s">
        <v>3151</v>
      </c>
      <c r="B46" s="364" t="s">
        <v>3152</v>
      </c>
      <c r="C46" s="241">
        <v>0</v>
      </c>
      <c r="D46" s="458"/>
      <c r="E46" s="241">
        <v>0</v>
      </c>
      <c r="F46" s="364">
        <v>1</v>
      </c>
      <c r="G46" s="363">
        <f t="shared" si="0"/>
        <v>0</v>
      </c>
      <c r="H46" s="363">
        <f t="shared" si="0"/>
        <v>1</v>
      </c>
    </row>
    <row r="47" spans="1:8">
      <c r="A47" s="459" t="s">
        <v>3153</v>
      </c>
      <c r="B47" s="461" t="s">
        <v>3154</v>
      </c>
      <c r="C47" s="241">
        <v>0</v>
      </c>
      <c r="D47" s="458"/>
      <c r="E47" s="241">
        <v>3</v>
      </c>
      <c r="F47" s="413">
        <v>2</v>
      </c>
      <c r="G47" s="363">
        <f t="shared" si="0"/>
        <v>3</v>
      </c>
      <c r="H47" s="363">
        <f t="shared" si="0"/>
        <v>2</v>
      </c>
    </row>
    <row r="48" spans="1:8" ht="25.5">
      <c r="A48" s="353" t="s">
        <v>3155</v>
      </c>
      <c r="B48" s="363" t="s">
        <v>3156</v>
      </c>
      <c r="C48" s="241">
        <v>0</v>
      </c>
      <c r="D48" s="458"/>
      <c r="E48" s="241">
        <v>6</v>
      </c>
      <c r="F48" s="364">
        <v>6</v>
      </c>
      <c r="G48" s="363">
        <f t="shared" si="0"/>
        <v>6</v>
      </c>
      <c r="H48" s="363">
        <f t="shared" si="0"/>
        <v>6</v>
      </c>
    </row>
    <row r="49" spans="1:8" ht="25.5">
      <c r="A49" s="353" t="s">
        <v>3157</v>
      </c>
      <c r="B49" s="363" t="s">
        <v>3158</v>
      </c>
      <c r="C49" s="241">
        <v>0</v>
      </c>
      <c r="D49" s="458"/>
      <c r="E49" s="241">
        <v>1</v>
      </c>
      <c r="F49" s="364">
        <v>2</v>
      </c>
      <c r="G49" s="363">
        <f t="shared" si="0"/>
        <v>1</v>
      </c>
      <c r="H49" s="363">
        <f t="shared" si="0"/>
        <v>2</v>
      </c>
    </row>
    <row r="50" spans="1:8">
      <c r="A50" s="353" t="s">
        <v>3159</v>
      </c>
      <c r="B50" s="363" t="s">
        <v>3160</v>
      </c>
      <c r="C50" s="241">
        <v>0</v>
      </c>
      <c r="D50" s="458"/>
      <c r="E50" s="241">
        <v>1</v>
      </c>
      <c r="F50" s="364">
        <v>2</v>
      </c>
      <c r="G50" s="363">
        <f t="shared" si="0"/>
        <v>1</v>
      </c>
      <c r="H50" s="363">
        <f t="shared" si="0"/>
        <v>2</v>
      </c>
    </row>
    <row r="51" spans="1:8" ht="25.5">
      <c r="A51" s="353" t="s">
        <v>3161</v>
      </c>
      <c r="B51" s="363" t="s">
        <v>3162</v>
      </c>
      <c r="C51" s="241">
        <v>0</v>
      </c>
      <c r="D51" s="458"/>
      <c r="E51" s="241">
        <v>1</v>
      </c>
      <c r="F51" s="364">
        <v>1</v>
      </c>
      <c r="G51" s="363">
        <f t="shared" si="0"/>
        <v>1</v>
      </c>
      <c r="H51" s="363">
        <f t="shared" si="0"/>
        <v>1</v>
      </c>
    </row>
    <row r="52" spans="1:8" ht="25.5">
      <c r="A52" s="353" t="s">
        <v>6955</v>
      </c>
      <c r="B52" s="363" t="s">
        <v>6956</v>
      </c>
      <c r="D52" s="458"/>
      <c r="E52" s="241">
        <v>0</v>
      </c>
      <c r="F52" s="364">
        <v>1</v>
      </c>
      <c r="G52" s="363">
        <f t="shared" si="0"/>
        <v>0</v>
      </c>
      <c r="H52" s="363">
        <f t="shared" si="0"/>
        <v>1</v>
      </c>
    </row>
    <row r="53" spans="1:8" ht="25.5">
      <c r="A53" s="353" t="s">
        <v>3163</v>
      </c>
      <c r="B53" s="363" t="s">
        <v>3164</v>
      </c>
      <c r="C53" s="241">
        <v>0</v>
      </c>
      <c r="D53" s="458"/>
      <c r="E53" s="241">
        <v>0</v>
      </c>
      <c r="F53" s="364">
        <v>2</v>
      </c>
      <c r="G53" s="363">
        <f t="shared" si="0"/>
        <v>0</v>
      </c>
      <c r="H53" s="363">
        <f t="shared" si="0"/>
        <v>2</v>
      </c>
    </row>
    <row r="54" spans="1:8">
      <c r="A54" s="459" t="s">
        <v>3165</v>
      </c>
      <c r="B54" s="463" t="s">
        <v>3166</v>
      </c>
      <c r="C54" s="241">
        <v>0</v>
      </c>
      <c r="D54" s="458"/>
      <c r="E54" s="241">
        <v>0</v>
      </c>
      <c r="F54" s="413">
        <v>1</v>
      </c>
      <c r="G54" s="363">
        <f t="shared" si="0"/>
        <v>0</v>
      </c>
      <c r="H54" s="363">
        <f t="shared" si="0"/>
        <v>1</v>
      </c>
    </row>
    <row r="55" spans="1:8" ht="25.5">
      <c r="A55" s="353" t="s">
        <v>3167</v>
      </c>
      <c r="B55" s="363" t="s">
        <v>3168</v>
      </c>
      <c r="C55" s="241">
        <v>0</v>
      </c>
      <c r="D55" s="458"/>
      <c r="E55" s="241">
        <v>1</v>
      </c>
      <c r="F55" s="364">
        <v>1</v>
      </c>
      <c r="G55" s="363">
        <f t="shared" si="0"/>
        <v>1</v>
      </c>
      <c r="H55" s="363">
        <f t="shared" si="0"/>
        <v>1</v>
      </c>
    </row>
    <row r="56" spans="1:8" ht="25.5">
      <c r="A56" s="459" t="s">
        <v>3169</v>
      </c>
      <c r="B56" s="463" t="s">
        <v>3170</v>
      </c>
      <c r="C56" s="241">
        <v>0</v>
      </c>
      <c r="D56" s="458"/>
      <c r="E56" s="241">
        <v>0</v>
      </c>
      <c r="F56" s="413">
        <v>1</v>
      </c>
      <c r="G56" s="363">
        <f t="shared" si="0"/>
        <v>0</v>
      </c>
      <c r="H56" s="363">
        <f t="shared" si="0"/>
        <v>1</v>
      </c>
    </row>
    <row r="57" spans="1:8" ht="38.25">
      <c r="A57" s="459" t="s">
        <v>3171</v>
      </c>
      <c r="B57" s="460" t="s">
        <v>3172</v>
      </c>
      <c r="C57" s="241">
        <v>0</v>
      </c>
      <c r="D57" s="458"/>
      <c r="E57" s="241">
        <v>0</v>
      </c>
      <c r="F57" s="364">
        <v>1</v>
      </c>
      <c r="G57" s="363">
        <f t="shared" si="0"/>
        <v>0</v>
      </c>
      <c r="H57" s="363">
        <f t="shared" si="0"/>
        <v>1</v>
      </c>
    </row>
    <row r="58" spans="1:8">
      <c r="A58" s="353" t="s">
        <v>3173</v>
      </c>
      <c r="B58" s="363" t="s">
        <v>3174</v>
      </c>
      <c r="C58" s="241">
        <v>0</v>
      </c>
      <c r="D58" s="458"/>
      <c r="E58" s="241">
        <v>0</v>
      </c>
      <c r="F58" s="364">
        <v>1</v>
      </c>
      <c r="G58" s="363">
        <f t="shared" si="0"/>
        <v>0</v>
      </c>
      <c r="H58" s="363">
        <f t="shared" si="0"/>
        <v>1</v>
      </c>
    </row>
    <row r="59" spans="1:8">
      <c r="A59" s="353" t="s">
        <v>3175</v>
      </c>
      <c r="B59" s="363" t="s">
        <v>3176</v>
      </c>
      <c r="C59" s="241">
        <v>0</v>
      </c>
      <c r="D59" s="458"/>
      <c r="E59" s="241">
        <v>11</v>
      </c>
      <c r="F59" s="364">
        <v>15</v>
      </c>
      <c r="G59" s="363">
        <f t="shared" si="0"/>
        <v>11</v>
      </c>
      <c r="H59" s="363">
        <f t="shared" si="0"/>
        <v>15</v>
      </c>
    </row>
    <row r="60" spans="1:8" ht="25.5">
      <c r="A60" s="353" t="s">
        <v>3177</v>
      </c>
      <c r="B60" s="363" t="s">
        <v>3178</v>
      </c>
      <c r="C60" s="241">
        <v>0</v>
      </c>
      <c r="D60" s="458"/>
      <c r="E60" s="241">
        <v>71</v>
      </c>
      <c r="F60" s="364">
        <v>100</v>
      </c>
      <c r="G60" s="363">
        <f t="shared" si="0"/>
        <v>71</v>
      </c>
      <c r="H60" s="363">
        <f t="shared" si="0"/>
        <v>100</v>
      </c>
    </row>
    <row r="61" spans="1:8" ht="25.5">
      <c r="A61" s="353" t="s">
        <v>3179</v>
      </c>
      <c r="B61" s="363" t="s">
        <v>3180</v>
      </c>
      <c r="C61" s="241">
        <v>0</v>
      </c>
      <c r="D61" s="458"/>
      <c r="E61" s="241">
        <v>29</v>
      </c>
      <c r="F61" s="364">
        <v>30</v>
      </c>
      <c r="G61" s="363">
        <f t="shared" si="0"/>
        <v>29</v>
      </c>
      <c r="H61" s="363">
        <f t="shared" si="0"/>
        <v>30</v>
      </c>
    </row>
    <row r="62" spans="1:8">
      <c r="A62" s="353" t="s">
        <v>3181</v>
      </c>
      <c r="B62" s="363" t="s">
        <v>3182</v>
      </c>
      <c r="C62" s="241">
        <v>0</v>
      </c>
      <c r="D62" s="458"/>
      <c r="E62" s="241">
        <v>21</v>
      </c>
      <c r="F62" s="364">
        <v>20</v>
      </c>
      <c r="G62" s="363">
        <f t="shared" si="0"/>
        <v>21</v>
      </c>
      <c r="H62" s="363">
        <f t="shared" si="0"/>
        <v>20</v>
      </c>
    </row>
    <row r="63" spans="1:8" ht="25.5">
      <c r="A63" s="353" t="s">
        <v>3183</v>
      </c>
      <c r="B63" s="363" t="s">
        <v>3184</v>
      </c>
      <c r="C63" s="241">
        <v>0</v>
      </c>
      <c r="D63" s="458"/>
      <c r="E63" s="241">
        <v>3</v>
      </c>
      <c r="F63" s="364">
        <v>5</v>
      </c>
      <c r="G63" s="363">
        <f t="shared" si="0"/>
        <v>3</v>
      </c>
      <c r="H63" s="363">
        <f t="shared" si="0"/>
        <v>5</v>
      </c>
    </row>
    <row r="64" spans="1:8">
      <c r="A64" s="353" t="s">
        <v>3185</v>
      </c>
      <c r="B64" s="363" t="s">
        <v>3186</v>
      </c>
      <c r="C64" s="241">
        <v>0</v>
      </c>
      <c r="D64" s="458"/>
      <c r="E64" s="241">
        <v>0</v>
      </c>
      <c r="F64" s="364">
        <v>1</v>
      </c>
      <c r="G64" s="363">
        <f t="shared" si="0"/>
        <v>0</v>
      </c>
      <c r="H64" s="363">
        <f t="shared" si="0"/>
        <v>1</v>
      </c>
    </row>
    <row r="65" spans="1:8" ht="25.5">
      <c r="A65" s="353" t="s">
        <v>3187</v>
      </c>
      <c r="B65" s="363" t="s">
        <v>3188</v>
      </c>
      <c r="C65" s="241">
        <v>0</v>
      </c>
      <c r="D65" s="458"/>
      <c r="E65" s="241">
        <v>0</v>
      </c>
      <c r="F65" s="364">
        <v>2</v>
      </c>
      <c r="G65" s="363">
        <f t="shared" si="0"/>
        <v>0</v>
      </c>
      <c r="H65" s="363">
        <f t="shared" si="0"/>
        <v>2</v>
      </c>
    </row>
    <row r="66" spans="1:8" ht="25.5">
      <c r="A66" s="353" t="s">
        <v>3189</v>
      </c>
      <c r="B66" s="363" t="s">
        <v>3190</v>
      </c>
      <c r="C66" s="241">
        <v>0</v>
      </c>
      <c r="D66" s="458"/>
      <c r="E66" s="241">
        <v>5</v>
      </c>
      <c r="F66" s="364">
        <v>10</v>
      </c>
      <c r="G66" s="363">
        <f t="shared" si="0"/>
        <v>5</v>
      </c>
      <c r="H66" s="363">
        <f t="shared" si="0"/>
        <v>10</v>
      </c>
    </row>
    <row r="67" spans="1:8" ht="25.5">
      <c r="A67" s="353" t="s">
        <v>3191</v>
      </c>
      <c r="B67" s="363" t="s">
        <v>3192</v>
      </c>
      <c r="C67" s="241">
        <v>0</v>
      </c>
      <c r="D67" s="458"/>
      <c r="E67" s="241">
        <v>5</v>
      </c>
      <c r="F67" s="364">
        <v>4</v>
      </c>
      <c r="G67" s="363">
        <f t="shared" si="0"/>
        <v>5</v>
      </c>
      <c r="H67" s="363">
        <f t="shared" si="0"/>
        <v>4</v>
      </c>
    </row>
    <row r="68" spans="1:8" ht="25.5">
      <c r="A68" s="353" t="s">
        <v>3193</v>
      </c>
      <c r="B68" s="363" t="s">
        <v>3194</v>
      </c>
      <c r="C68" s="241">
        <v>0</v>
      </c>
      <c r="D68" s="458"/>
      <c r="E68" s="241">
        <v>0</v>
      </c>
      <c r="F68" s="364">
        <v>1</v>
      </c>
      <c r="G68" s="363">
        <f t="shared" si="0"/>
        <v>0</v>
      </c>
      <c r="H68" s="363">
        <f t="shared" si="0"/>
        <v>1</v>
      </c>
    </row>
    <row r="69" spans="1:8">
      <c r="A69" s="353" t="s">
        <v>6957</v>
      </c>
      <c r="B69" s="363" t="s">
        <v>6958</v>
      </c>
      <c r="D69" s="458"/>
      <c r="E69" s="241">
        <v>0</v>
      </c>
      <c r="F69" s="364">
        <v>1</v>
      </c>
      <c r="G69" s="363">
        <f t="shared" si="0"/>
        <v>0</v>
      </c>
      <c r="H69" s="363">
        <f t="shared" si="0"/>
        <v>1</v>
      </c>
    </row>
    <row r="70" spans="1:8" ht="25.5">
      <c r="A70" s="353" t="s">
        <v>3195</v>
      </c>
      <c r="B70" s="363" t="s">
        <v>3196</v>
      </c>
      <c r="C70" s="241">
        <v>0</v>
      </c>
      <c r="D70" s="458"/>
      <c r="E70" s="241">
        <v>0</v>
      </c>
      <c r="F70" s="364">
        <v>1</v>
      </c>
      <c r="G70" s="363">
        <f t="shared" si="0"/>
        <v>0</v>
      </c>
      <c r="H70" s="363">
        <f t="shared" si="0"/>
        <v>1</v>
      </c>
    </row>
    <row r="71" spans="1:8">
      <c r="A71" s="353" t="s">
        <v>3197</v>
      </c>
      <c r="B71" s="363" t="s">
        <v>3198</v>
      </c>
      <c r="C71" s="241">
        <v>0</v>
      </c>
      <c r="D71" s="458"/>
      <c r="E71" s="241">
        <v>0</v>
      </c>
      <c r="F71" s="364">
        <v>1</v>
      </c>
      <c r="G71" s="363">
        <f t="shared" si="0"/>
        <v>0</v>
      </c>
      <c r="H71" s="363">
        <f t="shared" si="0"/>
        <v>1</v>
      </c>
    </row>
    <row r="72" spans="1:8">
      <c r="A72" s="353" t="s">
        <v>3199</v>
      </c>
      <c r="B72" s="363" t="s">
        <v>3200</v>
      </c>
      <c r="C72" s="241">
        <v>0</v>
      </c>
      <c r="D72" s="458"/>
      <c r="E72" s="241">
        <v>1</v>
      </c>
      <c r="F72" s="364">
        <v>2</v>
      </c>
      <c r="G72" s="363">
        <f t="shared" si="0"/>
        <v>1</v>
      </c>
      <c r="H72" s="363">
        <f t="shared" si="0"/>
        <v>2</v>
      </c>
    </row>
    <row r="73" spans="1:8" ht="25.5">
      <c r="A73" s="353" t="s">
        <v>6959</v>
      </c>
      <c r="B73" s="363" t="s">
        <v>6960</v>
      </c>
      <c r="D73" s="458"/>
      <c r="E73" s="241">
        <v>0</v>
      </c>
      <c r="F73" s="364">
        <v>2</v>
      </c>
      <c r="G73" s="363">
        <f t="shared" si="0"/>
        <v>0</v>
      </c>
      <c r="H73" s="363">
        <f t="shared" si="0"/>
        <v>2</v>
      </c>
    </row>
    <row r="74" spans="1:8">
      <c r="A74" s="459" t="s">
        <v>3201</v>
      </c>
      <c r="B74" s="460" t="s">
        <v>3202</v>
      </c>
      <c r="C74" s="241">
        <v>0</v>
      </c>
      <c r="D74" s="458"/>
      <c r="E74" s="241">
        <v>0</v>
      </c>
      <c r="F74" s="364">
        <v>2</v>
      </c>
      <c r="G74" s="363">
        <f t="shared" si="0"/>
        <v>0</v>
      </c>
      <c r="H74" s="363">
        <f t="shared" si="0"/>
        <v>2</v>
      </c>
    </row>
    <row r="75" spans="1:8">
      <c r="A75" s="353" t="s">
        <v>3203</v>
      </c>
      <c r="B75" s="363" t="s">
        <v>3204</v>
      </c>
      <c r="C75" s="241">
        <v>0</v>
      </c>
      <c r="D75" s="458"/>
      <c r="E75" s="241">
        <v>36</v>
      </c>
      <c r="F75" s="364">
        <v>35</v>
      </c>
      <c r="G75" s="363">
        <f t="shared" si="0"/>
        <v>36</v>
      </c>
      <c r="H75" s="363">
        <f t="shared" si="0"/>
        <v>35</v>
      </c>
    </row>
    <row r="76" spans="1:8">
      <c r="A76" s="353" t="s">
        <v>3205</v>
      </c>
      <c r="B76" s="364" t="s">
        <v>3206</v>
      </c>
      <c r="C76" s="241">
        <v>0</v>
      </c>
      <c r="D76" s="458"/>
      <c r="E76" s="241">
        <v>0</v>
      </c>
      <c r="F76" s="364">
        <v>4</v>
      </c>
      <c r="G76" s="363">
        <f t="shared" si="0"/>
        <v>0</v>
      </c>
      <c r="H76" s="363">
        <f t="shared" si="0"/>
        <v>4</v>
      </c>
    </row>
    <row r="77" spans="1:8">
      <c r="A77" s="353" t="s">
        <v>3207</v>
      </c>
      <c r="B77" s="364" t="s">
        <v>3208</v>
      </c>
      <c r="C77" s="241">
        <v>0</v>
      </c>
      <c r="D77" s="458"/>
      <c r="E77" s="241">
        <v>0</v>
      </c>
      <c r="F77" s="364">
        <v>1</v>
      </c>
      <c r="G77" s="363">
        <f t="shared" si="0"/>
        <v>0</v>
      </c>
      <c r="H77" s="363">
        <f t="shared" si="0"/>
        <v>1</v>
      </c>
    </row>
    <row r="78" spans="1:8" ht="25.5">
      <c r="A78" s="353" t="s">
        <v>3209</v>
      </c>
      <c r="B78" s="363" t="s">
        <v>3210</v>
      </c>
      <c r="C78" s="241">
        <v>0</v>
      </c>
      <c r="D78" s="458"/>
      <c r="E78" s="241">
        <v>0</v>
      </c>
      <c r="F78" s="364">
        <v>1</v>
      </c>
      <c r="G78" s="363">
        <f t="shared" si="0"/>
        <v>0</v>
      </c>
      <c r="H78" s="363">
        <f t="shared" si="0"/>
        <v>1</v>
      </c>
    </row>
    <row r="79" spans="1:8">
      <c r="A79" s="353" t="s">
        <v>3211</v>
      </c>
      <c r="B79" s="363" t="s">
        <v>3212</v>
      </c>
      <c r="C79" s="241">
        <v>0</v>
      </c>
      <c r="D79" s="458"/>
      <c r="E79" s="241">
        <v>29</v>
      </c>
      <c r="F79" s="364">
        <v>35</v>
      </c>
      <c r="G79" s="363">
        <f t="shared" ref="G79:H110" si="1">C79+E79</f>
        <v>29</v>
      </c>
      <c r="H79" s="363">
        <f t="shared" si="1"/>
        <v>35</v>
      </c>
    </row>
    <row r="80" spans="1:8">
      <c r="A80" s="353" t="s">
        <v>3213</v>
      </c>
      <c r="B80" s="363" t="s">
        <v>3214</v>
      </c>
      <c r="C80" s="241">
        <v>0</v>
      </c>
      <c r="D80" s="458"/>
      <c r="E80" s="241">
        <v>3</v>
      </c>
      <c r="F80" s="364">
        <v>8</v>
      </c>
      <c r="G80" s="363">
        <f t="shared" si="1"/>
        <v>3</v>
      </c>
      <c r="H80" s="363">
        <f t="shared" si="1"/>
        <v>8</v>
      </c>
    </row>
    <row r="81" spans="1:8">
      <c r="A81" s="353" t="s">
        <v>3215</v>
      </c>
      <c r="B81" s="363" t="s">
        <v>3216</v>
      </c>
      <c r="C81" s="241">
        <v>0</v>
      </c>
      <c r="D81" s="458"/>
      <c r="E81" s="241">
        <v>19</v>
      </c>
      <c r="F81" s="364">
        <v>20</v>
      </c>
      <c r="G81" s="363">
        <f t="shared" si="1"/>
        <v>19</v>
      </c>
      <c r="H81" s="363">
        <f t="shared" si="1"/>
        <v>20</v>
      </c>
    </row>
    <row r="82" spans="1:8">
      <c r="A82" s="353" t="s">
        <v>3217</v>
      </c>
      <c r="B82" s="363" t="s">
        <v>3218</v>
      </c>
      <c r="C82" s="241">
        <v>0</v>
      </c>
      <c r="D82" s="458">
        <v>0</v>
      </c>
      <c r="E82" s="241">
        <v>15</v>
      </c>
      <c r="F82" s="364">
        <v>15</v>
      </c>
      <c r="G82" s="363">
        <f t="shared" si="1"/>
        <v>15</v>
      </c>
      <c r="H82" s="363">
        <f t="shared" si="1"/>
        <v>15</v>
      </c>
    </row>
    <row r="83" spans="1:8">
      <c r="A83" s="353" t="s">
        <v>3219</v>
      </c>
      <c r="B83" s="363" t="s">
        <v>3220</v>
      </c>
      <c r="C83" s="241">
        <v>0</v>
      </c>
      <c r="D83" s="458"/>
      <c r="E83" s="241">
        <v>0</v>
      </c>
      <c r="F83" s="364">
        <v>1</v>
      </c>
      <c r="G83" s="363">
        <f t="shared" si="1"/>
        <v>0</v>
      </c>
      <c r="H83" s="363">
        <f t="shared" si="1"/>
        <v>1</v>
      </c>
    </row>
    <row r="84" spans="1:8">
      <c r="A84" s="353" t="s">
        <v>3221</v>
      </c>
      <c r="B84" s="363" t="s">
        <v>3222</v>
      </c>
      <c r="C84" s="241">
        <v>0</v>
      </c>
      <c r="D84" s="458"/>
      <c r="E84" s="241">
        <v>6</v>
      </c>
      <c r="F84" s="364">
        <v>5</v>
      </c>
      <c r="G84" s="363">
        <f t="shared" si="1"/>
        <v>6</v>
      </c>
      <c r="H84" s="363">
        <f t="shared" si="1"/>
        <v>5</v>
      </c>
    </row>
    <row r="85" spans="1:8">
      <c r="A85" s="353" t="s">
        <v>3223</v>
      </c>
      <c r="B85" s="363" t="s">
        <v>3224</v>
      </c>
      <c r="C85" s="241">
        <v>0</v>
      </c>
      <c r="D85" s="458"/>
      <c r="E85" s="241">
        <v>0</v>
      </c>
      <c r="F85" s="364">
        <v>1</v>
      </c>
      <c r="G85" s="363">
        <f t="shared" si="1"/>
        <v>0</v>
      </c>
      <c r="H85" s="363">
        <f t="shared" si="1"/>
        <v>1</v>
      </c>
    </row>
    <row r="86" spans="1:8" ht="25.5">
      <c r="A86" s="353" t="s">
        <v>3225</v>
      </c>
      <c r="B86" s="363" t="s">
        <v>3226</v>
      </c>
      <c r="C86" s="241">
        <v>0</v>
      </c>
      <c r="D86" s="458"/>
      <c r="E86" s="241">
        <v>0</v>
      </c>
      <c r="F86" s="364">
        <v>1</v>
      </c>
      <c r="G86" s="363">
        <f t="shared" si="1"/>
        <v>0</v>
      </c>
      <c r="H86" s="363">
        <f t="shared" si="1"/>
        <v>1</v>
      </c>
    </row>
    <row r="87" spans="1:8">
      <c r="A87" s="353" t="s">
        <v>3227</v>
      </c>
      <c r="B87" s="363" t="s">
        <v>3228</v>
      </c>
      <c r="C87" s="241">
        <v>0</v>
      </c>
      <c r="D87" s="458"/>
      <c r="E87" s="241">
        <v>0</v>
      </c>
      <c r="F87" s="364">
        <v>1</v>
      </c>
      <c r="G87" s="363">
        <f t="shared" si="1"/>
        <v>0</v>
      </c>
      <c r="H87" s="363">
        <f t="shared" si="1"/>
        <v>1</v>
      </c>
    </row>
    <row r="88" spans="1:8">
      <c r="A88" s="459" t="s">
        <v>3229</v>
      </c>
      <c r="B88" s="460" t="s">
        <v>3230</v>
      </c>
      <c r="C88" s="241">
        <v>0</v>
      </c>
      <c r="D88" s="458"/>
      <c r="E88" s="241">
        <v>1</v>
      </c>
      <c r="F88" s="364">
        <v>3</v>
      </c>
      <c r="G88" s="363">
        <f t="shared" si="1"/>
        <v>1</v>
      </c>
      <c r="H88" s="363">
        <f t="shared" si="1"/>
        <v>3</v>
      </c>
    </row>
    <row r="89" spans="1:8">
      <c r="A89" s="353" t="s">
        <v>3231</v>
      </c>
      <c r="B89" s="363" t="s">
        <v>3232</v>
      </c>
      <c r="C89" s="241">
        <v>0</v>
      </c>
      <c r="D89" s="458"/>
      <c r="E89" s="241">
        <v>13</v>
      </c>
      <c r="F89" s="364">
        <v>15</v>
      </c>
      <c r="G89" s="363">
        <f t="shared" si="1"/>
        <v>13</v>
      </c>
      <c r="H89" s="363">
        <f t="shared" si="1"/>
        <v>15</v>
      </c>
    </row>
    <row r="90" spans="1:8" ht="25.5">
      <c r="A90" s="353" t="s">
        <v>3233</v>
      </c>
      <c r="B90" s="363" t="s">
        <v>3234</v>
      </c>
      <c r="C90" s="241">
        <v>0</v>
      </c>
      <c r="D90" s="458"/>
      <c r="E90" s="241">
        <v>31</v>
      </c>
      <c r="F90" s="364">
        <v>30</v>
      </c>
      <c r="G90" s="363">
        <f t="shared" si="1"/>
        <v>31</v>
      </c>
      <c r="H90" s="363">
        <f t="shared" si="1"/>
        <v>30</v>
      </c>
    </row>
    <row r="91" spans="1:8" ht="25.5">
      <c r="A91" s="856" t="s">
        <v>3235</v>
      </c>
      <c r="B91" s="856" t="s">
        <v>3236</v>
      </c>
      <c r="C91" s="241">
        <v>0</v>
      </c>
      <c r="D91" s="862"/>
      <c r="E91" s="241">
        <v>0</v>
      </c>
      <c r="F91" s="862">
        <v>3</v>
      </c>
      <c r="G91" s="363">
        <f t="shared" si="1"/>
        <v>0</v>
      </c>
      <c r="H91" s="367">
        <f>D91+F91</f>
        <v>3</v>
      </c>
    </row>
    <row r="92" spans="1:8">
      <c r="A92" s="856" t="s">
        <v>3239</v>
      </c>
      <c r="B92" s="856" t="s">
        <v>3240</v>
      </c>
      <c r="C92" s="241">
        <v>0</v>
      </c>
      <c r="D92" s="862"/>
      <c r="E92" s="241">
        <v>0</v>
      </c>
      <c r="F92" s="862">
        <v>3</v>
      </c>
      <c r="G92" s="363">
        <f t="shared" si="1"/>
        <v>0</v>
      </c>
      <c r="H92" s="367">
        <f>D92+F92</f>
        <v>3</v>
      </c>
    </row>
    <row r="93" spans="1:8" s="338" customFormat="1">
      <c r="A93" s="459" t="s">
        <v>3241</v>
      </c>
      <c r="B93" s="461" t="s">
        <v>3242</v>
      </c>
      <c r="C93" s="338">
        <v>0</v>
      </c>
      <c r="D93" s="462"/>
      <c r="E93" s="338">
        <v>7</v>
      </c>
      <c r="F93" s="461">
        <v>5</v>
      </c>
      <c r="G93" s="363">
        <f t="shared" si="1"/>
        <v>7</v>
      </c>
      <c r="H93" s="463">
        <f t="shared" si="1"/>
        <v>5</v>
      </c>
    </row>
    <row r="94" spans="1:8">
      <c r="A94" s="464"/>
      <c r="B94" s="335" t="s">
        <v>2011</v>
      </c>
      <c r="C94" s="366">
        <f t="shared" ref="C94:H94" si="2">SUM(C11:C93)</f>
        <v>0</v>
      </c>
      <c r="D94" s="366">
        <f t="shared" si="2"/>
        <v>2</v>
      </c>
      <c r="E94" s="366">
        <f t="shared" si="2"/>
        <v>1115</v>
      </c>
      <c r="F94" s="366">
        <f t="shared" si="2"/>
        <v>1324</v>
      </c>
      <c r="G94" s="366">
        <f t="shared" si="2"/>
        <v>1115</v>
      </c>
      <c r="H94" s="366">
        <f t="shared" si="2"/>
        <v>1326</v>
      </c>
    </row>
    <row r="95" spans="1:8">
      <c r="A95" s="856"/>
      <c r="B95" s="335" t="s">
        <v>3243</v>
      </c>
      <c r="D95" s="862"/>
      <c r="F95" s="862"/>
      <c r="G95" s="363"/>
      <c r="H95" s="363"/>
    </row>
    <row r="96" spans="1:8">
      <c r="A96" s="856"/>
      <c r="B96" s="856"/>
      <c r="D96" s="862"/>
      <c r="F96" s="862"/>
      <c r="G96" s="862"/>
      <c r="H96" s="862"/>
    </row>
    <row r="97" spans="1:11">
      <c r="A97" s="332" t="s">
        <v>3244</v>
      </c>
      <c r="B97" s="332" t="s">
        <v>3245</v>
      </c>
      <c r="C97" s="241">
        <v>0</v>
      </c>
      <c r="D97" s="367"/>
      <c r="E97" s="241">
        <v>2</v>
      </c>
      <c r="F97" s="329">
        <v>5</v>
      </c>
      <c r="G97" s="367">
        <f t="shared" si="1"/>
        <v>2</v>
      </c>
      <c r="H97" s="367">
        <f t="shared" si="1"/>
        <v>5</v>
      </c>
    </row>
    <row r="98" spans="1:11" ht="25.5">
      <c r="A98" s="467" t="s">
        <v>3372</v>
      </c>
      <c r="B98" s="890" t="s">
        <v>3373</v>
      </c>
      <c r="C98" s="367">
        <v>0</v>
      </c>
      <c r="D98" s="406"/>
      <c r="E98" s="367">
        <v>1021</v>
      </c>
      <c r="F98" s="338">
        <v>1250</v>
      </c>
      <c r="G98" s="367">
        <f t="shared" si="1"/>
        <v>1021</v>
      </c>
      <c r="H98" s="367">
        <f t="shared" si="1"/>
        <v>1250</v>
      </c>
      <c r="I98" s="367"/>
      <c r="J98" s="468"/>
      <c r="K98" s="367"/>
    </row>
    <row r="99" spans="1:11">
      <c r="A99" s="332" t="s">
        <v>1813</v>
      </c>
      <c r="B99" s="891" t="s">
        <v>1814</v>
      </c>
      <c r="C99" s="241">
        <v>0</v>
      </c>
      <c r="D99" s="367"/>
      <c r="E99" s="241">
        <v>7</v>
      </c>
      <c r="F99" s="329">
        <v>10</v>
      </c>
      <c r="G99" s="367">
        <f t="shared" si="1"/>
        <v>7</v>
      </c>
      <c r="H99" s="367">
        <f t="shared" si="1"/>
        <v>10</v>
      </c>
    </row>
    <row r="100" spans="1:11">
      <c r="A100" s="368" t="s">
        <v>1815</v>
      </c>
      <c r="B100" s="367" t="s">
        <v>2425</v>
      </c>
      <c r="C100" s="241">
        <v>0</v>
      </c>
      <c r="D100" s="333">
        <v>0</v>
      </c>
      <c r="E100" s="241">
        <v>1878</v>
      </c>
      <c r="F100" s="333">
        <v>1900</v>
      </c>
      <c r="G100" s="367">
        <f t="shared" si="1"/>
        <v>1878</v>
      </c>
      <c r="H100" s="367">
        <f t="shared" si="1"/>
        <v>1900</v>
      </c>
    </row>
    <row r="101" spans="1:11">
      <c r="A101" s="368" t="s">
        <v>1817</v>
      </c>
      <c r="B101" s="367" t="s">
        <v>2426</v>
      </c>
      <c r="C101" s="241">
        <v>0</v>
      </c>
      <c r="D101" s="333">
        <v>0</v>
      </c>
      <c r="E101" s="241">
        <v>145</v>
      </c>
      <c r="F101" s="333">
        <v>150</v>
      </c>
      <c r="G101" s="367">
        <f t="shared" si="1"/>
        <v>145</v>
      </c>
      <c r="H101" s="367">
        <f t="shared" si="1"/>
        <v>150</v>
      </c>
    </row>
    <row r="102" spans="1:11">
      <c r="A102" s="368" t="s">
        <v>1819</v>
      </c>
      <c r="B102" s="367" t="s">
        <v>2429</v>
      </c>
      <c r="C102" s="241">
        <v>0</v>
      </c>
      <c r="D102" s="333">
        <v>0</v>
      </c>
      <c r="E102" s="241">
        <v>29</v>
      </c>
      <c r="F102" s="333">
        <v>30</v>
      </c>
      <c r="G102" s="367">
        <f t="shared" si="1"/>
        <v>29</v>
      </c>
      <c r="H102" s="367">
        <f t="shared" si="1"/>
        <v>30</v>
      </c>
    </row>
    <row r="103" spans="1:11" ht="25.5">
      <c r="A103" s="332" t="s">
        <v>2224</v>
      </c>
      <c r="B103" s="330" t="s">
        <v>3246</v>
      </c>
      <c r="C103" s="241">
        <v>0</v>
      </c>
      <c r="D103" s="329">
        <v>0</v>
      </c>
      <c r="E103" s="241">
        <v>2014</v>
      </c>
      <c r="F103" s="329">
        <v>2200</v>
      </c>
      <c r="G103" s="330">
        <f t="shared" si="1"/>
        <v>2014</v>
      </c>
      <c r="H103" s="330">
        <f t="shared" si="1"/>
        <v>2200</v>
      </c>
    </row>
    <row r="104" spans="1:11">
      <c r="A104" s="368" t="s">
        <v>1823</v>
      </c>
      <c r="B104" s="367" t="s">
        <v>2438</v>
      </c>
      <c r="C104" s="241">
        <v>0</v>
      </c>
      <c r="D104" s="333">
        <v>0</v>
      </c>
      <c r="E104" s="241">
        <v>29</v>
      </c>
      <c r="F104" s="333">
        <v>40</v>
      </c>
      <c r="G104" s="367">
        <f t="shared" si="1"/>
        <v>29</v>
      </c>
      <c r="H104" s="367">
        <f t="shared" si="1"/>
        <v>40</v>
      </c>
    </row>
    <row r="105" spans="1:11" s="338" customFormat="1">
      <c r="A105" s="332" t="s">
        <v>1829</v>
      </c>
      <c r="B105" s="330" t="s">
        <v>2442</v>
      </c>
      <c r="C105" s="338">
        <v>2</v>
      </c>
      <c r="D105" s="329">
        <v>5</v>
      </c>
      <c r="E105" s="338">
        <v>2869</v>
      </c>
      <c r="F105" s="329">
        <v>3000</v>
      </c>
      <c r="G105" s="330">
        <f t="shared" si="1"/>
        <v>2871</v>
      </c>
      <c r="H105" s="330">
        <f t="shared" si="1"/>
        <v>3005</v>
      </c>
    </row>
    <row r="106" spans="1:11">
      <c r="A106" s="332" t="s">
        <v>1831</v>
      </c>
      <c r="B106" s="373" t="s">
        <v>1832</v>
      </c>
      <c r="C106" s="241">
        <v>0</v>
      </c>
      <c r="D106" s="367"/>
      <c r="E106" s="241">
        <v>33</v>
      </c>
      <c r="F106" s="333">
        <v>35</v>
      </c>
      <c r="G106" s="367">
        <f t="shared" si="1"/>
        <v>33</v>
      </c>
      <c r="H106" s="367">
        <f t="shared" si="1"/>
        <v>35</v>
      </c>
    </row>
    <row r="107" spans="1:11" ht="25.5">
      <c r="A107" s="332" t="s">
        <v>1833</v>
      </c>
      <c r="B107" s="373" t="s">
        <v>1834</v>
      </c>
      <c r="C107" s="241">
        <v>0</v>
      </c>
      <c r="D107" s="367"/>
      <c r="E107" s="241">
        <v>4</v>
      </c>
      <c r="F107" s="333">
        <v>10</v>
      </c>
      <c r="G107" s="367">
        <f t="shared" si="1"/>
        <v>4</v>
      </c>
      <c r="H107" s="367">
        <f t="shared" si="1"/>
        <v>10</v>
      </c>
    </row>
    <row r="108" spans="1:11" ht="38.25">
      <c r="A108" s="368" t="s">
        <v>1835</v>
      </c>
      <c r="B108" s="367" t="s">
        <v>2445</v>
      </c>
      <c r="C108" s="241">
        <v>0</v>
      </c>
      <c r="D108" s="333">
        <v>0</v>
      </c>
      <c r="E108" s="241">
        <v>5</v>
      </c>
      <c r="F108" s="333">
        <v>6</v>
      </c>
      <c r="G108" s="367">
        <f t="shared" si="1"/>
        <v>5</v>
      </c>
      <c r="H108" s="367">
        <f t="shared" si="1"/>
        <v>6</v>
      </c>
    </row>
    <row r="109" spans="1:11" ht="25.5">
      <c r="A109" s="368" t="s">
        <v>1837</v>
      </c>
      <c r="B109" s="367" t="s">
        <v>2446</v>
      </c>
      <c r="C109" s="241">
        <v>0</v>
      </c>
      <c r="D109" s="333">
        <v>0</v>
      </c>
      <c r="E109" s="241">
        <v>3</v>
      </c>
      <c r="F109" s="333">
        <v>3</v>
      </c>
      <c r="G109" s="367">
        <f t="shared" si="1"/>
        <v>3</v>
      </c>
      <c r="H109" s="367">
        <f t="shared" si="1"/>
        <v>3</v>
      </c>
    </row>
    <row r="110" spans="1:11" s="338" customFormat="1">
      <c r="A110" s="332" t="s">
        <v>1839</v>
      </c>
      <c r="B110" s="330" t="s">
        <v>2447</v>
      </c>
      <c r="C110" s="338">
        <v>0</v>
      </c>
      <c r="D110" s="329">
        <v>0</v>
      </c>
      <c r="E110" s="338">
        <v>920</v>
      </c>
      <c r="F110" s="329">
        <v>1000</v>
      </c>
      <c r="G110" s="330">
        <f t="shared" si="1"/>
        <v>920</v>
      </c>
      <c r="H110" s="330">
        <f t="shared" si="1"/>
        <v>1000</v>
      </c>
    </row>
    <row r="111" spans="1:11">
      <c r="A111" s="368" t="s">
        <v>3247</v>
      </c>
      <c r="B111" s="367" t="s">
        <v>3248</v>
      </c>
      <c r="C111" s="241">
        <v>0</v>
      </c>
      <c r="D111" s="333">
        <v>2</v>
      </c>
      <c r="E111" s="241">
        <v>1</v>
      </c>
      <c r="F111" s="333">
        <v>5</v>
      </c>
      <c r="G111" s="367">
        <f t="shared" ref="G111:H141" si="3">C111+E111</f>
        <v>1</v>
      </c>
      <c r="H111" s="367">
        <f t="shared" si="3"/>
        <v>7</v>
      </c>
    </row>
    <row r="112" spans="1:11">
      <c r="A112" s="368" t="s">
        <v>3249</v>
      </c>
      <c r="B112" s="367" t="s">
        <v>3250</v>
      </c>
      <c r="C112" s="241">
        <v>1721</v>
      </c>
      <c r="D112" s="333">
        <v>1800</v>
      </c>
      <c r="E112" s="241">
        <v>4276</v>
      </c>
      <c r="F112" s="333">
        <v>4500</v>
      </c>
      <c r="G112" s="367">
        <f t="shared" si="3"/>
        <v>5997</v>
      </c>
      <c r="H112" s="367">
        <f t="shared" si="3"/>
        <v>6300</v>
      </c>
    </row>
    <row r="113" spans="1:8" ht="25.5">
      <c r="A113" s="332" t="s">
        <v>3251</v>
      </c>
      <c r="B113" s="891" t="s">
        <v>3252</v>
      </c>
      <c r="C113" s="241">
        <v>0</v>
      </c>
      <c r="D113" s="367"/>
      <c r="E113" s="241">
        <v>1</v>
      </c>
      <c r="F113" s="329">
        <v>3</v>
      </c>
      <c r="G113" s="367">
        <f t="shared" si="3"/>
        <v>1</v>
      </c>
      <c r="H113" s="367">
        <f t="shared" si="3"/>
        <v>3</v>
      </c>
    </row>
    <row r="114" spans="1:8">
      <c r="A114" s="368" t="s">
        <v>3253</v>
      </c>
      <c r="B114" s="367" t="s">
        <v>3254</v>
      </c>
      <c r="C114" s="241">
        <v>0</v>
      </c>
      <c r="D114" s="333">
        <v>0</v>
      </c>
      <c r="E114" s="241">
        <v>74</v>
      </c>
      <c r="F114" s="333">
        <v>100</v>
      </c>
      <c r="G114" s="367">
        <f t="shared" si="3"/>
        <v>74</v>
      </c>
      <c r="H114" s="367">
        <f t="shared" si="3"/>
        <v>100</v>
      </c>
    </row>
    <row r="115" spans="1:8">
      <c r="A115" s="368" t="s">
        <v>3255</v>
      </c>
      <c r="B115" s="367" t="s">
        <v>3256</v>
      </c>
      <c r="C115" s="241">
        <v>0</v>
      </c>
      <c r="D115" s="333">
        <v>0</v>
      </c>
      <c r="E115" s="241">
        <v>0</v>
      </c>
      <c r="F115" s="333">
        <v>2</v>
      </c>
      <c r="G115" s="367">
        <f t="shared" si="3"/>
        <v>0</v>
      </c>
      <c r="H115" s="367">
        <f t="shared" si="3"/>
        <v>2</v>
      </c>
    </row>
    <row r="116" spans="1:8" ht="25.5">
      <c r="A116" s="332" t="s">
        <v>1845</v>
      </c>
      <c r="B116" s="373" t="s">
        <v>1846</v>
      </c>
      <c r="C116" s="241">
        <v>0</v>
      </c>
      <c r="D116" s="367"/>
      <c r="E116" s="241">
        <v>2</v>
      </c>
      <c r="F116" s="333">
        <v>3</v>
      </c>
      <c r="G116" s="367">
        <f t="shared" si="3"/>
        <v>2</v>
      </c>
      <c r="H116" s="367">
        <f t="shared" si="3"/>
        <v>3</v>
      </c>
    </row>
    <row r="117" spans="1:8" ht="25.5">
      <c r="A117" s="332" t="s">
        <v>1847</v>
      </c>
      <c r="B117" s="373" t="s">
        <v>1848</v>
      </c>
      <c r="C117" s="241">
        <v>0</v>
      </c>
      <c r="D117" s="367"/>
      <c r="E117" s="241">
        <v>1</v>
      </c>
      <c r="F117" s="333">
        <v>5</v>
      </c>
      <c r="G117" s="367">
        <f t="shared" si="3"/>
        <v>1</v>
      </c>
      <c r="H117" s="367">
        <f t="shared" si="3"/>
        <v>5</v>
      </c>
    </row>
    <row r="118" spans="1:8" ht="25.5">
      <c r="A118" s="368" t="s">
        <v>2583</v>
      </c>
      <c r="B118" s="367" t="s">
        <v>3051</v>
      </c>
      <c r="C118" s="241">
        <v>0</v>
      </c>
      <c r="D118" s="333">
        <v>0</v>
      </c>
      <c r="E118" s="241">
        <v>7</v>
      </c>
      <c r="F118" s="333">
        <v>10</v>
      </c>
      <c r="G118" s="367">
        <f t="shared" si="3"/>
        <v>7</v>
      </c>
      <c r="H118" s="367">
        <f t="shared" si="3"/>
        <v>10</v>
      </c>
    </row>
    <row r="119" spans="1:8">
      <c r="A119" s="368" t="s">
        <v>1861</v>
      </c>
      <c r="B119" s="367" t="s">
        <v>2449</v>
      </c>
      <c r="C119" s="241">
        <v>2</v>
      </c>
      <c r="D119" s="333">
        <v>5</v>
      </c>
      <c r="E119" s="241">
        <v>488</v>
      </c>
      <c r="F119" s="333">
        <v>500</v>
      </c>
      <c r="G119" s="367">
        <f t="shared" si="3"/>
        <v>490</v>
      </c>
      <c r="H119" s="367">
        <f t="shared" si="3"/>
        <v>505</v>
      </c>
    </row>
    <row r="120" spans="1:8">
      <c r="A120" s="332" t="s">
        <v>3257</v>
      </c>
      <c r="B120" s="373" t="s">
        <v>3258</v>
      </c>
      <c r="C120" s="241">
        <v>0</v>
      </c>
      <c r="D120" s="367"/>
      <c r="E120" s="241">
        <v>0</v>
      </c>
      <c r="F120" s="333">
        <v>2</v>
      </c>
      <c r="G120" s="367">
        <f t="shared" si="3"/>
        <v>0</v>
      </c>
      <c r="H120" s="367">
        <f t="shared" si="3"/>
        <v>2</v>
      </c>
    </row>
    <row r="121" spans="1:8" ht="25.5">
      <c r="A121" s="332" t="s">
        <v>3259</v>
      </c>
      <c r="B121" s="891" t="s">
        <v>3260</v>
      </c>
      <c r="C121" s="241">
        <v>0</v>
      </c>
      <c r="D121" s="367"/>
      <c r="E121" s="241">
        <v>0</v>
      </c>
      <c r="F121" s="329">
        <v>2</v>
      </c>
      <c r="G121" s="367">
        <f t="shared" si="3"/>
        <v>0</v>
      </c>
      <c r="H121" s="367">
        <f t="shared" si="3"/>
        <v>2</v>
      </c>
    </row>
    <row r="122" spans="1:8">
      <c r="A122" s="332" t="s">
        <v>2228</v>
      </c>
      <c r="B122" s="373" t="s">
        <v>2229</v>
      </c>
      <c r="C122" s="241">
        <v>0</v>
      </c>
      <c r="D122" s="367"/>
      <c r="E122" s="241">
        <v>0</v>
      </c>
      <c r="F122" s="333">
        <v>2</v>
      </c>
      <c r="G122" s="367">
        <f t="shared" si="3"/>
        <v>0</v>
      </c>
      <c r="H122" s="367">
        <f t="shared" si="3"/>
        <v>2</v>
      </c>
    </row>
    <row r="123" spans="1:8">
      <c r="A123" s="368" t="s">
        <v>1863</v>
      </c>
      <c r="B123" s="367" t="s">
        <v>2454</v>
      </c>
      <c r="C123" s="241">
        <v>0</v>
      </c>
      <c r="D123" s="333">
        <v>0</v>
      </c>
      <c r="E123" s="241">
        <v>103</v>
      </c>
      <c r="F123" s="333">
        <v>100</v>
      </c>
      <c r="G123" s="367">
        <f t="shared" si="3"/>
        <v>103</v>
      </c>
      <c r="H123" s="367">
        <f t="shared" si="3"/>
        <v>100</v>
      </c>
    </row>
    <row r="124" spans="1:8" s="338" customFormat="1">
      <c r="A124" s="332" t="s">
        <v>1865</v>
      </c>
      <c r="B124" s="330" t="s">
        <v>2455</v>
      </c>
      <c r="C124" s="338">
        <v>0</v>
      </c>
      <c r="D124" s="329">
        <v>0</v>
      </c>
      <c r="E124" s="338">
        <v>121</v>
      </c>
      <c r="F124" s="329">
        <v>150</v>
      </c>
      <c r="G124" s="330">
        <f t="shared" si="3"/>
        <v>121</v>
      </c>
      <c r="H124" s="330">
        <f t="shared" si="3"/>
        <v>150</v>
      </c>
    </row>
    <row r="125" spans="1:8">
      <c r="A125" s="368" t="s">
        <v>3261</v>
      </c>
      <c r="B125" s="367" t="s">
        <v>3262</v>
      </c>
      <c r="C125" s="241">
        <v>0</v>
      </c>
      <c r="D125" s="333">
        <v>1</v>
      </c>
      <c r="E125" s="241">
        <v>6</v>
      </c>
      <c r="F125" s="333">
        <v>8</v>
      </c>
      <c r="G125" s="367">
        <f t="shared" si="3"/>
        <v>6</v>
      </c>
      <c r="H125" s="367">
        <f t="shared" si="3"/>
        <v>9</v>
      </c>
    </row>
    <row r="126" spans="1:8">
      <c r="A126" s="368" t="s">
        <v>3263</v>
      </c>
      <c r="B126" s="367" t="s">
        <v>3264</v>
      </c>
      <c r="C126" s="241">
        <v>0</v>
      </c>
      <c r="D126" s="333">
        <v>1</v>
      </c>
      <c r="E126" s="241">
        <v>19</v>
      </c>
      <c r="F126" s="333">
        <v>20</v>
      </c>
      <c r="G126" s="367">
        <f t="shared" si="3"/>
        <v>19</v>
      </c>
      <c r="H126" s="367">
        <f t="shared" si="3"/>
        <v>21</v>
      </c>
    </row>
    <row r="127" spans="1:8">
      <c r="A127" s="368" t="s">
        <v>3265</v>
      </c>
      <c r="B127" s="367" t="s">
        <v>3266</v>
      </c>
      <c r="C127" s="241">
        <v>0</v>
      </c>
      <c r="D127" s="333">
        <v>1</v>
      </c>
      <c r="E127" s="241">
        <v>0</v>
      </c>
      <c r="F127" s="333">
        <v>3</v>
      </c>
      <c r="G127" s="367">
        <f t="shared" si="3"/>
        <v>0</v>
      </c>
      <c r="H127" s="367">
        <f t="shared" si="3"/>
        <v>4</v>
      </c>
    </row>
    <row r="128" spans="1:8">
      <c r="A128" s="368" t="s">
        <v>3267</v>
      </c>
      <c r="B128" s="367" t="s">
        <v>3268</v>
      </c>
      <c r="C128" s="241">
        <v>0</v>
      </c>
      <c r="D128" s="333">
        <v>1</v>
      </c>
      <c r="E128" s="241">
        <v>10</v>
      </c>
      <c r="F128" s="333">
        <v>15</v>
      </c>
      <c r="G128" s="367">
        <f t="shared" si="3"/>
        <v>10</v>
      </c>
      <c r="H128" s="367">
        <f t="shared" si="3"/>
        <v>16</v>
      </c>
    </row>
    <row r="129" spans="1:8">
      <c r="A129" s="368" t="s">
        <v>3269</v>
      </c>
      <c r="B129" s="367" t="s">
        <v>3270</v>
      </c>
      <c r="C129" s="241">
        <v>0</v>
      </c>
      <c r="D129" s="333">
        <v>1</v>
      </c>
      <c r="E129" s="241">
        <v>0</v>
      </c>
      <c r="F129" s="333">
        <v>1</v>
      </c>
      <c r="G129" s="367">
        <f t="shared" si="3"/>
        <v>0</v>
      </c>
      <c r="H129" s="367">
        <f t="shared" si="3"/>
        <v>2</v>
      </c>
    </row>
    <row r="130" spans="1:8">
      <c r="A130" s="368" t="s">
        <v>3271</v>
      </c>
      <c r="B130" s="367" t="s">
        <v>3272</v>
      </c>
      <c r="C130" s="241">
        <v>0</v>
      </c>
      <c r="D130" s="333">
        <v>0</v>
      </c>
      <c r="E130" s="241">
        <v>6</v>
      </c>
      <c r="F130" s="333">
        <v>1</v>
      </c>
      <c r="G130" s="367">
        <f t="shared" si="3"/>
        <v>6</v>
      </c>
      <c r="H130" s="367">
        <f t="shared" si="3"/>
        <v>1</v>
      </c>
    </row>
    <row r="131" spans="1:8">
      <c r="A131" s="368" t="s">
        <v>3273</v>
      </c>
      <c r="B131" s="367" t="s">
        <v>3274</v>
      </c>
      <c r="C131" s="241">
        <v>0</v>
      </c>
      <c r="D131" s="333">
        <v>0</v>
      </c>
      <c r="E131" s="241">
        <v>5</v>
      </c>
      <c r="F131" s="333">
        <v>15</v>
      </c>
      <c r="G131" s="367">
        <f t="shared" si="3"/>
        <v>5</v>
      </c>
      <c r="H131" s="367">
        <f t="shared" si="3"/>
        <v>15</v>
      </c>
    </row>
    <row r="132" spans="1:8">
      <c r="A132" s="368" t="s">
        <v>3275</v>
      </c>
      <c r="B132" s="367" t="s">
        <v>3276</v>
      </c>
      <c r="C132" s="241">
        <v>0</v>
      </c>
      <c r="D132" s="333">
        <v>0</v>
      </c>
      <c r="E132" s="241">
        <v>14</v>
      </c>
      <c r="F132" s="333">
        <v>15</v>
      </c>
      <c r="G132" s="367">
        <f t="shared" si="3"/>
        <v>14</v>
      </c>
      <c r="H132" s="367">
        <f t="shared" si="3"/>
        <v>15</v>
      </c>
    </row>
    <row r="133" spans="1:8">
      <c r="A133" s="368" t="s">
        <v>3277</v>
      </c>
      <c r="B133" s="367" t="s">
        <v>3278</v>
      </c>
      <c r="C133" s="241">
        <v>0</v>
      </c>
      <c r="D133" s="333">
        <v>0</v>
      </c>
      <c r="E133" s="241">
        <v>1</v>
      </c>
      <c r="F133" s="333">
        <v>2</v>
      </c>
      <c r="G133" s="367">
        <f t="shared" si="3"/>
        <v>1</v>
      </c>
      <c r="H133" s="367">
        <f t="shared" si="3"/>
        <v>2</v>
      </c>
    </row>
    <row r="134" spans="1:8" ht="25.5">
      <c r="A134" s="368" t="s">
        <v>3279</v>
      </c>
      <c r="B134" s="367" t="s">
        <v>3280</v>
      </c>
      <c r="C134" s="241">
        <v>0</v>
      </c>
      <c r="D134" s="333">
        <v>0</v>
      </c>
      <c r="E134" s="241">
        <v>534</v>
      </c>
      <c r="F134" s="333">
        <v>550</v>
      </c>
      <c r="G134" s="367">
        <f t="shared" si="3"/>
        <v>534</v>
      </c>
      <c r="H134" s="367">
        <f t="shared" si="3"/>
        <v>550</v>
      </c>
    </row>
    <row r="135" spans="1:8">
      <c r="A135" s="372" t="s">
        <v>153</v>
      </c>
      <c r="B135" s="374" t="s">
        <v>3281</v>
      </c>
      <c r="C135" s="241">
        <v>0</v>
      </c>
      <c r="D135" s="369">
        <v>1</v>
      </c>
      <c r="E135" s="241">
        <v>292</v>
      </c>
      <c r="F135" s="369">
        <v>300</v>
      </c>
      <c r="G135" s="374">
        <f t="shared" si="3"/>
        <v>292</v>
      </c>
      <c r="H135" s="374">
        <f t="shared" si="3"/>
        <v>301</v>
      </c>
    </row>
    <row r="136" spans="1:8">
      <c r="A136" s="368" t="s">
        <v>3282</v>
      </c>
      <c r="B136" s="367" t="s">
        <v>3283</v>
      </c>
      <c r="C136" s="241">
        <v>0</v>
      </c>
      <c r="D136" s="333">
        <v>1</v>
      </c>
      <c r="E136" s="241">
        <v>112</v>
      </c>
      <c r="F136" s="333">
        <v>120</v>
      </c>
      <c r="G136" s="367">
        <f t="shared" si="3"/>
        <v>112</v>
      </c>
      <c r="H136" s="367">
        <f t="shared" si="3"/>
        <v>121</v>
      </c>
    </row>
    <row r="137" spans="1:8">
      <c r="A137" s="368" t="s">
        <v>3284</v>
      </c>
      <c r="B137" s="367" t="s">
        <v>3285</v>
      </c>
      <c r="C137" s="241">
        <v>0</v>
      </c>
      <c r="D137" s="333">
        <v>1</v>
      </c>
      <c r="E137" s="241">
        <v>9</v>
      </c>
      <c r="F137" s="333">
        <v>15</v>
      </c>
      <c r="G137" s="367">
        <f t="shared" si="3"/>
        <v>9</v>
      </c>
      <c r="H137" s="367">
        <f t="shared" si="3"/>
        <v>16</v>
      </c>
    </row>
    <row r="138" spans="1:8" ht="25.5">
      <c r="A138" s="368" t="s">
        <v>3286</v>
      </c>
      <c r="B138" s="367" t="s">
        <v>3287</v>
      </c>
      <c r="C138" s="241">
        <v>0</v>
      </c>
      <c r="D138" s="333">
        <v>2</v>
      </c>
      <c r="E138" s="241">
        <v>733</v>
      </c>
      <c r="F138" s="333">
        <v>750</v>
      </c>
      <c r="G138" s="367">
        <f t="shared" si="3"/>
        <v>733</v>
      </c>
      <c r="H138" s="367">
        <f t="shared" si="3"/>
        <v>752</v>
      </c>
    </row>
    <row r="139" spans="1:8" ht="25.5">
      <c r="A139" s="368" t="s">
        <v>3288</v>
      </c>
      <c r="B139" s="367" t="s">
        <v>3289</v>
      </c>
      <c r="C139" s="241">
        <v>0</v>
      </c>
      <c r="D139" s="333">
        <v>1</v>
      </c>
      <c r="E139" s="241">
        <v>11</v>
      </c>
      <c r="F139" s="333">
        <v>20</v>
      </c>
      <c r="G139" s="367">
        <f t="shared" si="3"/>
        <v>11</v>
      </c>
      <c r="H139" s="367">
        <f t="shared" si="3"/>
        <v>21</v>
      </c>
    </row>
    <row r="140" spans="1:8">
      <c r="A140" s="368" t="s">
        <v>3290</v>
      </c>
      <c r="B140" s="367" t="s">
        <v>3291</v>
      </c>
      <c r="C140" s="241">
        <v>0</v>
      </c>
      <c r="D140" s="333">
        <v>0</v>
      </c>
      <c r="E140" s="241">
        <v>7</v>
      </c>
      <c r="F140" s="333">
        <v>10</v>
      </c>
      <c r="G140" s="367">
        <f t="shared" si="3"/>
        <v>7</v>
      </c>
      <c r="H140" s="367">
        <f t="shared" si="3"/>
        <v>10</v>
      </c>
    </row>
    <row r="141" spans="1:8">
      <c r="A141" s="368" t="s">
        <v>3292</v>
      </c>
      <c r="B141" s="367" t="s">
        <v>3293</v>
      </c>
      <c r="C141" s="241">
        <v>0</v>
      </c>
      <c r="D141" s="333">
        <v>0</v>
      </c>
      <c r="E141" s="241">
        <v>6</v>
      </c>
      <c r="F141" s="333">
        <v>10</v>
      </c>
      <c r="G141" s="367">
        <f t="shared" si="3"/>
        <v>6</v>
      </c>
      <c r="H141" s="367">
        <f t="shared" si="3"/>
        <v>10</v>
      </c>
    </row>
    <row r="142" spans="1:8">
      <c r="A142" s="368" t="s">
        <v>3294</v>
      </c>
      <c r="B142" s="367" t="s">
        <v>3295</v>
      </c>
      <c r="C142" s="241">
        <v>0</v>
      </c>
      <c r="D142" s="333">
        <v>3</v>
      </c>
      <c r="E142" s="241">
        <v>440</v>
      </c>
      <c r="F142" s="333">
        <v>450</v>
      </c>
      <c r="G142" s="367">
        <f t="shared" ref="G142:H174" si="4">C142+E142</f>
        <v>440</v>
      </c>
      <c r="H142" s="367">
        <f t="shared" si="4"/>
        <v>453</v>
      </c>
    </row>
    <row r="143" spans="1:8" ht="25.5">
      <c r="A143" s="368" t="s">
        <v>1867</v>
      </c>
      <c r="B143" s="367" t="s">
        <v>2456</v>
      </c>
      <c r="C143" s="241">
        <v>0</v>
      </c>
      <c r="D143" s="333">
        <v>0</v>
      </c>
      <c r="E143" s="241">
        <v>14</v>
      </c>
      <c r="F143" s="333">
        <v>20</v>
      </c>
      <c r="G143" s="367">
        <f t="shared" si="4"/>
        <v>14</v>
      </c>
      <c r="H143" s="367">
        <f t="shared" si="4"/>
        <v>20</v>
      </c>
    </row>
    <row r="144" spans="1:8" ht="25.5">
      <c r="A144" s="368" t="s">
        <v>3296</v>
      </c>
      <c r="B144" s="367" t="s">
        <v>3297</v>
      </c>
      <c r="C144" s="241">
        <v>0</v>
      </c>
      <c r="D144" s="333">
        <v>0</v>
      </c>
      <c r="E144" s="241">
        <v>0</v>
      </c>
      <c r="F144" s="333">
        <v>1</v>
      </c>
      <c r="G144" s="367">
        <f t="shared" si="4"/>
        <v>0</v>
      </c>
      <c r="H144" s="367">
        <f t="shared" si="4"/>
        <v>1</v>
      </c>
    </row>
    <row r="145" spans="1:8" ht="25.5">
      <c r="A145" s="368" t="s">
        <v>3298</v>
      </c>
      <c r="B145" s="367" t="s">
        <v>3299</v>
      </c>
      <c r="C145" s="241">
        <v>21</v>
      </c>
      <c r="D145" s="333">
        <v>25</v>
      </c>
      <c r="E145" s="241">
        <v>42</v>
      </c>
      <c r="F145" s="333">
        <v>45</v>
      </c>
      <c r="G145" s="367">
        <f t="shared" si="4"/>
        <v>63</v>
      </c>
      <c r="H145" s="367">
        <f t="shared" si="4"/>
        <v>70</v>
      </c>
    </row>
    <row r="146" spans="1:8" ht="25.5">
      <c r="A146" s="368" t="s">
        <v>3300</v>
      </c>
      <c r="B146" s="367" t="s">
        <v>3301</v>
      </c>
      <c r="C146" s="241">
        <v>13</v>
      </c>
      <c r="D146" s="333">
        <v>15</v>
      </c>
      <c r="E146" s="241">
        <v>89</v>
      </c>
      <c r="F146" s="333">
        <v>100</v>
      </c>
      <c r="G146" s="367">
        <f t="shared" si="4"/>
        <v>102</v>
      </c>
      <c r="H146" s="367">
        <f t="shared" si="4"/>
        <v>115</v>
      </c>
    </row>
    <row r="147" spans="1:8" ht="38.25">
      <c r="A147" s="368" t="s">
        <v>3302</v>
      </c>
      <c r="B147" s="367" t="s">
        <v>3303</v>
      </c>
      <c r="C147" s="241">
        <v>2022</v>
      </c>
      <c r="D147" s="333">
        <v>2200</v>
      </c>
      <c r="E147" s="241">
        <v>407</v>
      </c>
      <c r="F147" s="333">
        <v>420</v>
      </c>
      <c r="G147" s="367">
        <f t="shared" si="4"/>
        <v>2429</v>
      </c>
      <c r="H147" s="367">
        <f t="shared" si="4"/>
        <v>2620</v>
      </c>
    </row>
    <row r="148" spans="1:8">
      <c r="A148" s="368" t="s">
        <v>3304</v>
      </c>
      <c r="B148" s="367" t="s">
        <v>3305</v>
      </c>
      <c r="C148" s="241">
        <v>405</v>
      </c>
      <c r="D148" s="333">
        <v>500</v>
      </c>
      <c r="E148" s="241">
        <v>195</v>
      </c>
      <c r="F148" s="333">
        <v>200</v>
      </c>
      <c r="G148" s="367">
        <f t="shared" si="4"/>
        <v>600</v>
      </c>
      <c r="H148" s="367">
        <f t="shared" si="4"/>
        <v>700</v>
      </c>
    </row>
    <row r="149" spans="1:8">
      <c r="A149" s="368" t="s">
        <v>3306</v>
      </c>
      <c r="B149" s="367" t="s">
        <v>3307</v>
      </c>
      <c r="C149" s="241">
        <v>0</v>
      </c>
      <c r="D149" s="333">
        <v>1</v>
      </c>
      <c r="E149" s="241">
        <v>9</v>
      </c>
      <c r="F149" s="333">
        <v>10</v>
      </c>
      <c r="G149" s="367">
        <f t="shared" si="4"/>
        <v>9</v>
      </c>
      <c r="H149" s="367">
        <f t="shared" si="4"/>
        <v>11</v>
      </c>
    </row>
    <row r="150" spans="1:8" ht="38.25">
      <c r="A150" s="368" t="s">
        <v>1887</v>
      </c>
      <c r="B150" s="367" t="s">
        <v>2474</v>
      </c>
      <c r="C150" s="241">
        <v>0</v>
      </c>
      <c r="D150" s="333">
        <v>0</v>
      </c>
      <c r="E150" s="241">
        <v>251</v>
      </c>
      <c r="F150" s="333">
        <v>250</v>
      </c>
      <c r="G150" s="367">
        <f t="shared" si="4"/>
        <v>251</v>
      </c>
      <c r="H150" s="367">
        <f t="shared" si="4"/>
        <v>250</v>
      </c>
    </row>
    <row r="151" spans="1:8">
      <c r="A151" s="368" t="s">
        <v>3308</v>
      </c>
      <c r="B151" s="367" t="s">
        <v>3309</v>
      </c>
      <c r="C151" s="241">
        <v>0</v>
      </c>
      <c r="D151" s="333">
        <v>0</v>
      </c>
      <c r="E151" s="241">
        <v>1</v>
      </c>
      <c r="F151" s="333">
        <v>2</v>
      </c>
      <c r="G151" s="367">
        <f t="shared" si="4"/>
        <v>1</v>
      </c>
      <c r="H151" s="367">
        <f t="shared" si="4"/>
        <v>2</v>
      </c>
    </row>
    <row r="152" spans="1:8">
      <c r="A152" s="368" t="s">
        <v>3310</v>
      </c>
      <c r="B152" s="367" t="s">
        <v>3311</v>
      </c>
      <c r="C152" s="241">
        <v>0</v>
      </c>
      <c r="D152" s="333">
        <v>0</v>
      </c>
      <c r="E152" s="241">
        <v>2</v>
      </c>
      <c r="F152" s="333">
        <v>5</v>
      </c>
      <c r="G152" s="367">
        <f t="shared" si="4"/>
        <v>2</v>
      </c>
      <c r="H152" s="367">
        <f t="shared" si="4"/>
        <v>5</v>
      </c>
    </row>
    <row r="153" spans="1:8">
      <c r="A153" s="368" t="s">
        <v>3312</v>
      </c>
      <c r="B153" s="367" t="s">
        <v>3313</v>
      </c>
      <c r="C153" s="241">
        <v>0</v>
      </c>
      <c r="D153" s="333">
        <v>0</v>
      </c>
      <c r="E153" s="241">
        <v>1</v>
      </c>
      <c r="F153" s="333">
        <v>3</v>
      </c>
      <c r="G153" s="367">
        <f t="shared" si="4"/>
        <v>1</v>
      </c>
      <c r="H153" s="367">
        <f t="shared" si="4"/>
        <v>3</v>
      </c>
    </row>
    <row r="154" spans="1:8">
      <c r="A154" s="368" t="s">
        <v>3314</v>
      </c>
      <c r="B154" s="367" t="s">
        <v>3315</v>
      </c>
      <c r="C154" s="241">
        <v>0</v>
      </c>
      <c r="D154" s="333">
        <v>0</v>
      </c>
      <c r="E154" s="241">
        <v>2</v>
      </c>
      <c r="F154" s="333">
        <v>2</v>
      </c>
      <c r="G154" s="367">
        <f t="shared" si="4"/>
        <v>2</v>
      </c>
      <c r="H154" s="367">
        <f t="shared" si="4"/>
        <v>2</v>
      </c>
    </row>
    <row r="155" spans="1:8" ht="38.25">
      <c r="A155" s="368" t="s">
        <v>3316</v>
      </c>
      <c r="B155" s="367" t="s">
        <v>3317</v>
      </c>
      <c r="C155" s="241">
        <v>0</v>
      </c>
      <c r="D155" s="333">
        <v>0</v>
      </c>
      <c r="E155" s="241">
        <v>0</v>
      </c>
      <c r="F155" s="333">
        <v>2</v>
      </c>
      <c r="G155" s="367">
        <f t="shared" si="4"/>
        <v>0</v>
      </c>
      <c r="H155" s="367">
        <f t="shared" si="4"/>
        <v>2</v>
      </c>
    </row>
    <row r="156" spans="1:8" ht="25.5">
      <c r="A156" s="368" t="s">
        <v>3318</v>
      </c>
      <c r="B156" s="367" t="s">
        <v>3319</v>
      </c>
      <c r="C156" s="241">
        <v>0</v>
      </c>
      <c r="D156" s="333">
        <v>0</v>
      </c>
      <c r="E156" s="241">
        <v>1</v>
      </c>
      <c r="F156" s="333">
        <v>2</v>
      </c>
      <c r="G156" s="367">
        <f t="shared" si="4"/>
        <v>1</v>
      </c>
      <c r="H156" s="367">
        <f t="shared" si="4"/>
        <v>2</v>
      </c>
    </row>
    <row r="157" spans="1:8" s="314" customFormat="1" ht="25.5">
      <c r="A157" s="855" t="s">
        <v>3237</v>
      </c>
      <c r="B157" s="855" t="s">
        <v>3238</v>
      </c>
      <c r="C157" s="314">
        <v>0</v>
      </c>
      <c r="D157" s="861"/>
      <c r="E157" s="314">
        <v>1</v>
      </c>
      <c r="F157" s="861">
        <v>2</v>
      </c>
      <c r="G157" s="502">
        <f>C157+E157</f>
        <v>1</v>
      </c>
      <c r="H157" s="374">
        <f>D157+F157</f>
        <v>2</v>
      </c>
    </row>
    <row r="158" spans="1:8">
      <c r="A158" s="368" t="s">
        <v>3320</v>
      </c>
      <c r="B158" s="367" t="s">
        <v>3321</v>
      </c>
      <c r="C158" s="241">
        <v>0</v>
      </c>
      <c r="D158" s="333">
        <v>0</v>
      </c>
      <c r="E158" s="241">
        <v>172</v>
      </c>
      <c r="F158" s="333">
        <v>200</v>
      </c>
      <c r="G158" s="367">
        <f t="shared" si="4"/>
        <v>172</v>
      </c>
      <c r="H158" s="367">
        <f t="shared" si="4"/>
        <v>200</v>
      </c>
    </row>
    <row r="159" spans="1:8">
      <c r="A159" s="368" t="s">
        <v>3322</v>
      </c>
      <c r="B159" s="367" t="s">
        <v>3323</v>
      </c>
      <c r="C159" s="241">
        <v>0</v>
      </c>
      <c r="D159" s="333">
        <v>0</v>
      </c>
      <c r="E159" s="241">
        <v>47</v>
      </c>
      <c r="F159" s="333">
        <v>60</v>
      </c>
      <c r="G159" s="367">
        <f t="shared" si="4"/>
        <v>47</v>
      </c>
      <c r="H159" s="367">
        <f t="shared" si="4"/>
        <v>60</v>
      </c>
    </row>
    <row r="160" spans="1:8" ht="25.5">
      <c r="A160" s="368" t="s">
        <v>3324</v>
      </c>
      <c r="B160" s="367" t="s">
        <v>3325</v>
      </c>
      <c r="C160" s="241">
        <v>0</v>
      </c>
      <c r="D160" s="333">
        <v>0</v>
      </c>
      <c r="E160" s="241">
        <v>0</v>
      </c>
      <c r="F160" s="333">
        <v>1</v>
      </c>
      <c r="G160" s="367">
        <f t="shared" si="4"/>
        <v>0</v>
      </c>
      <c r="H160" s="367">
        <f t="shared" si="4"/>
        <v>1</v>
      </c>
    </row>
    <row r="161" spans="1:8" ht="25.5">
      <c r="A161" s="368" t="s">
        <v>3326</v>
      </c>
      <c r="B161" s="367" t="s">
        <v>3327</v>
      </c>
      <c r="C161" s="241">
        <v>0</v>
      </c>
      <c r="D161" s="333">
        <v>0</v>
      </c>
      <c r="E161" s="241">
        <v>60</v>
      </c>
      <c r="F161" s="333">
        <v>60</v>
      </c>
      <c r="G161" s="367">
        <f t="shared" si="4"/>
        <v>60</v>
      </c>
      <c r="H161" s="367">
        <f t="shared" si="4"/>
        <v>60</v>
      </c>
    </row>
    <row r="162" spans="1:8" ht="25.5">
      <c r="A162" s="368" t="s">
        <v>3328</v>
      </c>
      <c r="B162" s="367" t="s">
        <v>3329</v>
      </c>
      <c r="C162" s="241">
        <v>0</v>
      </c>
      <c r="D162" s="333">
        <v>0</v>
      </c>
      <c r="E162" s="241">
        <v>7</v>
      </c>
      <c r="F162" s="333">
        <v>8</v>
      </c>
      <c r="G162" s="367">
        <f t="shared" si="4"/>
        <v>7</v>
      </c>
      <c r="H162" s="367">
        <f t="shared" si="4"/>
        <v>8</v>
      </c>
    </row>
    <row r="163" spans="1:8">
      <c r="A163" s="368" t="s">
        <v>3330</v>
      </c>
      <c r="B163" s="367" t="s">
        <v>3331</v>
      </c>
      <c r="C163" s="241">
        <v>0</v>
      </c>
      <c r="D163" s="333">
        <v>0</v>
      </c>
      <c r="E163" s="241">
        <v>20</v>
      </c>
      <c r="F163" s="333">
        <v>25</v>
      </c>
      <c r="G163" s="367">
        <f t="shared" si="4"/>
        <v>20</v>
      </c>
      <c r="H163" s="367">
        <f t="shared" si="4"/>
        <v>25</v>
      </c>
    </row>
    <row r="164" spans="1:8" ht="25.5">
      <c r="A164" s="368" t="s">
        <v>3332</v>
      </c>
      <c r="B164" s="367" t="s">
        <v>3333</v>
      </c>
      <c r="C164" s="241">
        <v>0</v>
      </c>
      <c r="D164" s="333">
        <v>1</v>
      </c>
      <c r="E164" s="241">
        <v>376</v>
      </c>
      <c r="F164" s="333">
        <v>400</v>
      </c>
      <c r="G164" s="367">
        <f t="shared" si="4"/>
        <v>376</v>
      </c>
      <c r="H164" s="367">
        <f t="shared" si="4"/>
        <v>401</v>
      </c>
    </row>
    <row r="165" spans="1:8" ht="25.5">
      <c r="A165" s="368" t="s">
        <v>3334</v>
      </c>
      <c r="B165" s="367" t="s">
        <v>3335</v>
      </c>
      <c r="C165" s="241">
        <v>0</v>
      </c>
      <c r="D165" s="333">
        <v>3</v>
      </c>
      <c r="E165" s="241">
        <v>328</v>
      </c>
      <c r="F165" s="333">
        <v>330</v>
      </c>
      <c r="G165" s="367">
        <f t="shared" si="4"/>
        <v>328</v>
      </c>
      <c r="H165" s="367">
        <f t="shared" si="4"/>
        <v>333</v>
      </c>
    </row>
    <row r="166" spans="1:8">
      <c r="A166" s="368" t="s">
        <v>3336</v>
      </c>
      <c r="B166" s="367" t="s">
        <v>3337</v>
      </c>
      <c r="C166" s="241">
        <v>0</v>
      </c>
      <c r="D166" s="333">
        <v>0</v>
      </c>
      <c r="E166" s="241">
        <v>76</v>
      </c>
      <c r="F166" s="333">
        <v>100</v>
      </c>
      <c r="G166" s="367">
        <f t="shared" si="4"/>
        <v>76</v>
      </c>
      <c r="H166" s="367">
        <f t="shared" si="4"/>
        <v>100</v>
      </c>
    </row>
    <row r="167" spans="1:8">
      <c r="A167" s="368" t="s">
        <v>3338</v>
      </c>
      <c r="B167" s="367" t="s">
        <v>3339</v>
      </c>
      <c r="C167" s="241">
        <v>0</v>
      </c>
      <c r="D167" s="333">
        <v>0</v>
      </c>
      <c r="E167" s="241">
        <v>6</v>
      </c>
      <c r="F167" s="333">
        <v>5</v>
      </c>
      <c r="G167" s="367">
        <f t="shared" si="4"/>
        <v>6</v>
      </c>
      <c r="H167" s="367">
        <f t="shared" si="4"/>
        <v>5</v>
      </c>
    </row>
    <row r="168" spans="1:8">
      <c r="A168" s="368" t="s">
        <v>3340</v>
      </c>
      <c r="B168" s="367" t="s">
        <v>3341</v>
      </c>
      <c r="C168" s="241">
        <v>0</v>
      </c>
      <c r="D168" s="333">
        <v>0</v>
      </c>
      <c r="E168" s="241">
        <v>0</v>
      </c>
      <c r="F168" s="333">
        <v>2</v>
      </c>
      <c r="G168" s="367">
        <f t="shared" si="4"/>
        <v>0</v>
      </c>
      <c r="H168" s="367">
        <f t="shared" si="4"/>
        <v>2</v>
      </c>
    </row>
    <row r="169" spans="1:8">
      <c r="A169" s="368" t="s">
        <v>3342</v>
      </c>
      <c r="B169" s="367" t="s">
        <v>3343</v>
      </c>
      <c r="C169" s="241">
        <v>0</v>
      </c>
      <c r="D169" s="333">
        <v>0</v>
      </c>
      <c r="E169" s="241">
        <v>7</v>
      </c>
      <c r="F169" s="333">
        <v>15</v>
      </c>
      <c r="G169" s="367">
        <f t="shared" si="4"/>
        <v>7</v>
      </c>
      <c r="H169" s="367">
        <f t="shared" si="4"/>
        <v>15</v>
      </c>
    </row>
    <row r="170" spans="1:8">
      <c r="A170" s="368" t="s">
        <v>3344</v>
      </c>
      <c r="B170" s="367" t="s">
        <v>3345</v>
      </c>
      <c r="C170" s="241">
        <v>0</v>
      </c>
      <c r="D170" s="333">
        <v>4</v>
      </c>
      <c r="E170" s="241">
        <v>362</v>
      </c>
      <c r="F170" s="333">
        <v>400</v>
      </c>
      <c r="G170" s="367">
        <f t="shared" si="4"/>
        <v>362</v>
      </c>
      <c r="H170" s="367">
        <f t="shared" si="4"/>
        <v>404</v>
      </c>
    </row>
    <row r="171" spans="1:8">
      <c r="A171" s="368" t="s">
        <v>3346</v>
      </c>
      <c r="B171" s="367" t="s">
        <v>3347</v>
      </c>
      <c r="C171" s="241">
        <v>0</v>
      </c>
      <c r="D171" s="333">
        <v>0</v>
      </c>
      <c r="E171" s="241">
        <v>5</v>
      </c>
      <c r="F171" s="333">
        <v>15</v>
      </c>
      <c r="G171" s="367">
        <f t="shared" si="4"/>
        <v>5</v>
      </c>
      <c r="H171" s="367">
        <f t="shared" si="4"/>
        <v>15</v>
      </c>
    </row>
    <row r="172" spans="1:8" ht="25.5">
      <c r="A172" s="368" t="s">
        <v>3348</v>
      </c>
      <c r="B172" s="367" t="s">
        <v>3349</v>
      </c>
      <c r="C172" s="241">
        <v>0</v>
      </c>
      <c r="D172" s="333">
        <v>0</v>
      </c>
      <c r="E172" s="241">
        <v>74</v>
      </c>
      <c r="F172" s="333">
        <v>70</v>
      </c>
      <c r="G172" s="367">
        <f t="shared" si="4"/>
        <v>74</v>
      </c>
      <c r="H172" s="367">
        <f t="shared" si="4"/>
        <v>70</v>
      </c>
    </row>
    <row r="173" spans="1:8" ht="25.5">
      <c r="A173" s="465" t="s">
        <v>3350</v>
      </c>
      <c r="B173" s="466" t="s">
        <v>3351</v>
      </c>
      <c r="C173" s="241">
        <v>0</v>
      </c>
      <c r="D173" s="367">
        <v>0</v>
      </c>
      <c r="E173" s="241">
        <v>0</v>
      </c>
      <c r="F173" s="466">
        <v>2</v>
      </c>
      <c r="G173" s="367">
        <f t="shared" si="4"/>
        <v>0</v>
      </c>
      <c r="H173" s="367">
        <f t="shared" si="4"/>
        <v>2</v>
      </c>
    </row>
    <row r="174" spans="1:8" ht="25.5">
      <c r="A174" s="368" t="s">
        <v>3352</v>
      </c>
      <c r="B174" s="367" t="s">
        <v>3353</v>
      </c>
      <c r="C174" s="241">
        <v>0</v>
      </c>
      <c r="D174" s="333">
        <v>0</v>
      </c>
      <c r="E174" s="241">
        <v>0</v>
      </c>
      <c r="F174" s="333">
        <v>2</v>
      </c>
      <c r="G174" s="367">
        <f t="shared" si="4"/>
        <v>0</v>
      </c>
      <c r="H174" s="367">
        <f t="shared" si="4"/>
        <v>2</v>
      </c>
    </row>
    <row r="175" spans="1:8">
      <c r="A175" s="368" t="s">
        <v>3354</v>
      </c>
      <c r="B175" s="367" t="s">
        <v>3355</v>
      </c>
      <c r="C175" s="241">
        <v>0</v>
      </c>
      <c r="D175" s="333">
        <v>0</v>
      </c>
      <c r="E175" s="241">
        <v>423</v>
      </c>
      <c r="F175" s="333">
        <v>500</v>
      </c>
      <c r="G175" s="367">
        <f t="shared" ref="G175:H204" si="5">C175+E175</f>
        <v>423</v>
      </c>
      <c r="H175" s="367">
        <f t="shared" si="5"/>
        <v>500</v>
      </c>
    </row>
    <row r="176" spans="1:8" ht="25.5">
      <c r="A176" s="368" t="s">
        <v>1891</v>
      </c>
      <c r="B176" s="367" t="s">
        <v>2483</v>
      </c>
      <c r="C176" s="241">
        <v>0</v>
      </c>
      <c r="D176" s="333">
        <v>0</v>
      </c>
      <c r="E176" s="241">
        <v>4513</v>
      </c>
      <c r="F176" s="333">
        <v>5000</v>
      </c>
      <c r="G176" s="367">
        <f t="shared" si="5"/>
        <v>4513</v>
      </c>
      <c r="H176" s="367">
        <f t="shared" si="5"/>
        <v>5000</v>
      </c>
    </row>
    <row r="177" spans="1:8">
      <c r="A177" s="332" t="s">
        <v>1897</v>
      </c>
      <c r="B177" s="373" t="s">
        <v>1898</v>
      </c>
      <c r="C177" s="241">
        <v>0</v>
      </c>
      <c r="D177" s="367"/>
      <c r="E177" s="241">
        <v>34</v>
      </c>
      <c r="F177" s="333">
        <v>35</v>
      </c>
      <c r="G177" s="367">
        <f t="shared" si="5"/>
        <v>34</v>
      </c>
      <c r="H177" s="367">
        <f t="shared" si="5"/>
        <v>35</v>
      </c>
    </row>
    <row r="178" spans="1:8">
      <c r="A178" s="332" t="s">
        <v>1899</v>
      </c>
      <c r="B178" s="373" t="s">
        <v>1900</v>
      </c>
      <c r="C178" s="241">
        <v>0</v>
      </c>
      <c r="D178" s="367"/>
      <c r="E178" s="241">
        <v>1</v>
      </c>
      <c r="F178" s="333">
        <v>5</v>
      </c>
      <c r="G178" s="367">
        <f t="shared" si="5"/>
        <v>1</v>
      </c>
      <c r="H178" s="367">
        <f t="shared" si="5"/>
        <v>5</v>
      </c>
    </row>
    <row r="179" spans="1:8">
      <c r="A179" s="368" t="s">
        <v>1903</v>
      </c>
      <c r="B179" s="367" t="s">
        <v>2487</v>
      </c>
      <c r="C179" s="241">
        <v>0</v>
      </c>
      <c r="D179" s="333">
        <v>0</v>
      </c>
      <c r="E179" s="241">
        <v>22908</v>
      </c>
      <c r="F179" s="333">
        <v>23000</v>
      </c>
      <c r="G179" s="367">
        <f t="shared" si="5"/>
        <v>22908</v>
      </c>
      <c r="H179" s="367">
        <f t="shared" si="5"/>
        <v>23000</v>
      </c>
    </row>
    <row r="180" spans="1:8" ht="25.5">
      <c r="A180" s="332" t="s">
        <v>1909</v>
      </c>
      <c r="B180" s="373" t="s">
        <v>1910</v>
      </c>
      <c r="C180" s="241">
        <v>0</v>
      </c>
      <c r="D180" s="367"/>
      <c r="E180" s="241">
        <v>0</v>
      </c>
      <c r="F180" s="333">
        <v>2</v>
      </c>
      <c r="G180" s="367">
        <f t="shared" si="5"/>
        <v>0</v>
      </c>
      <c r="H180" s="367">
        <f t="shared" si="5"/>
        <v>2</v>
      </c>
    </row>
    <row r="181" spans="1:8">
      <c r="A181" s="368" t="s">
        <v>1911</v>
      </c>
      <c r="B181" s="367" t="s">
        <v>2490</v>
      </c>
      <c r="C181" s="241">
        <v>0</v>
      </c>
      <c r="D181" s="333">
        <v>0</v>
      </c>
      <c r="E181" s="241">
        <v>49</v>
      </c>
      <c r="F181" s="333">
        <v>50</v>
      </c>
      <c r="G181" s="367">
        <f t="shared" si="5"/>
        <v>49</v>
      </c>
      <c r="H181" s="367">
        <f t="shared" si="5"/>
        <v>50</v>
      </c>
    </row>
    <row r="182" spans="1:8" ht="25.5">
      <c r="A182" s="332" t="s">
        <v>3356</v>
      </c>
      <c r="B182" s="373" t="s">
        <v>3357</v>
      </c>
      <c r="C182" s="241">
        <v>0</v>
      </c>
      <c r="D182" s="367"/>
      <c r="E182" s="241">
        <v>4</v>
      </c>
      <c r="F182" s="333">
        <v>3</v>
      </c>
      <c r="G182" s="367">
        <f t="shared" si="5"/>
        <v>4</v>
      </c>
      <c r="H182" s="367">
        <f t="shared" si="5"/>
        <v>3</v>
      </c>
    </row>
    <row r="183" spans="1:8">
      <c r="A183" s="368" t="s">
        <v>3358</v>
      </c>
      <c r="B183" s="367" t="s">
        <v>3359</v>
      </c>
      <c r="C183" s="241">
        <v>0</v>
      </c>
      <c r="D183" s="333">
        <v>1</v>
      </c>
      <c r="E183" s="241">
        <v>726</v>
      </c>
      <c r="F183" s="333">
        <v>750</v>
      </c>
      <c r="G183" s="367">
        <f t="shared" si="5"/>
        <v>726</v>
      </c>
      <c r="H183" s="367">
        <f t="shared" si="5"/>
        <v>751</v>
      </c>
    </row>
    <row r="184" spans="1:8">
      <c r="A184" s="368" t="s">
        <v>3360</v>
      </c>
      <c r="B184" s="367" t="s">
        <v>3361</v>
      </c>
      <c r="C184" s="241">
        <v>0</v>
      </c>
      <c r="D184" s="333">
        <v>0</v>
      </c>
      <c r="E184" s="241">
        <v>14</v>
      </c>
      <c r="F184" s="333">
        <v>20</v>
      </c>
      <c r="G184" s="367">
        <f t="shared" si="5"/>
        <v>14</v>
      </c>
      <c r="H184" s="367">
        <f t="shared" si="5"/>
        <v>20</v>
      </c>
    </row>
    <row r="185" spans="1:8">
      <c r="A185" s="368" t="s">
        <v>3362</v>
      </c>
      <c r="B185" s="367" t="s">
        <v>3363</v>
      </c>
      <c r="C185" s="241">
        <v>0</v>
      </c>
      <c r="D185" s="333">
        <v>0</v>
      </c>
      <c r="E185" s="241">
        <v>122</v>
      </c>
      <c r="F185" s="333">
        <v>120</v>
      </c>
      <c r="G185" s="367">
        <f t="shared" si="5"/>
        <v>122</v>
      </c>
      <c r="H185" s="367">
        <f t="shared" si="5"/>
        <v>120</v>
      </c>
    </row>
    <row r="186" spans="1:8" ht="25.5">
      <c r="A186" s="368" t="s">
        <v>1917</v>
      </c>
      <c r="B186" s="367" t="s">
        <v>3364</v>
      </c>
      <c r="C186" s="241">
        <v>0</v>
      </c>
      <c r="D186" s="333">
        <v>0</v>
      </c>
      <c r="E186" s="241">
        <v>69</v>
      </c>
      <c r="F186" s="333">
        <v>70</v>
      </c>
      <c r="G186" s="367">
        <f t="shared" si="5"/>
        <v>69</v>
      </c>
      <c r="H186" s="367">
        <f t="shared" si="5"/>
        <v>70</v>
      </c>
    </row>
    <row r="187" spans="1:8">
      <c r="A187" s="368" t="s">
        <v>2557</v>
      </c>
      <c r="B187" s="367" t="s">
        <v>3365</v>
      </c>
      <c r="C187" s="241">
        <v>0</v>
      </c>
      <c r="D187" s="333">
        <v>0</v>
      </c>
      <c r="E187" s="241">
        <v>15</v>
      </c>
      <c r="F187" s="333">
        <v>10</v>
      </c>
      <c r="G187" s="367">
        <f t="shared" si="5"/>
        <v>15</v>
      </c>
      <c r="H187" s="367">
        <f t="shared" si="5"/>
        <v>10</v>
      </c>
    </row>
    <row r="188" spans="1:8">
      <c r="A188" s="368" t="s">
        <v>2625</v>
      </c>
      <c r="B188" s="367" t="s">
        <v>3366</v>
      </c>
      <c r="C188" s="241">
        <v>0</v>
      </c>
      <c r="D188" s="333">
        <v>0</v>
      </c>
      <c r="E188" s="241">
        <v>1166</v>
      </c>
      <c r="F188" s="333">
        <v>1200</v>
      </c>
      <c r="G188" s="367">
        <f t="shared" si="5"/>
        <v>1166</v>
      </c>
      <c r="H188" s="367">
        <f t="shared" si="5"/>
        <v>1200</v>
      </c>
    </row>
    <row r="189" spans="1:8" ht="25.5">
      <c r="A189" s="332" t="s">
        <v>1919</v>
      </c>
      <c r="B189" s="373" t="s">
        <v>1920</v>
      </c>
      <c r="C189" s="241">
        <v>0</v>
      </c>
      <c r="D189" s="367"/>
      <c r="E189" s="241">
        <v>22</v>
      </c>
      <c r="F189" s="333">
        <v>25</v>
      </c>
      <c r="G189" s="367">
        <f t="shared" si="5"/>
        <v>22</v>
      </c>
      <c r="H189" s="367">
        <f t="shared" si="5"/>
        <v>25</v>
      </c>
    </row>
    <row r="190" spans="1:8" ht="25.5">
      <c r="A190" s="368" t="s">
        <v>2326</v>
      </c>
      <c r="B190" s="367" t="s">
        <v>3367</v>
      </c>
      <c r="C190" s="241">
        <v>250</v>
      </c>
      <c r="D190" s="333">
        <v>250</v>
      </c>
      <c r="E190" s="241">
        <v>80</v>
      </c>
      <c r="F190" s="333">
        <v>85</v>
      </c>
      <c r="G190" s="367">
        <f t="shared" si="5"/>
        <v>330</v>
      </c>
      <c r="H190" s="367">
        <f t="shared" si="5"/>
        <v>335</v>
      </c>
    </row>
    <row r="191" spans="1:8" ht="25.5">
      <c r="A191" s="368" t="s">
        <v>1921</v>
      </c>
      <c r="B191" s="367" t="s">
        <v>2497</v>
      </c>
      <c r="C191" s="241">
        <v>0</v>
      </c>
      <c r="D191" s="333">
        <v>0</v>
      </c>
      <c r="E191" s="241">
        <v>31</v>
      </c>
      <c r="F191" s="333">
        <v>30</v>
      </c>
      <c r="G191" s="367">
        <f t="shared" si="5"/>
        <v>31</v>
      </c>
      <c r="H191" s="367">
        <f t="shared" si="5"/>
        <v>30</v>
      </c>
    </row>
    <row r="192" spans="1:8" ht="38.25">
      <c r="A192" s="368" t="s">
        <v>1923</v>
      </c>
      <c r="B192" s="367" t="s">
        <v>2498</v>
      </c>
      <c r="C192" s="241">
        <v>0</v>
      </c>
      <c r="D192" s="333">
        <v>0</v>
      </c>
      <c r="E192" s="241">
        <v>2</v>
      </c>
      <c r="F192" s="333">
        <v>5</v>
      </c>
      <c r="G192" s="367">
        <f t="shared" si="5"/>
        <v>2</v>
      </c>
      <c r="H192" s="367">
        <f t="shared" si="5"/>
        <v>5</v>
      </c>
    </row>
    <row r="193" spans="1:8">
      <c r="A193" s="332" t="s">
        <v>2826</v>
      </c>
      <c r="B193" s="330" t="s">
        <v>3368</v>
      </c>
      <c r="C193" s="241">
        <v>0</v>
      </c>
      <c r="D193" s="369"/>
      <c r="E193" s="241">
        <v>140</v>
      </c>
      <c r="F193" s="369">
        <v>170</v>
      </c>
      <c r="G193" s="367">
        <f t="shared" si="5"/>
        <v>140</v>
      </c>
      <c r="H193" s="367">
        <f t="shared" si="5"/>
        <v>170</v>
      </c>
    </row>
    <row r="194" spans="1:8">
      <c r="A194" s="332" t="s">
        <v>1931</v>
      </c>
      <c r="B194" s="373" t="s">
        <v>1932</v>
      </c>
      <c r="C194" s="241">
        <v>0</v>
      </c>
      <c r="D194" s="367"/>
      <c r="E194" s="241">
        <v>0</v>
      </c>
      <c r="F194" s="333">
        <v>2</v>
      </c>
      <c r="G194" s="367">
        <f t="shared" si="5"/>
        <v>0</v>
      </c>
      <c r="H194" s="367">
        <f t="shared" si="5"/>
        <v>2</v>
      </c>
    </row>
    <row r="195" spans="1:8">
      <c r="A195" s="332" t="s">
        <v>1933</v>
      </c>
      <c r="B195" s="373" t="s">
        <v>1934</v>
      </c>
      <c r="C195" s="241">
        <v>0</v>
      </c>
      <c r="D195" s="367"/>
      <c r="E195" s="241">
        <v>0</v>
      </c>
      <c r="F195" s="333">
        <v>1</v>
      </c>
      <c r="G195" s="367">
        <f t="shared" si="5"/>
        <v>0</v>
      </c>
      <c r="H195" s="367">
        <f t="shared" si="5"/>
        <v>1</v>
      </c>
    </row>
    <row r="196" spans="1:8" ht="25.5">
      <c r="A196" s="332" t="s">
        <v>1937</v>
      </c>
      <c r="B196" s="373" t="s">
        <v>1938</v>
      </c>
      <c r="C196" s="241">
        <v>0</v>
      </c>
      <c r="D196" s="367"/>
      <c r="E196" s="241">
        <v>0</v>
      </c>
      <c r="F196" s="333">
        <v>2</v>
      </c>
      <c r="G196" s="367">
        <f t="shared" si="5"/>
        <v>0</v>
      </c>
      <c r="H196" s="367">
        <f t="shared" si="5"/>
        <v>2</v>
      </c>
    </row>
    <row r="197" spans="1:8" ht="25.5">
      <c r="A197" s="332" t="s">
        <v>1941</v>
      </c>
      <c r="B197" s="373" t="s">
        <v>1942</v>
      </c>
      <c r="C197" s="241">
        <v>0</v>
      </c>
      <c r="D197" s="367"/>
      <c r="E197" s="241">
        <v>0</v>
      </c>
      <c r="F197" s="333">
        <v>1</v>
      </c>
      <c r="G197" s="367">
        <f t="shared" si="5"/>
        <v>0</v>
      </c>
      <c r="H197" s="367">
        <f t="shared" si="5"/>
        <v>1</v>
      </c>
    </row>
    <row r="198" spans="1:8" ht="25.5">
      <c r="A198" s="368" t="s">
        <v>1957</v>
      </c>
      <c r="B198" s="367" t="s">
        <v>2503</v>
      </c>
      <c r="C198" s="241">
        <v>0</v>
      </c>
      <c r="D198" s="333">
        <v>0</v>
      </c>
      <c r="E198" s="241">
        <v>64</v>
      </c>
      <c r="F198" s="333">
        <v>65</v>
      </c>
      <c r="G198" s="367">
        <f t="shared" si="5"/>
        <v>64</v>
      </c>
      <c r="H198" s="367">
        <f t="shared" si="5"/>
        <v>65</v>
      </c>
    </row>
    <row r="199" spans="1:8">
      <c r="A199" s="368" t="s">
        <v>1959</v>
      </c>
      <c r="B199" s="367" t="s">
        <v>3369</v>
      </c>
      <c r="C199" s="241">
        <v>0</v>
      </c>
      <c r="D199" s="333">
        <v>0</v>
      </c>
      <c r="E199" s="241">
        <v>23</v>
      </c>
      <c r="F199" s="333">
        <v>25</v>
      </c>
      <c r="G199" s="367">
        <f t="shared" si="5"/>
        <v>23</v>
      </c>
      <c r="H199" s="367">
        <f t="shared" si="5"/>
        <v>25</v>
      </c>
    </row>
    <row r="200" spans="1:8" ht="25.5">
      <c r="A200" s="368" t="s">
        <v>2310</v>
      </c>
      <c r="B200" s="367" t="s">
        <v>3370</v>
      </c>
      <c r="C200" s="241">
        <v>0</v>
      </c>
      <c r="D200" s="333">
        <v>0</v>
      </c>
      <c r="E200" s="241">
        <v>0</v>
      </c>
      <c r="F200" s="333">
        <v>2</v>
      </c>
      <c r="G200" s="367">
        <f t="shared" si="5"/>
        <v>0</v>
      </c>
      <c r="H200" s="367">
        <f t="shared" si="5"/>
        <v>2</v>
      </c>
    </row>
    <row r="201" spans="1:8" ht="25.5">
      <c r="A201" s="368" t="s">
        <v>1961</v>
      </c>
      <c r="B201" s="367" t="s">
        <v>2504</v>
      </c>
      <c r="C201" s="241">
        <v>0</v>
      </c>
      <c r="D201" s="333">
        <v>0</v>
      </c>
      <c r="E201" s="241">
        <v>12</v>
      </c>
      <c r="F201" s="333">
        <v>20</v>
      </c>
      <c r="G201" s="367">
        <f t="shared" si="5"/>
        <v>12</v>
      </c>
      <c r="H201" s="367">
        <f t="shared" si="5"/>
        <v>20</v>
      </c>
    </row>
    <row r="202" spans="1:8" ht="38.25">
      <c r="A202" s="368" t="s">
        <v>1963</v>
      </c>
      <c r="B202" s="367" t="s">
        <v>3060</v>
      </c>
      <c r="C202" s="241">
        <v>0</v>
      </c>
      <c r="D202" s="333">
        <v>0</v>
      </c>
      <c r="E202" s="241">
        <v>5866</v>
      </c>
      <c r="F202" s="333">
        <v>6000</v>
      </c>
      <c r="G202" s="367">
        <f t="shared" si="5"/>
        <v>5866</v>
      </c>
      <c r="H202" s="367">
        <f t="shared" si="5"/>
        <v>6000</v>
      </c>
    </row>
    <row r="203" spans="1:8" ht="25.5">
      <c r="A203" s="368" t="s">
        <v>1971</v>
      </c>
      <c r="B203" s="367" t="s">
        <v>2506</v>
      </c>
      <c r="C203" s="241">
        <v>0</v>
      </c>
      <c r="D203" s="333">
        <v>0</v>
      </c>
      <c r="E203" s="241">
        <v>1223</v>
      </c>
      <c r="F203" s="333">
        <v>1300</v>
      </c>
      <c r="G203" s="367">
        <f t="shared" si="5"/>
        <v>1223</v>
      </c>
      <c r="H203" s="367">
        <f t="shared" si="5"/>
        <v>1300</v>
      </c>
    </row>
    <row r="204" spans="1:8" ht="25.5">
      <c r="A204" s="368" t="s">
        <v>1973</v>
      </c>
      <c r="B204" s="367" t="s">
        <v>3061</v>
      </c>
      <c r="C204" s="241">
        <v>0</v>
      </c>
      <c r="D204" s="333">
        <v>0</v>
      </c>
      <c r="E204" s="241">
        <v>15</v>
      </c>
      <c r="F204" s="333">
        <v>20</v>
      </c>
      <c r="G204" s="367">
        <f t="shared" si="5"/>
        <v>15</v>
      </c>
      <c r="H204" s="367">
        <f t="shared" si="5"/>
        <v>20</v>
      </c>
    </row>
    <row r="205" spans="1:8" ht="25.5">
      <c r="A205" s="368" t="s">
        <v>2214</v>
      </c>
      <c r="B205" s="367" t="s">
        <v>2510</v>
      </c>
      <c r="C205" s="241">
        <v>0</v>
      </c>
      <c r="D205" s="333">
        <v>0</v>
      </c>
      <c r="E205" s="241">
        <v>189</v>
      </c>
      <c r="F205" s="333">
        <v>200</v>
      </c>
      <c r="G205" s="367">
        <f t="shared" ref="G205:H219" si="6">C205+E205</f>
        <v>189</v>
      </c>
      <c r="H205" s="367">
        <f t="shared" si="6"/>
        <v>200</v>
      </c>
    </row>
    <row r="206" spans="1:8" ht="25.5">
      <c r="A206" s="368" t="s">
        <v>1977</v>
      </c>
      <c r="B206" s="367" t="s">
        <v>2511</v>
      </c>
      <c r="C206" s="241">
        <v>0</v>
      </c>
      <c r="D206" s="333">
        <v>0</v>
      </c>
      <c r="E206" s="241">
        <v>2422</v>
      </c>
      <c r="F206" s="333">
        <v>2500</v>
      </c>
      <c r="G206" s="367">
        <f t="shared" si="6"/>
        <v>2422</v>
      </c>
      <c r="H206" s="367">
        <f t="shared" si="6"/>
        <v>2500</v>
      </c>
    </row>
    <row r="207" spans="1:8" ht="38.25">
      <c r="A207" s="368" t="s">
        <v>1979</v>
      </c>
      <c r="B207" s="367" t="s">
        <v>2512</v>
      </c>
      <c r="C207" s="241">
        <v>0</v>
      </c>
      <c r="D207" s="333">
        <v>0</v>
      </c>
      <c r="E207" s="241">
        <v>2526</v>
      </c>
      <c r="F207" s="333">
        <v>2700</v>
      </c>
      <c r="G207" s="367">
        <f t="shared" si="6"/>
        <v>2526</v>
      </c>
      <c r="H207" s="367">
        <f t="shared" si="6"/>
        <v>2700</v>
      </c>
    </row>
    <row r="208" spans="1:8" ht="25.5">
      <c r="A208" s="368" t="s">
        <v>2315</v>
      </c>
      <c r="B208" s="367" t="s">
        <v>3371</v>
      </c>
      <c r="C208" s="241">
        <v>0</v>
      </c>
      <c r="D208" s="333">
        <v>0</v>
      </c>
      <c r="E208" s="241">
        <v>2773</v>
      </c>
      <c r="F208" s="333">
        <v>2800</v>
      </c>
      <c r="G208" s="367">
        <f t="shared" si="6"/>
        <v>2773</v>
      </c>
      <c r="H208" s="367">
        <f t="shared" si="6"/>
        <v>2800</v>
      </c>
    </row>
    <row r="209" spans="1:11" ht="25.5">
      <c r="A209" s="368" t="s">
        <v>1981</v>
      </c>
      <c r="B209" s="367" t="s">
        <v>2513</v>
      </c>
      <c r="C209" s="241">
        <v>0</v>
      </c>
      <c r="D209" s="333">
        <v>0</v>
      </c>
      <c r="E209" s="241">
        <v>2497</v>
      </c>
      <c r="F209" s="333">
        <v>2500</v>
      </c>
      <c r="G209" s="367">
        <f t="shared" si="6"/>
        <v>2497</v>
      </c>
      <c r="H209" s="367">
        <f t="shared" si="6"/>
        <v>2500</v>
      </c>
    </row>
    <row r="210" spans="1:11" ht="38.25">
      <c r="A210" s="368" t="s">
        <v>2317</v>
      </c>
      <c r="B210" s="367" t="s">
        <v>2515</v>
      </c>
      <c r="C210" s="241">
        <v>0</v>
      </c>
      <c r="D210" s="333">
        <v>0</v>
      </c>
      <c r="E210" s="241">
        <v>6</v>
      </c>
      <c r="F210" s="333">
        <v>10</v>
      </c>
      <c r="G210" s="367">
        <f t="shared" si="6"/>
        <v>6</v>
      </c>
      <c r="H210" s="367">
        <f t="shared" si="6"/>
        <v>10</v>
      </c>
    </row>
    <row r="211" spans="1:11" ht="25.5">
      <c r="A211" s="332" t="s">
        <v>1985</v>
      </c>
      <c r="B211" s="373" t="s">
        <v>1986</v>
      </c>
      <c r="C211" s="241">
        <v>0</v>
      </c>
      <c r="D211" s="367"/>
      <c r="E211" s="241">
        <v>1</v>
      </c>
      <c r="F211" s="333">
        <v>4</v>
      </c>
      <c r="G211" s="367">
        <f t="shared" si="6"/>
        <v>1</v>
      </c>
      <c r="H211" s="367">
        <f t="shared" si="6"/>
        <v>4</v>
      </c>
    </row>
    <row r="212" spans="1:11" ht="25.5">
      <c r="A212" s="332" t="s">
        <v>1991</v>
      </c>
      <c r="B212" s="373" t="s">
        <v>1992</v>
      </c>
      <c r="C212" s="241">
        <v>0</v>
      </c>
      <c r="D212" s="367"/>
      <c r="E212" s="241">
        <v>1502</v>
      </c>
      <c r="F212" s="333">
        <v>1500</v>
      </c>
      <c r="G212" s="367">
        <f t="shared" si="6"/>
        <v>1502</v>
      </c>
      <c r="H212" s="367">
        <f t="shared" si="6"/>
        <v>1500</v>
      </c>
    </row>
    <row r="213" spans="1:11" ht="25.5">
      <c r="A213" s="332" t="s">
        <v>1993</v>
      </c>
      <c r="B213" s="373" t="s">
        <v>1994</v>
      </c>
      <c r="C213" s="241">
        <v>0</v>
      </c>
      <c r="D213" s="367"/>
      <c r="E213" s="241">
        <v>1942</v>
      </c>
      <c r="F213" s="333">
        <v>2000</v>
      </c>
      <c r="G213" s="367">
        <f t="shared" si="6"/>
        <v>1942</v>
      </c>
      <c r="H213" s="367">
        <f t="shared" si="6"/>
        <v>2000</v>
      </c>
    </row>
    <row r="214" spans="1:11" ht="38.25">
      <c r="A214" s="332" t="s">
        <v>1995</v>
      </c>
      <c r="B214" s="373" t="s">
        <v>1996</v>
      </c>
      <c r="C214" s="241">
        <v>0</v>
      </c>
      <c r="D214" s="367"/>
      <c r="E214" s="241">
        <v>90</v>
      </c>
      <c r="F214" s="333">
        <v>100</v>
      </c>
      <c r="G214" s="367">
        <f t="shared" si="6"/>
        <v>90</v>
      </c>
      <c r="H214" s="367">
        <f t="shared" si="6"/>
        <v>100</v>
      </c>
    </row>
    <row r="215" spans="1:11">
      <c r="A215" s="368" t="s">
        <v>1997</v>
      </c>
      <c r="B215" s="367" t="s">
        <v>2518</v>
      </c>
      <c r="C215" s="241">
        <v>0</v>
      </c>
      <c r="D215" s="333">
        <v>0</v>
      </c>
      <c r="E215" s="241">
        <v>0</v>
      </c>
      <c r="F215" s="333">
        <v>2</v>
      </c>
      <c r="G215" s="367">
        <f t="shared" si="6"/>
        <v>0</v>
      </c>
      <c r="H215" s="367">
        <f t="shared" si="6"/>
        <v>2</v>
      </c>
    </row>
    <row r="216" spans="1:11">
      <c r="A216" s="368" t="s">
        <v>2003</v>
      </c>
      <c r="B216" s="367" t="s">
        <v>2248</v>
      </c>
      <c r="C216" s="241">
        <v>0</v>
      </c>
      <c r="D216" s="333">
        <v>0</v>
      </c>
      <c r="E216" s="592">
        <v>69</v>
      </c>
      <c r="F216" s="333">
        <v>75</v>
      </c>
      <c r="G216" s="367">
        <f t="shared" si="6"/>
        <v>69</v>
      </c>
      <c r="H216" s="367">
        <f t="shared" si="6"/>
        <v>75</v>
      </c>
      <c r="J216" s="591"/>
      <c r="K216" s="592"/>
    </row>
    <row r="217" spans="1:11" ht="25.5">
      <c r="A217" s="368" t="s">
        <v>2005</v>
      </c>
      <c r="B217" s="367" t="s">
        <v>3078</v>
      </c>
      <c r="C217" s="241">
        <v>0</v>
      </c>
      <c r="D217" s="333">
        <v>5</v>
      </c>
      <c r="E217" s="592">
        <v>316</v>
      </c>
      <c r="F217" s="333">
        <v>320</v>
      </c>
      <c r="G217" s="367">
        <f t="shared" si="6"/>
        <v>316</v>
      </c>
      <c r="H217" s="367">
        <f t="shared" si="6"/>
        <v>325</v>
      </c>
      <c r="J217" s="591"/>
      <c r="K217" s="592"/>
    </row>
    <row r="218" spans="1:11" ht="25.5">
      <c r="A218" s="368" t="s">
        <v>2007</v>
      </c>
      <c r="B218" s="367" t="s">
        <v>2541</v>
      </c>
      <c r="C218" s="241">
        <v>0</v>
      </c>
      <c r="D218" s="333">
        <v>5</v>
      </c>
      <c r="E218" s="592">
        <v>1741</v>
      </c>
      <c r="F218" s="333">
        <v>1800</v>
      </c>
      <c r="G218" s="367">
        <f t="shared" si="6"/>
        <v>1741</v>
      </c>
      <c r="H218" s="367">
        <f t="shared" si="6"/>
        <v>1805</v>
      </c>
      <c r="J218" s="591"/>
      <c r="K218" s="592"/>
    </row>
    <row r="219" spans="1:11" ht="38.25">
      <c r="A219" s="368" t="s">
        <v>2009</v>
      </c>
      <c r="B219" s="367" t="s">
        <v>2542</v>
      </c>
      <c r="C219" s="241">
        <v>0</v>
      </c>
      <c r="D219" s="333">
        <v>0</v>
      </c>
      <c r="E219" s="592">
        <v>1168</v>
      </c>
      <c r="F219" s="333">
        <v>1200</v>
      </c>
      <c r="G219" s="367">
        <f t="shared" si="6"/>
        <v>1168</v>
      </c>
      <c r="H219" s="367">
        <f t="shared" si="6"/>
        <v>1200</v>
      </c>
      <c r="J219" s="591"/>
      <c r="K219" s="592"/>
    </row>
    <row r="220" spans="1:11" ht="15.75">
      <c r="A220" s="892"/>
      <c r="B220" s="892" t="s">
        <v>2</v>
      </c>
      <c r="C220" s="893">
        <f>SUM(C97:C219)</f>
        <v>4436</v>
      </c>
      <c r="D220" s="893">
        <f t="shared" ref="D220:H220" si="7">SUM(D97:D219)</f>
        <v>4836</v>
      </c>
      <c r="E220" s="893">
        <f t="shared" si="7"/>
        <v>73557</v>
      </c>
      <c r="F220" s="893">
        <f t="shared" si="7"/>
        <v>76316</v>
      </c>
      <c r="G220" s="893">
        <f t="shared" si="7"/>
        <v>77993</v>
      </c>
      <c r="H220" s="893">
        <f t="shared" si="7"/>
        <v>81152</v>
      </c>
    </row>
    <row r="221" spans="1:11">
      <c r="A221" s="856"/>
      <c r="B221" s="856"/>
      <c r="C221" s="862"/>
      <c r="D221" s="862"/>
      <c r="E221" s="862"/>
      <c r="F221" s="862"/>
      <c r="G221" s="862"/>
      <c r="H221" s="862"/>
    </row>
    <row r="222" spans="1:11">
      <c r="A222" s="856"/>
      <c r="B222" s="856"/>
      <c r="C222" s="862"/>
      <c r="D222" s="862"/>
      <c r="E222" s="862"/>
      <c r="F222" s="862"/>
      <c r="G222" s="862"/>
      <c r="H222" s="862"/>
    </row>
    <row r="223" spans="1:11">
      <c r="A223" s="856"/>
      <c r="B223" s="856"/>
      <c r="C223" s="862"/>
      <c r="D223" s="862"/>
      <c r="E223" s="862"/>
      <c r="F223" s="862"/>
      <c r="G223" s="862"/>
      <c r="H223" s="862"/>
    </row>
    <row r="224" spans="1:11">
      <c r="A224" s="856"/>
      <c r="B224" s="856"/>
      <c r="C224" s="862"/>
      <c r="D224" s="862"/>
      <c r="E224" s="862"/>
      <c r="F224" s="862"/>
      <c r="G224" s="862"/>
      <c r="H224" s="862"/>
    </row>
    <row r="225" spans="1:8">
      <c r="A225" s="856"/>
      <c r="B225" s="856"/>
      <c r="C225" s="862"/>
      <c r="D225" s="862"/>
      <c r="E225" s="862"/>
      <c r="F225" s="862"/>
      <c r="G225" s="862"/>
      <c r="H225" s="862"/>
    </row>
    <row r="226" spans="1:8">
      <c r="A226" s="856"/>
      <c r="B226" s="856"/>
      <c r="C226" s="862"/>
      <c r="D226" s="862"/>
      <c r="E226" s="862"/>
      <c r="F226" s="862"/>
      <c r="G226" s="862"/>
      <c r="H226" s="862"/>
    </row>
    <row r="227" spans="1:8">
      <c r="A227" s="856"/>
      <c r="B227" s="856"/>
      <c r="C227" s="862"/>
      <c r="D227" s="862"/>
      <c r="E227" s="862"/>
      <c r="F227" s="862"/>
      <c r="G227" s="862"/>
      <c r="H227" s="862"/>
    </row>
    <row r="228" spans="1:8">
      <c r="A228" s="856"/>
      <c r="B228" s="856"/>
      <c r="C228" s="862"/>
      <c r="D228" s="862"/>
      <c r="E228" s="862"/>
      <c r="F228" s="862"/>
      <c r="G228" s="862"/>
      <c r="H228" s="862"/>
    </row>
    <row r="229" spans="1:8">
      <c r="A229" s="856"/>
      <c r="B229" s="856"/>
      <c r="C229" s="862"/>
      <c r="D229" s="862"/>
      <c r="E229" s="862"/>
      <c r="F229" s="862"/>
      <c r="G229" s="862"/>
      <c r="H229" s="862"/>
    </row>
    <row r="230" spans="1:8">
      <c r="A230" s="856"/>
      <c r="B230" s="856"/>
      <c r="C230" s="862"/>
      <c r="D230" s="862"/>
      <c r="E230" s="862"/>
      <c r="F230" s="862"/>
      <c r="G230" s="862"/>
      <c r="H230" s="862"/>
    </row>
    <row r="231" spans="1:8">
      <c r="A231" s="856"/>
      <c r="B231" s="856"/>
      <c r="C231" s="862"/>
      <c r="D231" s="862"/>
      <c r="E231" s="862"/>
      <c r="F231" s="862"/>
      <c r="G231" s="862"/>
      <c r="H231" s="862"/>
    </row>
    <row r="232" spans="1:8">
      <c r="A232" s="856"/>
      <c r="B232" s="856"/>
      <c r="C232" s="862"/>
      <c r="D232" s="862"/>
      <c r="E232" s="862"/>
      <c r="F232" s="862"/>
      <c r="G232" s="862"/>
      <c r="H232" s="862"/>
    </row>
    <row r="233" spans="1:8">
      <c r="A233" s="856"/>
      <c r="B233" s="856"/>
      <c r="C233" s="862"/>
      <c r="D233" s="862"/>
      <c r="E233" s="862"/>
      <c r="F233" s="862"/>
      <c r="G233" s="862"/>
      <c r="H233" s="862"/>
    </row>
    <row r="234" spans="1:8">
      <c r="A234" s="856"/>
      <c r="B234" s="856"/>
      <c r="C234" s="862"/>
      <c r="D234" s="862"/>
      <c r="E234" s="862"/>
      <c r="F234" s="862"/>
      <c r="G234" s="862"/>
      <c r="H234" s="862"/>
    </row>
    <row r="235" spans="1:8">
      <c r="A235" s="856"/>
      <c r="B235" s="856"/>
      <c r="C235" s="862"/>
      <c r="D235" s="862"/>
      <c r="E235" s="862"/>
      <c r="F235" s="862"/>
      <c r="G235" s="862"/>
      <c r="H235" s="862"/>
    </row>
    <row r="236" spans="1:8">
      <c r="A236" s="856"/>
      <c r="B236" s="856"/>
      <c r="C236" s="862"/>
      <c r="D236" s="862"/>
      <c r="E236" s="862"/>
      <c r="F236" s="862"/>
      <c r="G236" s="862"/>
      <c r="H236" s="862"/>
    </row>
    <row r="237" spans="1:8">
      <c r="A237" s="856"/>
      <c r="B237" s="856"/>
      <c r="C237" s="862"/>
      <c r="D237" s="862"/>
      <c r="E237" s="862"/>
      <c r="F237" s="862"/>
      <c r="G237" s="862"/>
      <c r="H237" s="862"/>
    </row>
    <row r="238" spans="1:8">
      <c r="A238" s="856"/>
      <c r="B238" s="856"/>
      <c r="C238" s="862"/>
      <c r="D238" s="862"/>
      <c r="E238" s="862"/>
      <c r="F238" s="862"/>
      <c r="G238" s="862"/>
      <c r="H238" s="862"/>
    </row>
    <row r="239" spans="1:8">
      <c r="A239" s="856"/>
      <c r="B239" s="856"/>
      <c r="C239" s="862"/>
      <c r="D239" s="862"/>
      <c r="E239" s="862"/>
      <c r="F239" s="862"/>
      <c r="G239" s="862"/>
      <c r="H239" s="862"/>
    </row>
    <row r="240" spans="1:8">
      <c r="A240" s="856"/>
      <c r="B240" s="856"/>
      <c r="C240" s="862"/>
      <c r="D240" s="862"/>
      <c r="E240" s="862"/>
      <c r="F240" s="862"/>
      <c r="G240" s="862"/>
      <c r="H240" s="862"/>
    </row>
    <row r="241" spans="1:8">
      <c r="A241" s="856"/>
      <c r="B241" s="856"/>
      <c r="C241" s="862"/>
      <c r="D241" s="862"/>
      <c r="E241" s="862"/>
      <c r="F241" s="862"/>
      <c r="G241" s="862"/>
      <c r="H241" s="862"/>
    </row>
    <row r="242" spans="1:8">
      <c r="A242" s="856"/>
      <c r="B242" s="856"/>
      <c r="C242" s="862"/>
      <c r="D242" s="862"/>
      <c r="E242" s="862"/>
      <c r="F242" s="862"/>
      <c r="G242" s="862"/>
      <c r="H242" s="862"/>
    </row>
    <row r="243" spans="1:8">
      <c r="A243" s="856"/>
      <c r="B243" s="856"/>
      <c r="C243" s="862"/>
      <c r="D243" s="862"/>
      <c r="E243" s="862"/>
      <c r="F243" s="862"/>
      <c r="G243" s="862"/>
      <c r="H243" s="862"/>
    </row>
    <row r="244" spans="1:8">
      <c r="A244" s="856"/>
      <c r="B244" s="856"/>
      <c r="C244" s="862"/>
      <c r="D244" s="862"/>
      <c r="E244" s="862"/>
      <c r="F244" s="862"/>
      <c r="G244" s="862"/>
      <c r="H244" s="862"/>
    </row>
    <row r="245" spans="1:8">
      <c r="A245" s="856"/>
      <c r="B245" s="856"/>
      <c r="C245" s="862"/>
      <c r="D245" s="862"/>
      <c r="E245" s="862"/>
      <c r="F245" s="862"/>
      <c r="G245" s="862"/>
      <c r="H245" s="862"/>
    </row>
    <row r="246" spans="1:8">
      <c r="A246" s="856"/>
      <c r="B246" s="856"/>
      <c r="C246" s="862"/>
      <c r="D246" s="862"/>
      <c r="E246" s="862"/>
      <c r="F246" s="862"/>
      <c r="G246" s="862"/>
      <c r="H246" s="862"/>
    </row>
    <row r="247" spans="1:8">
      <c r="A247" s="856"/>
      <c r="B247" s="856"/>
      <c r="C247" s="862"/>
      <c r="D247" s="862"/>
      <c r="E247" s="862"/>
      <c r="F247" s="862"/>
      <c r="G247" s="862"/>
      <c r="H247" s="862"/>
    </row>
    <row r="248" spans="1:8">
      <c r="A248" s="856"/>
      <c r="B248" s="856"/>
      <c r="C248" s="862"/>
      <c r="D248" s="862"/>
      <c r="E248" s="862"/>
      <c r="F248" s="862"/>
      <c r="G248" s="862"/>
      <c r="H248" s="862"/>
    </row>
    <row r="249" spans="1:8">
      <c r="A249" s="856"/>
      <c r="B249" s="856"/>
      <c r="C249" s="862"/>
      <c r="D249" s="862"/>
      <c r="E249" s="862"/>
      <c r="F249" s="862"/>
      <c r="G249" s="862"/>
      <c r="H249" s="862"/>
    </row>
    <row r="250" spans="1:8">
      <c r="A250" s="856"/>
      <c r="B250" s="856"/>
      <c r="C250" s="862"/>
      <c r="D250" s="862"/>
      <c r="E250" s="862"/>
      <c r="F250" s="862"/>
      <c r="G250" s="862"/>
      <c r="H250" s="862"/>
    </row>
    <row r="251" spans="1:8">
      <c r="A251" s="856"/>
      <c r="B251" s="856"/>
      <c r="C251" s="862"/>
      <c r="D251" s="862"/>
      <c r="E251" s="862"/>
      <c r="F251" s="862"/>
      <c r="G251" s="862"/>
      <c r="H251" s="862"/>
    </row>
    <row r="252" spans="1:8">
      <c r="A252" s="856"/>
      <c r="B252" s="856"/>
      <c r="C252" s="862"/>
      <c r="D252" s="862"/>
      <c r="E252" s="862"/>
      <c r="F252" s="862"/>
      <c r="G252" s="862"/>
      <c r="H252" s="862"/>
    </row>
    <row r="253" spans="1:8">
      <c r="A253" s="856"/>
      <c r="B253" s="856"/>
      <c r="C253" s="862"/>
      <c r="D253" s="862"/>
      <c r="E253" s="862"/>
      <c r="F253" s="862"/>
      <c r="G253" s="862"/>
      <c r="H253" s="862"/>
    </row>
    <row r="254" spans="1:8">
      <c r="A254" s="856"/>
      <c r="B254" s="856"/>
      <c r="C254" s="862"/>
      <c r="D254" s="862"/>
      <c r="E254" s="862"/>
      <c r="F254" s="862"/>
      <c r="G254" s="862"/>
      <c r="H254" s="862"/>
    </row>
    <row r="255" spans="1:8">
      <c r="A255" s="856"/>
      <c r="B255" s="856"/>
      <c r="C255" s="862"/>
      <c r="D255" s="862"/>
      <c r="E255" s="862"/>
      <c r="F255" s="862"/>
      <c r="G255" s="862"/>
      <c r="H255" s="862"/>
    </row>
    <row r="256" spans="1:8">
      <c r="A256" s="856"/>
      <c r="B256" s="856"/>
      <c r="C256" s="862"/>
      <c r="D256" s="862"/>
      <c r="E256" s="862"/>
      <c r="F256" s="862"/>
      <c r="G256" s="862"/>
      <c r="H256" s="862"/>
    </row>
    <row r="257" spans="1:8">
      <c r="A257" s="856"/>
      <c r="B257" s="856"/>
      <c r="C257" s="862"/>
      <c r="D257" s="862"/>
      <c r="E257" s="862"/>
      <c r="F257" s="862"/>
      <c r="G257" s="862"/>
      <c r="H257" s="862"/>
    </row>
    <row r="258" spans="1:8">
      <c r="A258" s="856"/>
      <c r="B258" s="856"/>
      <c r="C258" s="862"/>
      <c r="D258" s="862"/>
      <c r="E258" s="862"/>
      <c r="F258" s="862"/>
      <c r="G258" s="862"/>
      <c r="H258" s="862"/>
    </row>
    <row r="259" spans="1:8">
      <c r="A259" s="856"/>
      <c r="B259" s="856"/>
      <c r="C259" s="862"/>
      <c r="D259" s="862"/>
      <c r="E259" s="862"/>
      <c r="F259" s="862"/>
      <c r="G259" s="862"/>
      <c r="H259" s="862"/>
    </row>
    <row r="260" spans="1:8">
      <c r="A260" s="856"/>
      <c r="B260" s="856"/>
      <c r="C260" s="862"/>
      <c r="D260" s="862"/>
      <c r="E260" s="862"/>
      <c r="F260" s="862"/>
      <c r="G260" s="862"/>
      <c r="H260" s="862"/>
    </row>
    <row r="261" spans="1:8">
      <c r="A261" s="856"/>
      <c r="B261" s="856"/>
      <c r="C261" s="862"/>
      <c r="D261" s="862"/>
      <c r="E261" s="862"/>
      <c r="F261" s="862"/>
      <c r="G261" s="862"/>
      <c r="H261" s="862"/>
    </row>
    <row r="262" spans="1:8">
      <c r="A262" s="856"/>
      <c r="B262" s="856"/>
      <c r="C262" s="862"/>
      <c r="D262" s="862"/>
      <c r="E262" s="862"/>
      <c r="F262" s="862"/>
      <c r="G262" s="862"/>
      <c r="H262" s="862"/>
    </row>
    <row r="263" spans="1:8">
      <c r="A263" s="856"/>
      <c r="B263" s="856"/>
      <c r="C263" s="862"/>
      <c r="D263" s="862"/>
      <c r="E263" s="862"/>
      <c r="F263" s="862"/>
      <c r="G263" s="862"/>
      <c r="H263" s="862"/>
    </row>
    <row r="264" spans="1:8">
      <c r="A264" s="856"/>
      <c r="B264" s="856"/>
      <c r="C264" s="862"/>
      <c r="D264" s="862"/>
      <c r="E264" s="862"/>
      <c r="F264" s="862"/>
      <c r="G264" s="862"/>
      <c r="H264" s="862"/>
    </row>
    <row r="265" spans="1:8">
      <c r="A265" s="856"/>
      <c r="B265" s="856"/>
      <c r="C265" s="862"/>
      <c r="D265" s="862"/>
      <c r="E265" s="862"/>
      <c r="F265" s="862"/>
      <c r="G265" s="862"/>
      <c r="H265" s="862"/>
    </row>
    <row r="266" spans="1:8">
      <c r="A266" s="856"/>
      <c r="B266" s="856"/>
      <c r="C266" s="862"/>
      <c r="D266" s="862"/>
      <c r="E266" s="862"/>
      <c r="F266" s="862"/>
      <c r="G266" s="862"/>
      <c r="H266" s="862"/>
    </row>
    <row r="267" spans="1:8">
      <c r="A267" s="856"/>
      <c r="B267" s="856"/>
      <c r="C267" s="862"/>
      <c r="D267" s="862"/>
      <c r="E267" s="862"/>
      <c r="F267" s="862"/>
      <c r="G267" s="862"/>
      <c r="H267" s="862"/>
    </row>
    <row r="268" spans="1:8">
      <c r="A268" s="856"/>
      <c r="B268" s="856"/>
      <c r="C268" s="862"/>
      <c r="D268" s="862"/>
      <c r="E268" s="862"/>
      <c r="F268" s="862"/>
      <c r="G268" s="862"/>
      <c r="H268" s="862"/>
    </row>
    <row r="269" spans="1:8">
      <c r="A269" s="856"/>
      <c r="B269" s="856"/>
      <c r="C269" s="862"/>
      <c r="D269" s="862"/>
      <c r="E269" s="862"/>
      <c r="F269" s="862"/>
      <c r="G269" s="862"/>
      <c r="H269" s="862"/>
    </row>
    <row r="270" spans="1:8">
      <c r="A270" s="856"/>
      <c r="B270" s="856"/>
      <c r="C270" s="862"/>
      <c r="D270" s="862"/>
      <c r="E270" s="862"/>
      <c r="F270" s="862"/>
      <c r="G270" s="862"/>
      <c r="H270" s="862"/>
    </row>
    <row r="271" spans="1:8">
      <c r="A271" s="856"/>
      <c r="B271" s="856"/>
      <c r="C271" s="862"/>
      <c r="D271" s="862"/>
      <c r="E271" s="862"/>
      <c r="F271" s="862"/>
      <c r="G271" s="862"/>
      <c r="H271" s="862"/>
    </row>
    <row r="272" spans="1:8">
      <c r="A272" s="856"/>
      <c r="B272" s="856"/>
      <c r="C272" s="862"/>
      <c r="D272" s="862"/>
      <c r="E272" s="862"/>
      <c r="F272" s="862"/>
      <c r="G272" s="862"/>
      <c r="H272" s="862"/>
    </row>
    <row r="273" spans="1:8">
      <c r="A273" s="856"/>
      <c r="B273" s="856"/>
      <c r="C273" s="862"/>
      <c r="D273" s="862"/>
      <c r="E273" s="862"/>
      <c r="F273" s="862"/>
      <c r="G273" s="862"/>
      <c r="H273" s="862"/>
    </row>
    <row r="274" spans="1:8">
      <c r="A274" s="856"/>
      <c r="B274" s="856"/>
      <c r="C274" s="862"/>
      <c r="D274" s="862"/>
      <c r="E274" s="862"/>
      <c r="F274" s="862"/>
      <c r="G274" s="862"/>
      <c r="H274" s="862"/>
    </row>
    <row r="275" spans="1:8">
      <c r="A275" s="856"/>
      <c r="B275" s="856"/>
      <c r="C275" s="862"/>
      <c r="D275" s="862"/>
      <c r="E275" s="862"/>
      <c r="F275" s="862"/>
      <c r="G275" s="862"/>
      <c r="H275" s="862"/>
    </row>
    <row r="276" spans="1:8">
      <c r="A276" s="856"/>
      <c r="B276" s="856"/>
      <c r="C276" s="862"/>
      <c r="D276" s="862"/>
      <c r="E276" s="862"/>
      <c r="F276" s="862"/>
      <c r="G276" s="862"/>
      <c r="H276" s="862"/>
    </row>
    <row r="277" spans="1:8">
      <c r="A277" s="856"/>
      <c r="B277" s="856"/>
      <c r="C277" s="862"/>
      <c r="D277" s="862"/>
      <c r="E277" s="862"/>
      <c r="F277" s="862"/>
      <c r="G277" s="862"/>
      <c r="H277" s="862"/>
    </row>
    <row r="278" spans="1:8">
      <c r="A278" s="856"/>
      <c r="B278" s="856"/>
      <c r="C278" s="862"/>
      <c r="D278" s="862"/>
      <c r="E278" s="862"/>
      <c r="F278" s="862"/>
      <c r="G278" s="862"/>
      <c r="H278" s="862"/>
    </row>
    <row r="279" spans="1:8">
      <c r="A279" s="856"/>
      <c r="B279" s="856"/>
      <c r="C279" s="862"/>
      <c r="D279" s="862"/>
      <c r="E279" s="862"/>
      <c r="F279" s="862"/>
      <c r="G279" s="862"/>
      <c r="H279" s="862"/>
    </row>
    <row r="280" spans="1:8">
      <c r="A280" s="856"/>
      <c r="B280" s="856"/>
      <c r="C280" s="862"/>
      <c r="D280" s="862"/>
      <c r="E280" s="862"/>
      <c r="F280" s="862"/>
      <c r="G280" s="862"/>
      <c r="H280" s="862"/>
    </row>
    <row r="281" spans="1:8">
      <c r="A281" s="856"/>
      <c r="B281" s="856"/>
      <c r="C281" s="862"/>
      <c r="D281" s="862"/>
      <c r="E281" s="862"/>
      <c r="F281" s="862"/>
      <c r="G281" s="862"/>
      <c r="H281" s="862"/>
    </row>
    <row r="282" spans="1:8">
      <c r="A282" s="856"/>
      <c r="B282" s="856"/>
      <c r="C282" s="862"/>
      <c r="D282" s="862"/>
      <c r="E282" s="862"/>
      <c r="F282" s="862"/>
      <c r="G282" s="862"/>
      <c r="H282" s="862"/>
    </row>
    <row r="283" spans="1:8">
      <c r="A283" s="856"/>
      <c r="B283" s="856"/>
      <c r="C283" s="862"/>
      <c r="D283" s="862"/>
      <c r="E283" s="862"/>
      <c r="F283" s="862"/>
      <c r="G283" s="862"/>
      <c r="H283" s="862"/>
    </row>
    <row r="284" spans="1:8">
      <c r="A284" s="856"/>
      <c r="B284" s="856"/>
      <c r="C284" s="862"/>
      <c r="D284" s="862"/>
      <c r="E284" s="862"/>
      <c r="F284" s="862"/>
      <c r="G284" s="862"/>
      <c r="H284" s="862"/>
    </row>
    <row r="285" spans="1:8">
      <c r="A285" s="856"/>
      <c r="B285" s="856"/>
      <c r="C285" s="862"/>
      <c r="D285" s="862"/>
      <c r="E285" s="862"/>
      <c r="F285" s="862"/>
      <c r="G285" s="862"/>
      <c r="H285" s="862"/>
    </row>
    <row r="286" spans="1:8">
      <c r="A286" s="856"/>
      <c r="B286" s="856"/>
      <c r="C286" s="862"/>
      <c r="D286" s="862"/>
      <c r="E286" s="862"/>
      <c r="F286" s="862"/>
      <c r="G286" s="862"/>
      <c r="H286" s="862"/>
    </row>
    <row r="287" spans="1:8">
      <c r="A287" s="856"/>
      <c r="B287" s="856"/>
      <c r="C287" s="862"/>
      <c r="D287" s="862"/>
      <c r="E287" s="862"/>
      <c r="F287" s="862"/>
      <c r="G287" s="862"/>
      <c r="H287" s="862"/>
    </row>
    <row r="288" spans="1:8">
      <c r="A288" s="856"/>
      <c r="B288" s="856"/>
      <c r="C288" s="862"/>
      <c r="D288" s="862"/>
      <c r="E288" s="862"/>
      <c r="F288" s="862"/>
      <c r="G288" s="862"/>
      <c r="H288" s="862"/>
    </row>
    <row r="289" spans="1:8">
      <c r="A289" s="856"/>
      <c r="B289" s="856"/>
      <c r="C289" s="862"/>
      <c r="D289" s="862"/>
      <c r="E289" s="862"/>
      <c r="F289" s="862"/>
      <c r="G289" s="862"/>
      <c r="H289" s="862"/>
    </row>
    <row r="290" spans="1:8">
      <c r="A290" s="856"/>
      <c r="B290" s="856"/>
      <c r="C290" s="862"/>
      <c r="D290" s="862"/>
      <c r="E290" s="862"/>
      <c r="F290" s="862"/>
      <c r="G290" s="862"/>
      <c r="H290" s="862"/>
    </row>
    <row r="291" spans="1:8">
      <c r="A291" s="856"/>
      <c r="B291" s="856"/>
      <c r="C291" s="862"/>
      <c r="D291" s="862"/>
      <c r="E291" s="862"/>
      <c r="F291" s="862"/>
      <c r="G291" s="862"/>
      <c r="H291" s="862"/>
    </row>
    <row r="292" spans="1:8">
      <c r="A292" s="856"/>
      <c r="B292" s="856"/>
      <c r="C292" s="862"/>
      <c r="D292" s="862"/>
      <c r="E292" s="862"/>
      <c r="F292" s="862"/>
      <c r="G292" s="862"/>
      <c r="H292" s="862"/>
    </row>
    <row r="293" spans="1:8">
      <c r="A293" s="856"/>
      <c r="B293" s="856"/>
      <c r="C293" s="862"/>
      <c r="D293" s="862"/>
      <c r="E293" s="862"/>
      <c r="F293" s="862"/>
      <c r="G293" s="862"/>
      <c r="H293" s="862"/>
    </row>
    <row r="294" spans="1:8">
      <c r="A294" s="856"/>
      <c r="B294" s="856"/>
      <c r="C294" s="862"/>
      <c r="D294" s="862"/>
      <c r="E294" s="862"/>
      <c r="F294" s="862"/>
      <c r="G294" s="862"/>
      <c r="H294" s="862"/>
    </row>
    <row r="295" spans="1:8">
      <c r="A295" s="856"/>
      <c r="B295" s="856"/>
      <c r="C295" s="862"/>
      <c r="D295" s="862"/>
      <c r="E295" s="862"/>
      <c r="F295" s="862"/>
      <c r="G295" s="862"/>
      <c r="H295" s="862"/>
    </row>
    <row r="296" spans="1:8">
      <c r="A296" s="856"/>
      <c r="B296" s="856"/>
      <c r="C296" s="862"/>
      <c r="D296" s="862"/>
      <c r="E296" s="862"/>
      <c r="F296" s="862"/>
      <c r="G296" s="862"/>
      <c r="H296" s="862"/>
    </row>
    <row r="297" spans="1:8">
      <c r="A297" s="856"/>
      <c r="B297" s="856"/>
      <c r="C297" s="862"/>
      <c r="D297" s="862"/>
      <c r="E297" s="862"/>
      <c r="F297" s="862"/>
      <c r="G297" s="862"/>
      <c r="H297" s="862"/>
    </row>
    <row r="298" spans="1:8">
      <c r="A298" s="856"/>
      <c r="B298" s="856"/>
      <c r="C298" s="862"/>
      <c r="D298" s="862"/>
      <c r="E298" s="862"/>
      <c r="F298" s="862"/>
      <c r="G298" s="862"/>
      <c r="H298" s="862"/>
    </row>
    <row r="299" spans="1:8">
      <c r="A299" s="856"/>
      <c r="B299" s="856"/>
      <c r="C299" s="862"/>
      <c r="D299" s="862"/>
      <c r="E299" s="862"/>
      <c r="F299" s="862"/>
      <c r="G299" s="862"/>
      <c r="H299" s="862"/>
    </row>
    <row r="300" spans="1:8">
      <c r="A300" s="856"/>
      <c r="B300" s="856"/>
      <c r="C300" s="862"/>
      <c r="D300" s="862"/>
      <c r="E300" s="862"/>
      <c r="F300" s="862"/>
      <c r="G300" s="862"/>
      <c r="H300" s="862"/>
    </row>
    <row r="301" spans="1:8">
      <c r="A301" s="856"/>
      <c r="B301" s="856"/>
      <c r="C301" s="862"/>
      <c r="D301" s="862"/>
      <c r="E301" s="862"/>
      <c r="F301" s="862"/>
      <c r="G301" s="862"/>
      <c r="H301" s="862"/>
    </row>
    <row r="302" spans="1:8">
      <c r="A302" s="856"/>
      <c r="B302" s="856"/>
      <c r="C302" s="862"/>
      <c r="D302" s="862"/>
      <c r="E302" s="862"/>
      <c r="F302" s="862"/>
      <c r="G302" s="862"/>
      <c r="H302" s="862"/>
    </row>
    <row r="303" spans="1:8">
      <c r="A303" s="856"/>
      <c r="B303" s="856"/>
      <c r="C303" s="862"/>
      <c r="D303" s="862"/>
      <c r="E303" s="862"/>
      <c r="F303" s="862"/>
      <c r="G303" s="862"/>
      <c r="H303" s="862"/>
    </row>
    <row r="304" spans="1:8">
      <c r="A304" s="856"/>
      <c r="B304" s="856"/>
      <c r="C304" s="862"/>
      <c r="D304" s="862"/>
      <c r="E304" s="862"/>
      <c r="F304" s="862"/>
      <c r="G304" s="862"/>
      <c r="H304" s="862"/>
    </row>
    <row r="305" spans="1:8">
      <c r="A305" s="856"/>
      <c r="B305" s="856"/>
      <c r="C305" s="862"/>
      <c r="D305" s="862"/>
      <c r="E305" s="862"/>
      <c r="F305" s="862"/>
      <c r="G305" s="862"/>
      <c r="H305" s="862"/>
    </row>
    <row r="306" spans="1:8">
      <c r="A306" s="856"/>
      <c r="B306" s="856"/>
      <c r="C306" s="862"/>
      <c r="D306" s="862"/>
      <c r="E306" s="862"/>
      <c r="F306" s="862"/>
      <c r="G306" s="862"/>
      <c r="H306" s="862"/>
    </row>
    <row r="307" spans="1:8">
      <c r="A307" s="856"/>
      <c r="B307" s="856"/>
      <c r="C307" s="862"/>
      <c r="D307" s="862"/>
      <c r="E307" s="862"/>
      <c r="F307" s="862"/>
      <c r="G307" s="862"/>
      <c r="H307" s="862"/>
    </row>
    <row r="308" spans="1:8">
      <c r="A308" s="856"/>
      <c r="B308" s="856"/>
      <c r="C308" s="862"/>
      <c r="D308" s="862"/>
      <c r="E308" s="862"/>
      <c r="F308" s="862"/>
      <c r="G308" s="862"/>
      <c r="H308" s="862"/>
    </row>
    <row r="309" spans="1:8">
      <c r="A309" s="856"/>
      <c r="B309" s="856"/>
      <c r="C309" s="862"/>
      <c r="D309" s="862"/>
      <c r="E309" s="862"/>
      <c r="F309" s="862"/>
      <c r="G309" s="862"/>
      <c r="H309" s="862"/>
    </row>
    <row r="310" spans="1:8">
      <c r="A310" s="856"/>
      <c r="B310" s="856"/>
      <c r="C310" s="862"/>
      <c r="D310" s="862"/>
      <c r="E310" s="862"/>
      <c r="F310" s="862"/>
      <c r="G310" s="862"/>
      <c r="H310" s="862"/>
    </row>
    <row r="311" spans="1:8">
      <c r="A311" s="856"/>
      <c r="B311" s="856"/>
      <c r="C311" s="862"/>
      <c r="D311" s="862"/>
      <c r="E311" s="862"/>
      <c r="F311" s="862"/>
      <c r="G311" s="862"/>
      <c r="H311" s="862"/>
    </row>
    <row r="312" spans="1:8">
      <c r="A312" s="856"/>
      <c r="B312" s="856"/>
      <c r="C312" s="862"/>
      <c r="D312" s="862"/>
      <c r="E312" s="862"/>
      <c r="F312" s="862"/>
      <c r="G312" s="862"/>
      <c r="H312" s="862"/>
    </row>
    <row r="313" spans="1:8">
      <c r="A313" s="856"/>
      <c r="B313" s="856"/>
      <c r="C313" s="862"/>
      <c r="D313" s="862"/>
      <c r="E313" s="862"/>
      <c r="F313" s="862"/>
      <c r="G313" s="862"/>
      <c r="H313" s="862"/>
    </row>
    <row r="314" spans="1:8">
      <c r="A314" s="856"/>
      <c r="B314" s="856"/>
      <c r="C314" s="862"/>
      <c r="D314" s="862"/>
      <c r="E314" s="862"/>
      <c r="F314" s="862"/>
      <c r="G314" s="862"/>
      <c r="H314" s="862"/>
    </row>
    <row r="315" spans="1:8">
      <c r="A315" s="856"/>
      <c r="B315" s="856"/>
      <c r="C315" s="862"/>
      <c r="D315" s="862"/>
      <c r="E315" s="862"/>
      <c r="F315" s="862"/>
      <c r="G315" s="862"/>
      <c r="H315" s="862"/>
    </row>
    <row r="316" spans="1:8">
      <c r="A316" s="856"/>
      <c r="B316" s="856"/>
      <c r="C316" s="862"/>
      <c r="D316" s="862"/>
      <c r="E316" s="862"/>
      <c r="F316" s="862"/>
      <c r="G316" s="862"/>
      <c r="H316" s="862"/>
    </row>
    <row r="317" spans="1:8">
      <c r="A317" s="856"/>
      <c r="B317" s="856"/>
      <c r="C317" s="862"/>
      <c r="D317" s="862"/>
      <c r="E317" s="862"/>
      <c r="F317" s="862"/>
      <c r="G317" s="862"/>
      <c r="H317" s="862"/>
    </row>
    <row r="318" spans="1:8">
      <c r="A318" s="856"/>
      <c r="B318" s="856"/>
      <c r="C318" s="862"/>
      <c r="D318" s="862"/>
      <c r="E318" s="862"/>
      <c r="F318" s="862"/>
      <c r="G318" s="862"/>
      <c r="H318" s="862"/>
    </row>
    <row r="319" spans="1:8">
      <c r="A319" s="856"/>
      <c r="B319" s="856"/>
      <c r="C319" s="862"/>
      <c r="D319" s="862"/>
      <c r="E319" s="862"/>
      <c r="F319" s="862"/>
      <c r="G319" s="862"/>
      <c r="H319" s="862"/>
    </row>
    <row r="320" spans="1:8">
      <c r="A320" s="856"/>
      <c r="B320" s="856"/>
      <c r="C320" s="862"/>
      <c r="D320" s="862"/>
      <c r="E320" s="862"/>
      <c r="F320" s="862"/>
      <c r="G320" s="862"/>
      <c r="H320" s="862"/>
    </row>
    <row r="321" spans="1:8">
      <c r="A321" s="856"/>
      <c r="B321" s="856"/>
      <c r="C321" s="862"/>
      <c r="D321" s="862"/>
      <c r="E321" s="862"/>
      <c r="F321" s="862"/>
      <c r="G321" s="862"/>
      <c r="H321" s="862"/>
    </row>
    <row r="322" spans="1:8">
      <c r="A322" s="856"/>
      <c r="B322" s="856"/>
      <c r="C322" s="862"/>
      <c r="D322" s="862"/>
      <c r="E322" s="862"/>
      <c r="F322" s="862"/>
      <c r="G322" s="862"/>
      <c r="H322" s="862"/>
    </row>
    <row r="323" spans="1:8">
      <c r="A323" s="856"/>
      <c r="B323" s="856"/>
      <c r="C323" s="862"/>
      <c r="D323" s="862"/>
      <c r="E323" s="862"/>
      <c r="F323" s="862"/>
      <c r="G323" s="862"/>
      <c r="H323" s="862"/>
    </row>
    <row r="324" spans="1:8">
      <c r="A324" s="856"/>
      <c r="B324" s="856"/>
      <c r="C324" s="862"/>
      <c r="D324" s="862"/>
      <c r="E324" s="862"/>
      <c r="F324" s="862"/>
      <c r="G324" s="862"/>
      <c r="H324" s="862"/>
    </row>
    <row r="325" spans="1:8">
      <c r="A325" s="856"/>
      <c r="B325" s="856"/>
      <c r="C325" s="862"/>
      <c r="D325" s="862"/>
      <c r="E325" s="862"/>
      <c r="F325" s="862"/>
      <c r="G325" s="862"/>
      <c r="H325" s="862"/>
    </row>
    <row r="326" spans="1:8">
      <c r="A326" s="856"/>
      <c r="B326" s="856"/>
      <c r="C326" s="862"/>
      <c r="D326" s="862"/>
      <c r="E326" s="862"/>
      <c r="F326" s="862"/>
      <c r="G326" s="862"/>
      <c r="H326" s="862"/>
    </row>
    <row r="327" spans="1:8">
      <c r="A327" s="856"/>
      <c r="B327" s="856"/>
      <c r="C327" s="862"/>
      <c r="D327" s="862"/>
      <c r="E327" s="862"/>
      <c r="F327" s="862"/>
      <c r="G327" s="862"/>
      <c r="H327" s="862"/>
    </row>
    <row r="328" spans="1:8">
      <c r="A328" s="856"/>
      <c r="B328" s="856"/>
      <c r="C328" s="862"/>
      <c r="D328" s="862"/>
      <c r="E328" s="862"/>
      <c r="F328" s="862"/>
      <c r="G328" s="862"/>
      <c r="H328" s="862"/>
    </row>
    <row r="329" spans="1:8">
      <c r="A329" s="856"/>
      <c r="B329" s="856"/>
      <c r="C329" s="862"/>
      <c r="D329" s="862"/>
      <c r="E329" s="862"/>
      <c r="F329" s="862"/>
      <c r="G329" s="862"/>
      <c r="H329" s="862"/>
    </row>
    <row r="330" spans="1:8">
      <c r="A330" s="856"/>
      <c r="B330" s="856"/>
      <c r="C330" s="862"/>
      <c r="D330" s="862"/>
      <c r="E330" s="862"/>
      <c r="F330" s="862"/>
      <c r="G330" s="862"/>
      <c r="H330" s="862"/>
    </row>
    <row r="331" spans="1:8">
      <c r="A331" s="856"/>
      <c r="B331" s="856"/>
      <c r="C331" s="862"/>
      <c r="D331" s="862"/>
      <c r="E331" s="862"/>
      <c r="F331" s="862"/>
      <c r="G331" s="862"/>
      <c r="H331" s="862"/>
    </row>
    <row r="332" spans="1:8">
      <c r="A332" s="856"/>
      <c r="B332" s="856"/>
      <c r="C332" s="862"/>
      <c r="D332" s="862"/>
      <c r="E332" s="862"/>
      <c r="F332" s="862"/>
      <c r="G332" s="862"/>
      <c r="H332" s="862"/>
    </row>
    <row r="333" spans="1:8">
      <c r="A333" s="856"/>
      <c r="B333" s="856"/>
      <c r="C333" s="862"/>
      <c r="D333" s="862"/>
      <c r="E333" s="862"/>
      <c r="F333" s="862"/>
      <c r="G333" s="862"/>
      <c r="H333" s="862"/>
    </row>
    <row r="334" spans="1:8">
      <c r="A334" s="856"/>
      <c r="B334" s="856"/>
      <c r="C334" s="862"/>
      <c r="D334" s="862"/>
      <c r="E334" s="862"/>
      <c r="F334" s="862"/>
      <c r="G334" s="862"/>
      <c r="H334" s="862"/>
    </row>
    <row r="335" spans="1:8">
      <c r="A335" s="856"/>
      <c r="B335" s="856"/>
      <c r="C335" s="862"/>
      <c r="D335" s="862"/>
      <c r="E335" s="862"/>
      <c r="F335" s="862"/>
      <c r="G335" s="862"/>
      <c r="H335" s="862"/>
    </row>
    <row r="336" spans="1:8">
      <c r="A336" s="856"/>
      <c r="B336" s="856"/>
      <c r="C336" s="862"/>
      <c r="D336" s="862"/>
      <c r="E336" s="862"/>
      <c r="F336" s="862"/>
      <c r="G336" s="862"/>
      <c r="H336" s="862"/>
    </row>
    <row r="337" spans="1:8">
      <c r="A337" s="856"/>
      <c r="B337" s="856"/>
      <c r="C337" s="862"/>
      <c r="D337" s="862"/>
      <c r="E337" s="862"/>
      <c r="F337" s="862"/>
      <c r="G337" s="862"/>
      <c r="H337" s="862"/>
    </row>
    <row r="338" spans="1:8">
      <c r="A338" s="856"/>
      <c r="B338" s="856"/>
      <c r="C338" s="862"/>
      <c r="D338" s="862"/>
      <c r="E338" s="862"/>
      <c r="F338" s="862"/>
      <c r="G338" s="862"/>
      <c r="H338" s="862"/>
    </row>
    <row r="339" spans="1:8">
      <c r="A339" s="856"/>
      <c r="B339" s="856"/>
      <c r="C339" s="862"/>
      <c r="D339" s="862"/>
      <c r="E339" s="862"/>
      <c r="F339" s="862"/>
      <c r="G339" s="862"/>
      <c r="H339" s="862"/>
    </row>
    <row r="340" spans="1:8">
      <c r="A340" s="856"/>
      <c r="B340" s="856"/>
      <c r="C340" s="862"/>
      <c r="D340" s="862"/>
      <c r="E340" s="862"/>
      <c r="F340" s="862"/>
      <c r="G340" s="862"/>
      <c r="H340" s="862"/>
    </row>
    <row r="341" spans="1:8">
      <c r="A341" s="856"/>
      <c r="B341" s="856"/>
      <c r="C341" s="862"/>
      <c r="D341" s="862"/>
      <c r="E341" s="862"/>
      <c r="F341" s="862"/>
      <c r="G341" s="862"/>
      <c r="H341" s="862"/>
    </row>
    <row r="342" spans="1:8">
      <c r="A342" s="856"/>
      <c r="B342" s="856"/>
      <c r="C342" s="862"/>
      <c r="D342" s="862"/>
      <c r="E342" s="862"/>
      <c r="F342" s="862"/>
      <c r="G342" s="862"/>
      <c r="H342" s="862"/>
    </row>
    <row r="343" spans="1:8">
      <c r="A343" s="856"/>
      <c r="B343" s="856"/>
      <c r="C343" s="862"/>
      <c r="D343" s="862"/>
      <c r="E343" s="862"/>
      <c r="F343" s="862"/>
      <c r="G343" s="862"/>
      <c r="H343" s="862"/>
    </row>
    <row r="344" spans="1:8">
      <c r="A344" s="856"/>
      <c r="B344" s="856"/>
      <c r="C344" s="862"/>
      <c r="D344" s="862"/>
      <c r="E344" s="862"/>
      <c r="F344" s="862"/>
      <c r="G344" s="862"/>
      <c r="H344" s="862"/>
    </row>
    <row r="345" spans="1:8">
      <c r="A345" s="856"/>
      <c r="B345" s="856"/>
      <c r="C345" s="862"/>
      <c r="D345" s="862"/>
      <c r="E345" s="862"/>
      <c r="F345" s="862"/>
      <c r="G345" s="862"/>
      <c r="H345" s="862"/>
    </row>
    <row r="346" spans="1:8">
      <c r="A346" s="856"/>
      <c r="B346" s="856"/>
      <c r="C346" s="862"/>
      <c r="D346" s="862"/>
      <c r="E346" s="862"/>
      <c r="F346" s="862"/>
      <c r="G346" s="862"/>
      <c r="H346" s="862"/>
    </row>
    <row r="347" spans="1:8">
      <c r="A347" s="856"/>
      <c r="B347" s="856"/>
      <c r="C347" s="862"/>
      <c r="D347" s="862"/>
      <c r="E347" s="862"/>
      <c r="F347" s="862"/>
      <c r="G347" s="862"/>
      <c r="H347" s="862"/>
    </row>
    <row r="348" spans="1:8">
      <c r="A348" s="856"/>
      <c r="B348" s="856"/>
      <c r="C348" s="862"/>
      <c r="D348" s="862"/>
      <c r="E348" s="862"/>
      <c r="F348" s="862"/>
      <c r="G348" s="862"/>
      <c r="H348" s="862"/>
    </row>
    <row r="349" spans="1:8">
      <c r="A349" s="856"/>
      <c r="B349" s="856"/>
      <c r="C349" s="862"/>
      <c r="D349" s="862"/>
      <c r="E349" s="862"/>
      <c r="F349" s="862"/>
      <c r="G349" s="862"/>
      <c r="H349" s="862"/>
    </row>
    <row r="350" spans="1:8">
      <c r="A350" s="856"/>
      <c r="B350" s="856"/>
      <c r="C350" s="862"/>
      <c r="D350" s="862"/>
      <c r="E350" s="862"/>
      <c r="F350" s="862"/>
      <c r="G350" s="862"/>
      <c r="H350" s="862"/>
    </row>
    <row r="351" spans="1:8">
      <c r="A351" s="856"/>
      <c r="B351" s="856"/>
      <c r="C351" s="862"/>
      <c r="D351" s="862"/>
      <c r="E351" s="862"/>
      <c r="F351" s="862"/>
      <c r="G351" s="862"/>
      <c r="H351" s="862"/>
    </row>
    <row r="352" spans="1:8">
      <c r="A352" s="856"/>
      <c r="B352" s="856"/>
      <c r="C352" s="862"/>
      <c r="D352" s="862"/>
      <c r="E352" s="862"/>
      <c r="F352" s="862"/>
      <c r="G352" s="862"/>
      <c r="H352" s="862"/>
    </row>
    <row r="353" spans="1:8">
      <c r="A353" s="856"/>
      <c r="B353" s="856"/>
      <c r="C353" s="862"/>
      <c r="D353" s="862"/>
      <c r="E353" s="862"/>
      <c r="F353" s="862"/>
      <c r="G353" s="862"/>
      <c r="H353" s="862"/>
    </row>
    <row r="354" spans="1:8">
      <c r="A354" s="856"/>
      <c r="B354" s="856"/>
      <c r="C354" s="862"/>
      <c r="D354" s="862"/>
      <c r="E354" s="862"/>
      <c r="F354" s="862"/>
      <c r="G354" s="862"/>
      <c r="H354" s="862"/>
    </row>
    <row r="355" spans="1:8">
      <c r="A355" s="856"/>
      <c r="B355" s="856"/>
      <c r="C355" s="862"/>
      <c r="D355" s="862"/>
      <c r="E355" s="862"/>
      <c r="F355" s="862"/>
      <c r="G355" s="862"/>
      <c r="H355" s="862"/>
    </row>
    <row r="356" spans="1:8">
      <c r="A356" s="856"/>
      <c r="B356" s="856"/>
      <c r="C356" s="862"/>
      <c r="D356" s="862"/>
      <c r="E356" s="862"/>
      <c r="F356" s="862"/>
      <c r="G356" s="862"/>
      <c r="H356" s="862"/>
    </row>
    <row r="357" spans="1:8">
      <c r="A357" s="856"/>
      <c r="B357" s="856"/>
      <c r="C357" s="862"/>
      <c r="D357" s="862"/>
      <c r="E357" s="862"/>
      <c r="F357" s="862"/>
      <c r="G357" s="862"/>
      <c r="H357" s="862"/>
    </row>
    <row r="358" spans="1:8">
      <c r="A358" s="856"/>
      <c r="B358" s="856"/>
      <c r="C358" s="862"/>
      <c r="D358" s="862"/>
      <c r="E358" s="862"/>
      <c r="F358" s="862"/>
      <c r="G358" s="862"/>
      <c r="H358" s="862"/>
    </row>
    <row r="359" spans="1:8">
      <c r="A359" s="856"/>
      <c r="B359" s="856"/>
      <c r="C359" s="862"/>
      <c r="D359" s="862"/>
      <c r="E359" s="862"/>
      <c r="F359" s="862"/>
      <c r="G359" s="862"/>
      <c r="H359" s="862"/>
    </row>
    <row r="360" spans="1:8">
      <c r="A360" s="856"/>
      <c r="B360" s="856"/>
      <c r="C360" s="862"/>
      <c r="D360" s="862"/>
      <c r="E360" s="862"/>
      <c r="F360" s="862"/>
      <c r="G360" s="862"/>
      <c r="H360" s="862"/>
    </row>
    <row r="361" spans="1:8">
      <c r="A361" s="856"/>
      <c r="B361" s="856"/>
      <c r="C361" s="862"/>
      <c r="D361" s="862"/>
      <c r="E361" s="862"/>
      <c r="F361" s="862"/>
      <c r="G361" s="862"/>
      <c r="H361" s="862"/>
    </row>
    <row r="362" spans="1:8">
      <c r="A362" s="856"/>
      <c r="B362" s="856"/>
      <c r="C362" s="862"/>
      <c r="D362" s="862"/>
      <c r="E362" s="862"/>
      <c r="F362" s="862"/>
      <c r="G362" s="862"/>
      <c r="H362" s="862"/>
    </row>
    <row r="363" spans="1:8">
      <c r="A363" s="856"/>
      <c r="B363" s="856"/>
      <c r="C363" s="862"/>
      <c r="D363" s="862"/>
      <c r="E363" s="862"/>
      <c r="F363" s="862"/>
      <c r="G363" s="862"/>
      <c r="H363" s="862"/>
    </row>
    <row r="364" spans="1:8">
      <c r="A364" s="856"/>
      <c r="B364" s="856"/>
      <c r="C364" s="862"/>
      <c r="D364" s="862"/>
      <c r="E364" s="862"/>
      <c r="F364" s="862"/>
      <c r="G364" s="862"/>
      <c r="H364" s="862"/>
    </row>
    <row r="365" spans="1:8">
      <c r="A365" s="856"/>
      <c r="B365" s="856"/>
      <c r="C365" s="862"/>
      <c r="D365" s="862"/>
      <c r="E365" s="862"/>
      <c r="F365" s="862"/>
      <c r="G365" s="862"/>
      <c r="H365" s="862"/>
    </row>
    <row r="366" spans="1:8">
      <c r="A366" s="856"/>
      <c r="B366" s="856"/>
      <c r="C366" s="862"/>
      <c r="D366" s="862"/>
      <c r="E366" s="862"/>
      <c r="F366" s="862"/>
      <c r="G366" s="862"/>
      <c r="H366" s="862"/>
    </row>
    <row r="367" spans="1:8">
      <c r="A367" s="856"/>
      <c r="B367" s="856"/>
      <c r="C367" s="862"/>
      <c r="D367" s="862"/>
      <c r="E367" s="862"/>
      <c r="F367" s="862"/>
      <c r="G367" s="862"/>
      <c r="H367" s="862"/>
    </row>
    <row r="368" spans="1:8">
      <c r="A368" s="856"/>
      <c r="B368" s="856"/>
      <c r="C368" s="862"/>
      <c r="D368" s="862"/>
      <c r="E368" s="862"/>
      <c r="F368" s="862"/>
      <c r="G368" s="862"/>
      <c r="H368" s="862"/>
    </row>
    <row r="369" spans="1:8">
      <c r="A369" s="856"/>
      <c r="B369" s="856"/>
      <c r="C369" s="862"/>
      <c r="D369" s="862"/>
      <c r="E369" s="862"/>
      <c r="F369" s="862"/>
      <c r="G369" s="862"/>
      <c r="H369" s="862"/>
    </row>
    <row r="370" spans="1:8">
      <c r="A370" s="856"/>
      <c r="B370" s="856"/>
      <c r="C370" s="862"/>
      <c r="D370" s="862"/>
      <c r="E370" s="862"/>
      <c r="F370" s="862"/>
      <c r="G370" s="862"/>
      <c r="H370" s="862"/>
    </row>
    <row r="371" spans="1:8">
      <c r="A371" s="856"/>
      <c r="B371" s="856"/>
      <c r="C371" s="862"/>
      <c r="D371" s="862"/>
      <c r="E371" s="862"/>
      <c r="F371" s="862"/>
      <c r="G371" s="862"/>
      <c r="H371" s="862"/>
    </row>
    <row r="372" spans="1:8">
      <c r="A372" s="856"/>
      <c r="B372" s="856"/>
      <c r="C372" s="862"/>
      <c r="D372" s="862"/>
      <c r="E372" s="862"/>
      <c r="F372" s="862"/>
      <c r="G372" s="862"/>
      <c r="H372" s="862"/>
    </row>
    <row r="373" spans="1:8">
      <c r="A373" s="856"/>
      <c r="B373" s="856"/>
      <c r="C373" s="862"/>
      <c r="D373" s="862"/>
      <c r="E373" s="862"/>
      <c r="F373" s="862"/>
      <c r="G373" s="862"/>
      <c r="H373" s="862"/>
    </row>
    <row r="374" spans="1:8">
      <c r="A374" s="856"/>
      <c r="B374" s="856"/>
      <c r="C374" s="862"/>
      <c r="D374" s="862"/>
      <c r="E374" s="862"/>
      <c r="F374" s="862"/>
      <c r="G374" s="862"/>
      <c r="H374" s="862"/>
    </row>
    <row r="375" spans="1:8">
      <c r="A375" s="856"/>
      <c r="B375" s="856"/>
      <c r="C375" s="862"/>
      <c r="D375" s="862"/>
      <c r="E375" s="862"/>
      <c r="F375" s="862"/>
      <c r="G375" s="862"/>
      <c r="H375" s="862"/>
    </row>
    <row r="376" spans="1:8">
      <c r="A376" s="856"/>
      <c r="B376" s="856"/>
      <c r="C376" s="862"/>
      <c r="D376" s="862"/>
      <c r="E376" s="862"/>
      <c r="F376" s="862"/>
      <c r="G376" s="862"/>
      <c r="H376" s="862"/>
    </row>
    <row r="377" spans="1:8">
      <c r="A377" s="856"/>
      <c r="B377" s="856"/>
      <c r="C377" s="862"/>
      <c r="D377" s="862"/>
      <c r="E377" s="862"/>
      <c r="F377" s="862"/>
      <c r="G377" s="862"/>
      <c r="H377" s="862"/>
    </row>
    <row r="378" spans="1:8">
      <c r="A378" s="856"/>
      <c r="B378" s="856"/>
      <c r="C378" s="862"/>
      <c r="D378" s="862"/>
      <c r="E378" s="862"/>
      <c r="F378" s="862"/>
      <c r="G378" s="862"/>
      <c r="H378" s="862"/>
    </row>
    <row r="379" spans="1:8">
      <c r="A379" s="856"/>
      <c r="B379" s="856"/>
      <c r="C379" s="862"/>
      <c r="D379" s="862"/>
      <c r="E379" s="862"/>
      <c r="F379" s="862"/>
      <c r="G379" s="862"/>
      <c r="H379" s="862"/>
    </row>
    <row r="380" spans="1:8">
      <c r="A380" s="856"/>
      <c r="B380" s="856"/>
      <c r="C380" s="862"/>
      <c r="D380" s="862"/>
      <c r="E380" s="862"/>
      <c r="F380" s="862"/>
      <c r="G380" s="862"/>
      <c r="H380" s="862"/>
    </row>
    <row r="381" spans="1:8">
      <c r="A381" s="856"/>
      <c r="B381" s="856"/>
      <c r="C381" s="862"/>
      <c r="D381" s="862"/>
      <c r="E381" s="862"/>
      <c r="F381" s="862"/>
      <c r="G381" s="862"/>
      <c r="H381" s="862"/>
    </row>
    <row r="382" spans="1:8">
      <c r="A382" s="856"/>
      <c r="B382" s="856"/>
      <c r="C382" s="862"/>
      <c r="D382" s="862"/>
      <c r="E382" s="862"/>
      <c r="F382" s="862"/>
      <c r="G382" s="862"/>
      <c r="H382" s="862"/>
    </row>
    <row r="383" spans="1:8">
      <c r="A383" s="856"/>
      <c r="B383" s="856"/>
      <c r="C383" s="862"/>
      <c r="D383" s="862"/>
      <c r="E383" s="862"/>
      <c r="F383" s="862"/>
      <c r="G383" s="862"/>
      <c r="H383" s="862"/>
    </row>
    <row r="384" spans="1:8">
      <c r="A384" s="856"/>
      <c r="B384" s="856"/>
      <c r="C384" s="862"/>
      <c r="D384" s="862"/>
      <c r="E384" s="862"/>
      <c r="F384" s="862"/>
      <c r="G384" s="862"/>
      <c r="H384" s="862"/>
    </row>
    <row r="385" spans="1:8">
      <c r="A385" s="856"/>
      <c r="B385" s="856"/>
      <c r="C385" s="862"/>
      <c r="D385" s="862"/>
      <c r="E385" s="862"/>
      <c r="F385" s="862"/>
      <c r="G385" s="862"/>
      <c r="H385" s="862"/>
    </row>
    <row r="386" spans="1:8">
      <c r="A386" s="856"/>
      <c r="B386" s="856"/>
      <c r="C386" s="862"/>
      <c r="D386" s="862"/>
      <c r="E386" s="862"/>
      <c r="F386" s="862"/>
      <c r="G386" s="862"/>
      <c r="H386" s="862"/>
    </row>
    <row r="387" spans="1:8">
      <c r="A387" s="856"/>
      <c r="B387" s="856"/>
      <c r="C387" s="862"/>
      <c r="D387" s="862"/>
      <c r="E387" s="862"/>
      <c r="F387" s="862"/>
      <c r="G387" s="862"/>
      <c r="H387" s="862"/>
    </row>
    <row r="388" spans="1:8">
      <c r="A388" s="856"/>
      <c r="B388" s="856"/>
      <c r="C388" s="862"/>
      <c r="D388" s="862"/>
      <c r="E388" s="862"/>
      <c r="F388" s="862"/>
      <c r="G388" s="862"/>
      <c r="H388" s="862"/>
    </row>
    <row r="389" spans="1:8">
      <c r="A389" s="856"/>
      <c r="B389" s="856"/>
      <c r="C389" s="862"/>
      <c r="D389" s="862"/>
      <c r="E389" s="862"/>
      <c r="F389" s="862"/>
      <c r="G389" s="862"/>
      <c r="H389" s="862"/>
    </row>
    <row r="390" spans="1:8">
      <c r="A390" s="856"/>
      <c r="B390" s="856"/>
      <c r="C390" s="862"/>
      <c r="D390" s="862"/>
      <c r="E390" s="862"/>
      <c r="F390" s="862"/>
      <c r="G390" s="862"/>
      <c r="H390" s="862"/>
    </row>
    <row r="391" spans="1:8">
      <c r="A391" s="856"/>
      <c r="B391" s="856"/>
      <c r="C391" s="862"/>
      <c r="D391" s="862"/>
      <c r="E391" s="862"/>
      <c r="F391" s="862"/>
      <c r="G391" s="862"/>
      <c r="H391" s="862"/>
    </row>
    <row r="392" spans="1:8">
      <c r="A392" s="856"/>
      <c r="B392" s="856"/>
      <c r="C392" s="862"/>
      <c r="D392" s="862"/>
      <c r="E392" s="862"/>
      <c r="F392" s="862"/>
      <c r="G392" s="862"/>
      <c r="H392" s="862"/>
    </row>
    <row r="393" spans="1:8">
      <c r="A393" s="856"/>
      <c r="B393" s="856"/>
      <c r="C393" s="862"/>
      <c r="D393" s="862"/>
      <c r="E393" s="862"/>
      <c r="F393" s="862"/>
      <c r="G393" s="862"/>
      <c r="H393" s="862"/>
    </row>
    <row r="394" spans="1:8">
      <c r="A394" s="856"/>
      <c r="B394" s="856"/>
      <c r="C394" s="862"/>
      <c r="D394" s="862"/>
      <c r="E394" s="862"/>
      <c r="F394" s="862"/>
      <c r="G394" s="862"/>
      <c r="H394" s="862"/>
    </row>
    <row r="395" spans="1:8">
      <c r="A395" s="856"/>
      <c r="B395" s="856"/>
      <c r="C395" s="862"/>
      <c r="D395" s="862"/>
      <c r="E395" s="862"/>
      <c r="F395" s="862"/>
      <c r="G395" s="862"/>
      <c r="H395" s="862"/>
    </row>
    <row r="396" spans="1:8">
      <c r="A396" s="856"/>
      <c r="B396" s="856"/>
      <c r="C396" s="862"/>
      <c r="D396" s="862"/>
      <c r="E396" s="862"/>
      <c r="F396" s="862"/>
      <c r="G396" s="862"/>
      <c r="H396" s="862"/>
    </row>
    <row r="397" spans="1:8">
      <c r="A397" s="856"/>
      <c r="B397" s="856"/>
      <c r="C397" s="862"/>
      <c r="D397" s="862"/>
      <c r="E397" s="862"/>
      <c r="F397" s="862"/>
      <c r="G397" s="862"/>
      <c r="H397" s="862"/>
    </row>
    <row r="398" spans="1:8">
      <c r="A398" s="856"/>
      <c r="B398" s="856"/>
      <c r="C398" s="862"/>
      <c r="D398" s="862"/>
      <c r="E398" s="862"/>
      <c r="F398" s="862"/>
      <c r="G398" s="862"/>
      <c r="H398" s="862"/>
    </row>
    <row r="399" spans="1:8">
      <c r="A399" s="856"/>
      <c r="B399" s="856"/>
      <c r="C399" s="862"/>
      <c r="D399" s="862"/>
      <c r="E399" s="862"/>
      <c r="F399" s="862"/>
      <c r="G399" s="862"/>
      <c r="H399" s="862"/>
    </row>
    <row r="400" spans="1:8">
      <c r="A400" s="856"/>
      <c r="B400" s="856"/>
      <c r="C400" s="862"/>
      <c r="D400" s="862"/>
      <c r="E400" s="862"/>
      <c r="F400" s="862"/>
      <c r="G400" s="862"/>
      <c r="H400" s="862"/>
    </row>
    <row r="401" spans="1:8">
      <c r="A401" s="856"/>
      <c r="B401" s="856"/>
      <c r="C401" s="862"/>
      <c r="D401" s="862"/>
      <c r="E401" s="862"/>
      <c r="F401" s="862"/>
      <c r="G401" s="862"/>
      <c r="H401" s="862"/>
    </row>
    <row r="402" spans="1:8">
      <c r="A402" s="856"/>
      <c r="B402" s="856"/>
      <c r="C402" s="862"/>
      <c r="D402" s="862"/>
      <c r="E402" s="862"/>
      <c r="F402" s="862"/>
      <c r="G402" s="862"/>
      <c r="H402" s="862"/>
    </row>
    <row r="403" spans="1:8">
      <c r="A403" s="856"/>
      <c r="B403" s="856"/>
      <c r="C403" s="862"/>
      <c r="D403" s="862"/>
      <c r="E403" s="862"/>
      <c r="F403" s="862"/>
      <c r="G403" s="862"/>
      <c r="H403" s="862"/>
    </row>
    <row r="404" spans="1:8">
      <c r="A404" s="856"/>
      <c r="B404" s="856"/>
      <c r="C404" s="862"/>
      <c r="D404" s="862"/>
      <c r="E404" s="862"/>
      <c r="F404" s="862"/>
      <c r="G404" s="862"/>
      <c r="H404" s="862"/>
    </row>
    <row r="405" spans="1:8">
      <c r="A405" s="856"/>
      <c r="B405" s="856"/>
      <c r="C405" s="862"/>
      <c r="D405" s="862"/>
      <c r="E405" s="862"/>
      <c r="F405" s="862"/>
      <c r="G405" s="862"/>
      <c r="H405" s="862"/>
    </row>
    <row r="406" spans="1:8">
      <c r="A406" s="856"/>
      <c r="B406" s="856"/>
      <c r="C406" s="862"/>
      <c r="D406" s="862"/>
      <c r="E406" s="862"/>
      <c r="F406" s="862"/>
      <c r="G406" s="862"/>
      <c r="H406" s="862"/>
    </row>
    <row r="407" spans="1:8">
      <c r="A407" s="856"/>
      <c r="B407" s="856"/>
      <c r="C407" s="862"/>
      <c r="D407" s="862"/>
      <c r="E407" s="862"/>
      <c r="F407" s="862"/>
      <c r="G407" s="862"/>
      <c r="H407" s="862"/>
    </row>
    <row r="408" spans="1:8">
      <c r="A408" s="856"/>
      <c r="B408" s="856"/>
      <c r="C408" s="862"/>
      <c r="D408" s="862"/>
      <c r="E408" s="862"/>
      <c r="F408" s="862"/>
      <c r="G408" s="862"/>
      <c r="H408" s="862"/>
    </row>
    <row r="409" spans="1:8">
      <c r="A409" s="856"/>
      <c r="B409" s="856"/>
      <c r="C409" s="862"/>
      <c r="D409" s="862"/>
      <c r="E409" s="862"/>
      <c r="F409" s="862"/>
      <c r="G409" s="862"/>
      <c r="H409" s="862"/>
    </row>
    <row r="410" spans="1:8">
      <c r="A410" s="856"/>
      <c r="B410" s="856"/>
      <c r="C410" s="862"/>
      <c r="D410" s="862"/>
      <c r="E410" s="862"/>
      <c r="F410" s="862"/>
      <c r="G410" s="862"/>
      <c r="H410" s="862"/>
    </row>
    <row r="411" spans="1:8">
      <c r="A411" s="856"/>
      <c r="B411" s="856"/>
      <c r="C411" s="862"/>
      <c r="D411" s="862"/>
      <c r="E411" s="862"/>
      <c r="F411" s="862"/>
      <c r="G411" s="862"/>
      <c r="H411" s="862"/>
    </row>
    <row r="412" spans="1:8">
      <c r="A412" s="856"/>
      <c r="B412" s="856"/>
      <c r="C412" s="862"/>
      <c r="D412" s="862"/>
      <c r="E412" s="862"/>
      <c r="F412" s="862"/>
      <c r="G412" s="862"/>
      <c r="H412" s="862"/>
    </row>
    <row r="413" spans="1:8">
      <c r="A413" s="856"/>
      <c r="B413" s="856"/>
      <c r="C413" s="862"/>
      <c r="D413" s="862"/>
      <c r="E413" s="862"/>
      <c r="F413" s="862"/>
      <c r="G413" s="862"/>
      <c r="H413" s="862"/>
    </row>
    <row r="414" spans="1:8">
      <c r="A414" s="856"/>
      <c r="B414" s="856"/>
      <c r="C414" s="862"/>
      <c r="D414" s="862"/>
      <c r="E414" s="862"/>
      <c r="F414" s="862"/>
      <c r="G414" s="862"/>
      <c r="H414" s="862"/>
    </row>
    <row r="415" spans="1:8">
      <c r="A415" s="856"/>
      <c r="B415" s="856"/>
      <c r="C415" s="862"/>
      <c r="D415" s="862"/>
      <c r="E415" s="862"/>
      <c r="F415" s="862"/>
      <c r="G415" s="862"/>
      <c r="H415" s="862"/>
    </row>
    <row r="416" spans="1:8">
      <c r="A416" s="856"/>
      <c r="B416" s="856"/>
      <c r="C416" s="862"/>
      <c r="D416" s="862"/>
      <c r="E416" s="862"/>
      <c r="F416" s="862"/>
      <c r="G416" s="862"/>
      <c r="H416" s="862"/>
    </row>
    <row r="417" spans="1:8">
      <c r="A417" s="856"/>
      <c r="B417" s="856"/>
      <c r="C417" s="862"/>
      <c r="D417" s="862"/>
      <c r="E417" s="862"/>
      <c r="F417" s="862"/>
      <c r="G417" s="862"/>
      <c r="H417" s="862"/>
    </row>
    <row r="418" spans="1:8">
      <c r="A418" s="856"/>
      <c r="B418" s="856"/>
      <c r="C418" s="862"/>
      <c r="D418" s="862"/>
      <c r="E418" s="862"/>
      <c r="F418" s="862"/>
      <c r="G418" s="862"/>
      <c r="H418" s="862"/>
    </row>
    <row r="419" spans="1:8">
      <c r="A419" s="856"/>
      <c r="B419" s="856"/>
      <c r="C419" s="862"/>
      <c r="D419" s="862"/>
      <c r="E419" s="862"/>
      <c r="F419" s="862"/>
      <c r="G419" s="862"/>
      <c r="H419" s="862"/>
    </row>
    <row r="420" spans="1:8">
      <c r="A420" s="856"/>
      <c r="B420" s="856"/>
      <c r="C420" s="862"/>
      <c r="D420" s="862"/>
      <c r="E420" s="862"/>
      <c r="F420" s="862"/>
      <c r="G420" s="862"/>
      <c r="H420" s="862"/>
    </row>
    <row r="421" spans="1:8">
      <c r="A421" s="856"/>
      <c r="B421" s="856"/>
      <c r="C421" s="862"/>
      <c r="D421" s="862"/>
      <c r="E421" s="862"/>
      <c r="F421" s="862"/>
      <c r="G421" s="862"/>
      <c r="H421" s="862"/>
    </row>
    <row r="422" spans="1:8">
      <c r="A422" s="856"/>
      <c r="B422" s="856"/>
      <c r="C422" s="862"/>
      <c r="D422" s="862"/>
      <c r="E422" s="862"/>
      <c r="F422" s="862"/>
      <c r="G422" s="862"/>
      <c r="H422" s="862"/>
    </row>
    <row r="423" spans="1:8">
      <c r="A423" s="856"/>
      <c r="B423" s="856"/>
      <c r="C423" s="862"/>
      <c r="D423" s="862"/>
      <c r="E423" s="862"/>
      <c r="F423" s="862"/>
      <c r="G423" s="862"/>
      <c r="H423" s="862"/>
    </row>
    <row r="424" spans="1:8">
      <c r="A424" s="856"/>
      <c r="B424" s="856"/>
      <c r="C424" s="862"/>
      <c r="D424" s="862"/>
      <c r="E424" s="862"/>
      <c r="F424" s="862"/>
      <c r="G424" s="862"/>
      <c r="H424" s="862"/>
    </row>
    <row r="425" spans="1:8">
      <c r="A425" s="856"/>
      <c r="B425" s="856"/>
      <c r="C425" s="862"/>
      <c r="D425" s="862"/>
      <c r="E425" s="862"/>
      <c r="F425" s="862"/>
      <c r="G425" s="862"/>
      <c r="H425" s="862"/>
    </row>
    <row r="426" spans="1:8">
      <c r="A426" s="856"/>
      <c r="B426" s="856"/>
      <c r="C426" s="862"/>
      <c r="D426" s="862"/>
      <c r="E426" s="862"/>
      <c r="F426" s="862"/>
      <c r="G426" s="862"/>
      <c r="H426" s="862"/>
    </row>
    <row r="427" spans="1:8">
      <c r="A427" s="856"/>
      <c r="B427" s="856"/>
      <c r="C427" s="862"/>
      <c r="D427" s="862"/>
      <c r="E427" s="862"/>
      <c r="F427" s="862"/>
      <c r="G427" s="862"/>
      <c r="H427" s="862"/>
    </row>
    <row r="428" spans="1:8">
      <c r="A428" s="856"/>
      <c r="B428" s="856"/>
      <c r="C428" s="862"/>
      <c r="D428" s="862"/>
      <c r="E428" s="862"/>
      <c r="F428" s="862"/>
      <c r="G428" s="862"/>
      <c r="H428" s="862"/>
    </row>
    <row r="429" spans="1:8">
      <c r="A429" s="856"/>
      <c r="B429" s="856"/>
      <c r="C429" s="862"/>
      <c r="D429" s="862"/>
      <c r="E429" s="862"/>
      <c r="F429" s="862"/>
      <c r="G429" s="862"/>
      <c r="H429" s="862"/>
    </row>
    <row r="430" spans="1:8">
      <c r="A430" s="856"/>
      <c r="B430" s="856"/>
      <c r="C430" s="862"/>
      <c r="D430" s="862"/>
      <c r="E430" s="862"/>
      <c r="F430" s="862"/>
      <c r="G430" s="862"/>
      <c r="H430" s="862"/>
    </row>
    <row r="431" spans="1:8">
      <c r="A431" s="856"/>
      <c r="B431" s="856"/>
      <c r="C431" s="862"/>
      <c r="D431" s="862"/>
      <c r="E431" s="862"/>
      <c r="F431" s="862"/>
      <c r="G431" s="862"/>
      <c r="H431" s="862"/>
    </row>
    <row r="432" spans="1:8">
      <c r="A432" s="856"/>
      <c r="B432" s="856"/>
      <c r="C432" s="862"/>
      <c r="D432" s="862"/>
      <c r="E432" s="862"/>
      <c r="F432" s="862"/>
      <c r="G432" s="862"/>
      <c r="H432" s="862"/>
    </row>
    <row r="433" spans="1:8">
      <c r="A433" s="856"/>
      <c r="B433" s="856"/>
      <c r="C433" s="862"/>
      <c r="D433" s="862"/>
      <c r="E433" s="862"/>
      <c r="F433" s="862"/>
      <c r="G433" s="862"/>
      <c r="H433" s="862"/>
    </row>
    <row r="434" spans="1:8">
      <c r="A434" s="856"/>
      <c r="B434" s="856"/>
      <c r="C434" s="862"/>
      <c r="D434" s="862"/>
      <c r="E434" s="862"/>
      <c r="F434" s="862"/>
      <c r="G434" s="862"/>
      <c r="H434" s="862"/>
    </row>
    <row r="435" spans="1:8">
      <c r="A435" s="856"/>
      <c r="B435" s="856"/>
      <c r="C435" s="862"/>
      <c r="D435" s="862"/>
      <c r="E435" s="862"/>
      <c r="F435" s="862"/>
      <c r="G435" s="862"/>
      <c r="H435" s="862"/>
    </row>
    <row r="436" spans="1:8">
      <c r="A436" s="856"/>
      <c r="B436" s="856"/>
      <c r="C436" s="862"/>
      <c r="D436" s="862"/>
      <c r="E436" s="862"/>
      <c r="F436" s="862"/>
      <c r="G436" s="862"/>
      <c r="H436" s="862"/>
    </row>
    <row r="437" spans="1:8">
      <c r="A437" s="856"/>
      <c r="B437" s="856"/>
      <c r="C437" s="862"/>
      <c r="D437" s="862"/>
      <c r="E437" s="862"/>
      <c r="F437" s="862"/>
      <c r="G437" s="862"/>
      <c r="H437" s="862"/>
    </row>
    <row r="438" spans="1:8">
      <c r="A438" s="856"/>
      <c r="B438" s="856"/>
      <c r="C438" s="862"/>
      <c r="D438" s="862"/>
      <c r="E438" s="862"/>
      <c r="F438" s="862"/>
      <c r="G438" s="862"/>
      <c r="H438" s="862"/>
    </row>
    <row r="439" spans="1:8">
      <c r="A439" s="856"/>
      <c r="B439" s="856"/>
      <c r="C439" s="862"/>
      <c r="D439" s="862"/>
      <c r="E439" s="862"/>
      <c r="F439" s="862"/>
      <c r="G439" s="862"/>
      <c r="H439" s="862"/>
    </row>
    <row r="440" spans="1:8">
      <c r="A440" s="856"/>
      <c r="B440" s="856"/>
      <c r="C440" s="862"/>
      <c r="D440" s="862"/>
      <c r="E440" s="862"/>
      <c r="F440" s="862"/>
      <c r="G440" s="862"/>
      <c r="H440" s="862"/>
    </row>
    <row r="441" spans="1:8">
      <c r="A441" s="856"/>
      <c r="B441" s="856"/>
      <c r="C441" s="862"/>
      <c r="D441" s="862"/>
      <c r="E441" s="862"/>
      <c r="F441" s="862"/>
      <c r="G441" s="862"/>
      <c r="H441" s="862"/>
    </row>
    <row r="442" spans="1:8">
      <c r="A442" s="856"/>
      <c r="B442" s="856"/>
      <c r="C442" s="862"/>
      <c r="D442" s="862"/>
      <c r="E442" s="862"/>
      <c r="F442" s="862"/>
      <c r="G442" s="862"/>
      <c r="H442" s="862"/>
    </row>
    <row r="443" spans="1:8">
      <c r="A443" s="856"/>
      <c r="B443" s="856"/>
      <c r="C443" s="862"/>
      <c r="D443" s="862"/>
      <c r="E443" s="862"/>
      <c r="F443" s="862"/>
      <c r="G443" s="862"/>
      <c r="H443" s="862"/>
    </row>
    <row r="444" spans="1:8">
      <c r="A444" s="856"/>
      <c r="B444" s="856"/>
      <c r="C444" s="862"/>
      <c r="D444" s="862"/>
      <c r="E444" s="862"/>
      <c r="F444" s="862"/>
      <c r="G444" s="862"/>
      <c r="H444" s="862"/>
    </row>
    <row r="445" spans="1:8">
      <c r="A445" s="856"/>
      <c r="B445" s="856"/>
      <c r="C445" s="862"/>
      <c r="D445" s="862"/>
      <c r="E445" s="862"/>
      <c r="F445" s="862"/>
      <c r="G445" s="862"/>
      <c r="H445" s="862"/>
    </row>
    <row r="446" spans="1:8">
      <c r="A446" s="856"/>
      <c r="B446" s="856"/>
      <c r="C446" s="862"/>
      <c r="D446" s="862"/>
      <c r="E446" s="862"/>
      <c r="F446" s="862"/>
      <c r="G446" s="862"/>
      <c r="H446" s="862"/>
    </row>
    <row r="447" spans="1:8">
      <c r="A447" s="856"/>
      <c r="B447" s="856"/>
      <c r="C447" s="862"/>
      <c r="D447" s="862"/>
      <c r="E447" s="862"/>
      <c r="F447" s="862"/>
      <c r="G447" s="862"/>
      <c r="H447" s="862"/>
    </row>
    <row r="448" spans="1:8">
      <c r="A448" s="856"/>
      <c r="B448" s="856"/>
      <c r="C448" s="862"/>
      <c r="D448" s="862"/>
      <c r="E448" s="862"/>
      <c r="F448" s="862"/>
      <c r="G448" s="862"/>
      <c r="H448" s="862"/>
    </row>
    <row r="449" spans="1:8">
      <c r="A449" s="856"/>
      <c r="B449" s="856"/>
      <c r="C449" s="862"/>
      <c r="D449" s="862"/>
      <c r="E449" s="862"/>
      <c r="F449" s="862"/>
      <c r="G449" s="862"/>
      <c r="H449" s="862"/>
    </row>
    <row r="450" spans="1:8">
      <c r="A450" s="856"/>
      <c r="B450" s="856"/>
      <c r="C450" s="862"/>
      <c r="D450" s="862"/>
      <c r="E450" s="862"/>
      <c r="F450" s="862"/>
      <c r="G450" s="862"/>
      <c r="H450" s="862"/>
    </row>
    <row r="451" spans="1:8">
      <c r="A451" s="856"/>
      <c r="B451" s="856"/>
      <c r="C451" s="862"/>
      <c r="D451" s="862"/>
      <c r="E451" s="862"/>
      <c r="F451" s="862"/>
      <c r="G451" s="862"/>
      <c r="H451" s="862"/>
    </row>
    <row r="452" spans="1:8">
      <c r="A452" s="856"/>
      <c r="B452" s="856"/>
      <c r="C452" s="862"/>
      <c r="D452" s="862"/>
      <c r="E452" s="862"/>
      <c r="F452" s="862"/>
      <c r="G452" s="862"/>
      <c r="H452" s="862"/>
    </row>
    <row r="453" spans="1:8">
      <c r="A453" s="856"/>
      <c r="B453" s="856"/>
      <c r="C453" s="862"/>
      <c r="D453" s="862"/>
      <c r="E453" s="862"/>
      <c r="F453" s="862"/>
      <c r="G453" s="862"/>
      <c r="H453" s="862"/>
    </row>
    <row r="454" spans="1:8">
      <c r="A454" s="856"/>
      <c r="B454" s="856"/>
      <c r="C454" s="862"/>
      <c r="D454" s="862"/>
      <c r="E454" s="862"/>
      <c r="F454" s="862"/>
      <c r="G454" s="862"/>
      <c r="H454" s="862"/>
    </row>
    <row r="455" spans="1:8">
      <c r="A455" s="856"/>
      <c r="B455" s="856"/>
      <c r="C455" s="862"/>
      <c r="D455" s="862"/>
      <c r="E455" s="862"/>
      <c r="F455" s="862"/>
      <c r="G455" s="862"/>
      <c r="H455" s="862"/>
    </row>
    <row r="456" spans="1:8">
      <c r="A456" s="856"/>
      <c r="B456" s="856"/>
      <c r="C456" s="862"/>
      <c r="D456" s="862"/>
      <c r="E456" s="862"/>
      <c r="F456" s="862"/>
      <c r="G456" s="862"/>
      <c r="H456" s="862"/>
    </row>
    <row r="457" spans="1:8">
      <c r="A457" s="856"/>
      <c r="B457" s="856"/>
      <c r="C457" s="862"/>
      <c r="D457" s="862"/>
      <c r="E457" s="862"/>
      <c r="F457" s="862"/>
      <c r="G457" s="862"/>
      <c r="H457" s="862"/>
    </row>
    <row r="458" spans="1:8">
      <c r="A458" s="856"/>
      <c r="B458" s="856"/>
      <c r="C458" s="862"/>
      <c r="D458" s="862"/>
      <c r="E458" s="862"/>
      <c r="F458" s="862"/>
      <c r="G458" s="862"/>
      <c r="H458" s="862"/>
    </row>
    <row r="459" spans="1:8">
      <c r="A459" s="856"/>
      <c r="B459" s="856"/>
      <c r="C459" s="862"/>
      <c r="D459" s="862"/>
      <c r="E459" s="862"/>
      <c r="F459" s="862"/>
      <c r="G459" s="862"/>
      <c r="H459" s="862"/>
    </row>
    <row r="460" spans="1:8">
      <c r="A460" s="856"/>
      <c r="B460" s="856"/>
      <c r="C460" s="862"/>
      <c r="D460" s="862"/>
      <c r="E460" s="862"/>
      <c r="F460" s="862"/>
      <c r="G460" s="862"/>
      <c r="H460" s="862"/>
    </row>
    <row r="461" spans="1:8">
      <c r="A461" s="856"/>
      <c r="B461" s="856"/>
      <c r="C461" s="862"/>
      <c r="D461" s="862"/>
      <c r="E461" s="862"/>
      <c r="F461" s="862"/>
      <c r="G461" s="862"/>
      <c r="H461" s="862"/>
    </row>
    <row r="462" spans="1:8">
      <c r="A462" s="856"/>
      <c r="B462" s="856"/>
      <c r="C462" s="862"/>
      <c r="D462" s="862"/>
      <c r="E462" s="862"/>
      <c r="F462" s="862"/>
      <c r="G462" s="862"/>
      <c r="H462" s="862"/>
    </row>
    <row r="463" spans="1:8">
      <c r="A463" s="856"/>
      <c r="B463" s="856"/>
      <c r="C463" s="862"/>
      <c r="D463" s="862"/>
      <c r="E463" s="862"/>
      <c r="F463" s="862"/>
      <c r="G463" s="862"/>
      <c r="H463" s="862"/>
    </row>
    <row r="464" spans="1:8">
      <c r="A464" s="856"/>
      <c r="B464" s="856"/>
      <c r="C464" s="862"/>
      <c r="D464" s="862"/>
      <c r="E464" s="862"/>
      <c r="F464" s="862"/>
      <c r="G464" s="862"/>
      <c r="H464" s="862"/>
    </row>
    <row r="465" spans="1:8">
      <c r="A465" s="856"/>
      <c r="B465" s="856"/>
      <c r="C465" s="862"/>
      <c r="D465" s="862"/>
      <c r="E465" s="862"/>
      <c r="F465" s="862"/>
      <c r="G465" s="862"/>
      <c r="H465" s="862"/>
    </row>
    <row r="466" spans="1:8">
      <c r="A466" s="856"/>
      <c r="B466" s="856"/>
      <c r="C466" s="862"/>
      <c r="D466" s="862"/>
      <c r="E466" s="862"/>
      <c r="F466" s="862"/>
      <c r="G466" s="862"/>
      <c r="H466" s="862"/>
    </row>
    <row r="467" spans="1:8">
      <c r="A467" s="856"/>
      <c r="B467" s="856"/>
      <c r="C467" s="862"/>
      <c r="D467" s="862"/>
      <c r="E467" s="862"/>
      <c r="F467" s="862"/>
      <c r="G467" s="862"/>
      <c r="H467" s="862"/>
    </row>
    <row r="468" spans="1:8">
      <c r="A468" s="856"/>
      <c r="B468" s="856"/>
      <c r="C468" s="862"/>
      <c r="D468" s="862"/>
      <c r="E468" s="862"/>
      <c r="F468" s="862"/>
      <c r="G468" s="862"/>
      <c r="H468" s="862"/>
    </row>
    <row r="469" spans="1:8">
      <c r="A469" s="856"/>
      <c r="B469" s="856"/>
      <c r="C469" s="862"/>
      <c r="D469" s="862"/>
      <c r="E469" s="862"/>
      <c r="F469" s="862"/>
      <c r="G469" s="862"/>
      <c r="H469" s="862"/>
    </row>
    <row r="470" spans="1:8">
      <c r="A470" s="856"/>
      <c r="B470" s="856"/>
      <c r="C470" s="862"/>
      <c r="D470" s="862"/>
      <c r="E470" s="862"/>
      <c r="F470" s="862"/>
      <c r="G470" s="862"/>
      <c r="H470" s="862"/>
    </row>
    <row r="471" spans="1:8">
      <c r="A471" s="856"/>
      <c r="B471" s="856"/>
      <c r="C471" s="862"/>
      <c r="D471" s="862"/>
      <c r="E471" s="862"/>
      <c r="F471" s="862"/>
      <c r="G471" s="862"/>
      <c r="H471" s="862"/>
    </row>
    <row r="472" spans="1:8">
      <c r="A472" s="856"/>
      <c r="B472" s="856"/>
      <c r="C472" s="862"/>
      <c r="D472" s="862"/>
      <c r="E472" s="862"/>
      <c r="F472" s="862"/>
      <c r="G472" s="862"/>
      <c r="H472" s="862"/>
    </row>
    <row r="473" spans="1:8">
      <c r="A473" s="856"/>
      <c r="B473" s="856"/>
      <c r="C473" s="862"/>
      <c r="D473" s="862"/>
      <c r="E473" s="862"/>
      <c r="F473" s="862"/>
      <c r="G473" s="862"/>
      <c r="H473" s="862"/>
    </row>
    <row r="474" spans="1:8">
      <c r="A474" s="856"/>
      <c r="B474" s="856"/>
      <c r="C474" s="862"/>
      <c r="D474" s="862"/>
      <c r="E474" s="862"/>
      <c r="F474" s="862"/>
      <c r="G474" s="862"/>
      <c r="H474" s="862"/>
    </row>
    <row r="475" spans="1:8">
      <c r="A475" s="856"/>
      <c r="B475" s="856"/>
      <c r="C475" s="862"/>
      <c r="D475" s="862"/>
      <c r="E475" s="862"/>
      <c r="F475" s="862"/>
      <c r="G475" s="862"/>
      <c r="H475" s="862"/>
    </row>
    <row r="476" spans="1:8">
      <c r="A476" s="856"/>
      <c r="B476" s="856"/>
      <c r="C476" s="862"/>
      <c r="D476" s="862"/>
      <c r="E476" s="862"/>
      <c r="F476" s="862"/>
      <c r="G476" s="862"/>
      <c r="H476" s="862"/>
    </row>
    <row r="477" spans="1:8">
      <c r="A477" s="856"/>
      <c r="B477" s="856"/>
      <c r="C477" s="862"/>
      <c r="D477" s="862"/>
      <c r="E477" s="862"/>
      <c r="F477" s="862"/>
      <c r="G477" s="862"/>
      <c r="H477" s="862"/>
    </row>
    <row r="478" spans="1:8">
      <c r="A478" s="856"/>
      <c r="B478" s="856"/>
      <c r="C478" s="862"/>
      <c r="D478" s="862"/>
      <c r="E478" s="862"/>
      <c r="F478" s="862"/>
      <c r="G478" s="862"/>
      <c r="H478" s="862"/>
    </row>
    <row r="479" spans="1:8">
      <c r="A479" s="856"/>
      <c r="B479" s="856"/>
      <c r="C479" s="862"/>
      <c r="D479" s="862"/>
      <c r="E479" s="862"/>
      <c r="F479" s="862"/>
      <c r="G479" s="862"/>
      <c r="H479" s="862"/>
    </row>
    <row r="480" spans="1:8">
      <c r="A480" s="856"/>
      <c r="B480" s="856"/>
      <c r="C480" s="862"/>
      <c r="D480" s="862"/>
      <c r="E480" s="862"/>
      <c r="F480" s="862"/>
      <c r="G480" s="862"/>
      <c r="H480" s="862"/>
    </row>
    <row r="481" spans="1:8">
      <c r="A481" s="856"/>
      <c r="B481" s="856"/>
      <c r="C481" s="862"/>
      <c r="D481" s="862"/>
      <c r="E481" s="862"/>
      <c r="F481" s="862"/>
      <c r="G481" s="862"/>
      <c r="H481" s="862"/>
    </row>
    <row r="482" spans="1:8">
      <c r="A482" s="856"/>
      <c r="B482" s="856"/>
      <c r="C482" s="862"/>
      <c r="D482" s="862"/>
      <c r="E482" s="862"/>
      <c r="F482" s="862"/>
      <c r="G482" s="862"/>
      <c r="H482" s="862"/>
    </row>
    <row r="483" spans="1:8">
      <c r="A483" s="856"/>
      <c r="B483" s="856"/>
      <c r="C483" s="862"/>
      <c r="D483" s="862"/>
      <c r="E483" s="862"/>
      <c r="F483" s="862"/>
      <c r="G483" s="862"/>
      <c r="H483" s="862"/>
    </row>
    <row r="484" spans="1:8">
      <c r="A484" s="856"/>
      <c r="B484" s="856"/>
      <c r="C484" s="862"/>
      <c r="D484" s="862"/>
      <c r="E484" s="862"/>
      <c r="F484" s="862"/>
      <c r="G484" s="862"/>
      <c r="H484" s="862"/>
    </row>
    <row r="485" spans="1:8">
      <c r="A485" s="856"/>
      <c r="B485" s="856"/>
      <c r="C485" s="862"/>
      <c r="D485" s="862"/>
      <c r="E485" s="862"/>
      <c r="F485" s="862"/>
      <c r="G485" s="862"/>
      <c r="H485" s="862"/>
    </row>
    <row r="486" spans="1:8">
      <c r="A486" s="856"/>
      <c r="B486" s="856"/>
      <c r="C486" s="862"/>
      <c r="D486" s="862"/>
      <c r="E486" s="862"/>
      <c r="F486" s="862"/>
      <c r="G486" s="862"/>
      <c r="H486" s="862"/>
    </row>
    <row r="487" spans="1:8">
      <c r="A487" s="856"/>
      <c r="B487" s="856"/>
      <c r="C487" s="862"/>
      <c r="D487" s="862"/>
      <c r="E487" s="862"/>
      <c r="F487" s="862"/>
      <c r="G487" s="862"/>
      <c r="H487" s="862"/>
    </row>
    <row r="488" spans="1:8">
      <c r="A488" s="856"/>
      <c r="B488" s="856"/>
      <c r="C488" s="862"/>
      <c r="D488" s="862"/>
      <c r="E488" s="862"/>
      <c r="F488" s="862"/>
      <c r="G488" s="862"/>
      <c r="H488" s="862"/>
    </row>
    <row r="489" spans="1:8">
      <c r="A489" s="856"/>
      <c r="B489" s="856"/>
      <c r="C489" s="862"/>
      <c r="D489" s="862"/>
      <c r="E489" s="862"/>
      <c r="F489" s="862"/>
      <c r="G489" s="862"/>
      <c r="H489" s="862"/>
    </row>
    <row r="490" spans="1:8">
      <c r="A490" s="856"/>
      <c r="B490" s="856"/>
      <c r="C490" s="862"/>
      <c r="D490" s="862"/>
      <c r="E490" s="862"/>
      <c r="F490" s="862"/>
      <c r="G490" s="862"/>
      <c r="H490" s="862"/>
    </row>
    <row r="491" spans="1:8">
      <c r="A491" s="856"/>
      <c r="B491" s="856"/>
      <c r="C491" s="862"/>
      <c r="D491" s="862"/>
      <c r="E491" s="862"/>
      <c r="F491" s="862"/>
      <c r="G491" s="862"/>
      <c r="H491" s="862"/>
    </row>
    <row r="492" spans="1:8">
      <c r="A492" s="856"/>
      <c r="B492" s="856"/>
      <c r="C492" s="862"/>
      <c r="D492" s="862"/>
      <c r="E492" s="862"/>
      <c r="F492" s="862"/>
      <c r="G492" s="862"/>
      <c r="H492" s="862"/>
    </row>
    <row r="493" spans="1:8">
      <c r="A493" s="856"/>
      <c r="B493" s="856"/>
      <c r="C493" s="862"/>
      <c r="D493" s="862"/>
      <c r="E493" s="862"/>
      <c r="F493" s="862"/>
      <c r="G493" s="862"/>
      <c r="H493" s="862"/>
    </row>
    <row r="494" spans="1:8">
      <c r="A494" s="856"/>
      <c r="B494" s="856"/>
      <c r="C494" s="862"/>
      <c r="D494" s="862"/>
      <c r="E494" s="862"/>
      <c r="F494" s="862"/>
      <c r="G494" s="862"/>
      <c r="H494" s="862"/>
    </row>
    <row r="495" spans="1:8">
      <c r="A495" s="856"/>
      <c r="B495" s="856"/>
      <c r="C495" s="862"/>
      <c r="D495" s="862"/>
      <c r="E495" s="862"/>
      <c r="F495" s="862"/>
      <c r="G495" s="862"/>
      <c r="H495" s="862"/>
    </row>
    <row r="496" spans="1:8">
      <c r="A496" s="856"/>
      <c r="B496" s="856"/>
      <c r="C496" s="862"/>
      <c r="D496" s="862"/>
      <c r="E496" s="862"/>
      <c r="F496" s="862"/>
      <c r="G496" s="862"/>
      <c r="H496" s="862"/>
    </row>
    <row r="497" spans="1:8">
      <c r="A497" s="856"/>
      <c r="B497" s="856"/>
      <c r="C497" s="862"/>
      <c r="D497" s="862"/>
      <c r="E497" s="862"/>
      <c r="F497" s="862"/>
      <c r="G497" s="862"/>
      <c r="H497" s="862"/>
    </row>
    <row r="498" spans="1:8">
      <c r="A498" s="856"/>
      <c r="B498" s="856"/>
      <c r="C498" s="862"/>
      <c r="D498" s="862"/>
      <c r="E498" s="862"/>
      <c r="F498" s="862"/>
      <c r="G498" s="862"/>
      <c r="H498" s="862"/>
    </row>
    <row r="499" spans="1:8">
      <c r="A499" s="856"/>
      <c r="B499" s="856"/>
      <c r="C499" s="862"/>
      <c r="D499" s="862"/>
      <c r="E499" s="862"/>
      <c r="F499" s="862"/>
      <c r="G499" s="862"/>
      <c r="H499" s="862"/>
    </row>
    <row r="500" spans="1:8">
      <c r="A500" s="856"/>
      <c r="B500" s="856"/>
      <c r="C500" s="862"/>
      <c r="D500" s="862"/>
      <c r="E500" s="862"/>
      <c r="F500" s="862"/>
      <c r="G500" s="862"/>
      <c r="H500" s="862"/>
    </row>
    <row r="501" spans="1:8">
      <c r="A501" s="856"/>
      <c r="B501" s="856"/>
      <c r="C501" s="862"/>
      <c r="D501" s="862"/>
      <c r="E501" s="862"/>
      <c r="F501" s="862"/>
      <c r="G501" s="862"/>
      <c r="H501" s="862"/>
    </row>
    <row r="502" spans="1:8">
      <c r="A502" s="856"/>
      <c r="B502" s="856"/>
      <c r="C502" s="862"/>
      <c r="D502" s="862"/>
      <c r="E502" s="862"/>
      <c r="F502" s="862"/>
      <c r="G502" s="862"/>
      <c r="H502" s="862"/>
    </row>
    <row r="503" spans="1:8">
      <c r="A503" s="856"/>
      <c r="B503" s="856"/>
      <c r="C503" s="862"/>
      <c r="D503" s="862"/>
      <c r="E503" s="862"/>
      <c r="F503" s="862"/>
      <c r="G503" s="862"/>
      <c r="H503" s="862"/>
    </row>
    <row r="504" spans="1:8">
      <c r="A504" s="856"/>
      <c r="B504" s="856"/>
      <c r="C504" s="862"/>
      <c r="D504" s="862"/>
      <c r="E504" s="862"/>
      <c r="F504" s="862"/>
      <c r="G504" s="862"/>
      <c r="H504" s="862"/>
    </row>
    <row r="505" spans="1:8">
      <c r="A505" s="856"/>
      <c r="B505" s="856"/>
      <c r="C505" s="862"/>
      <c r="D505" s="862"/>
      <c r="E505" s="862"/>
      <c r="F505" s="862"/>
      <c r="G505" s="862"/>
      <c r="H505" s="862"/>
    </row>
    <row r="506" spans="1:8">
      <c r="A506" s="856"/>
      <c r="B506" s="856"/>
      <c r="C506" s="862"/>
      <c r="D506" s="862"/>
      <c r="E506" s="862"/>
      <c r="F506" s="862"/>
      <c r="G506" s="862"/>
      <c r="H506" s="862"/>
    </row>
    <row r="507" spans="1:8">
      <c r="A507" s="856"/>
      <c r="B507" s="856"/>
      <c r="C507" s="862"/>
      <c r="D507" s="862"/>
      <c r="E507" s="862"/>
      <c r="F507" s="862"/>
      <c r="G507" s="862"/>
      <c r="H507" s="862"/>
    </row>
    <row r="508" spans="1:8">
      <c r="A508" s="856"/>
      <c r="B508" s="856"/>
      <c r="C508" s="862"/>
      <c r="D508" s="862"/>
      <c r="E508" s="862"/>
      <c r="F508" s="862"/>
      <c r="G508" s="862"/>
      <c r="H508" s="862"/>
    </row>
    <row r="509" spans="1:8">
      <c r="A509" s="856"/>
      <c r="B509" s="856"/>
      <c r="C509" s="862"/>
      <c r="D509" s="862"/>
      <c r="E509" s="862"/>
      <c r="F509" s="862"/>
      <c r="G509" s="862"/>
      <c r="H509" s="862"/>
    </row>
    <row r="510" spans="1:8">
      <c r="A510" s="856"/>
      <c r="B510" s="856"/>
      <c r="C510" s="862"/>
      <c r="D510" s="862"/>
      <c r="E510" s="862"/>
      <c r="F510" s="862"/>
      <c r="G510" s="862"/>
      <c r="H510" s="862"/>
    </row>
    <row r="511" spans="1:8">
      <c r="A511" s="856"/>
      <c r="B511" s="856"/>
      <c r="C511" s="862"/>
      <c r="D511" s="862"/>
      <c r="E511" s="862"/>
      <c r="F511" s="862"/>
      <c r="G511" s="862"/>
      <c r="H511" s="862"/>
    </row>
    <row r="512" spans="1:8">
      <c r="A512" s="856"/>
      <c r="B512" s="856"/>
      <c r="C512" s="862"/>
      <c r="D512" s="862"/>
      <c r="E512" s="862"/>
      <c r="F512" s="862"/>
      <c r="G512" s="862"/>
      <c r="H512" s="862"/>
    </row>
    <row r="513" spans="1:8">
      <c r="A513" s="856"/>
      <c r="B513" s="856"/>
      <c r="C513" s="862"/>
      <c r="D513" s="862"/>
      <c r="E513" s="862"/>
      <c r="F513" s="862"/>
      <c r="G513" s="862"/>
      <c r="H513" s="862"/>
    </row>
    <row r="514" spans="1:8">
      <c r="A514" s="856"/>
      <c r="B514" s="856"/>
      <c r="C514" s="862"/>
      <c r="D514" s="862"/>
      <c r="E514" s="862"/>
      <c r="F514" s="862"/>
      <c r="G514" s="862"/>
      <c r="H514" s="862"/>
    </row>
    <row r="515" spans="1:8">
      <c r="A515" s="856"/>
      <c r="B515" s="856"/>
      <c r="C515" s="862"/>
      <c r="D515" s="862"/>
      <c r="E515" s="862"/>
      <c r="F515" s="862"/>
      <c r="G515" s="862"/>
      <c r="H515" s="862"/>
    </row>
    <row r="516" spans="1:8">
      <c r="A516" s="856"/>
      <c r="B516" s="856"/>
      <c r="C516" s="862"/>
      <c r="D516" s="862"/>
      <c r="E516" s="862"/>
      <c r="F516" s="862"/>
      <c r="G516" s="862"/>
      <c r="H516" s="862"/>
    </row>
    <row r="517" spans="1:8">
      <c r="A517" s="856"/>
      <c r="B517" s="856"/>
      <c r="C517" s="862"/>
      <c r="D517" s="862"/>
      <c r="E517" s="862"/>
      <c r="F517" s="862"/>
      <c r="G517" s="862"/>
      <c r="H517" s="862"/>
    </row>
    <row r="518" spans="1:8">
      <c r="A518" s="856"/>
      <c r="B518" s="856"/>
      <c r="C518" s="862"/>
      <c r="D518" s="862"/>
      <c r="E518" s="862"/>
      <c r="F518" s="862"/>
      <c r="G518" s="862"/>
      <c r="H518" s="862"/>
    </row>
    <row r="519" spans="1:8">
      <c r="A519" s="856"/>
      <c r="B519" s="856"/>
      <c r="C519" s="862"/>
      <c r="D519" s="862"/>
      <c r="E519" s="862"/>
      <c r="F519" s="862"/>
      <c r="G519" s="862"/>
      <c r="H519" s="862"/>
    </row>
    <row r="520" spans="1:8">
      <c r="A520" s="856"/>
      <c r="B520" s="856"/>
      <c r="C520" s="862"/>
      <c r="D520" s="862"/>
      <c r="E520" s="862"/>
      <c r="F520" s="862"/>
      <c r="G520" s="862"/>
      <c r="H520" s="862"/>
    </row>
    <row r="521" spans="1:8">
      <c r="A521" s="856"/>
      <c r="B521" s="856"/>
      <c r="C521" s="862"/>
      <c r="D521" s="862"/>
      <c r="E521" s="862"/>
      <c r="F521" s="862"/>
      <c r="G521" s="862"/>
      <c r="H521" s="862"/>
    </row>
    <row r="522" spans="1:8">
      <c r="A522" s="856"/>
      <c r="B522" s="856"/>
      <c r="C522" s="862"/>
      <c r="D522" s="862"/>
      <c r="E522" s="862"/>
      <c r="F522" s="862"/>
      <c r="G522" s="862"/>
      <c r="H522" s="862"/>
    </row>
    <row r="523" spans="1:8">
      <c r="A523" s="856"/>
      <c r="B523" s="856"/>
      <c r="C523" s="862"/>
      <c r="D523" s="862"/>
      <c r="E523" s="862"/>
      <c r="F523" s="862"/>
      <c r="G523" s="862"/>
      <c r="H523" s="862"/>
    </row>
    <row r="524" spans="1:8">
      <c r="A524" s="856"/>
      <c r="B524" s="856"/>
      <c r="C524" s="862"/>
      <c r="D524" s="862"/>
      <c r="E524" s="862"/>
      <c r="F524" s="862"/>
      <c r="G524" s="862"/>
      <c r="H524" s="862"/>
    </row>
    <row r="525" spans="1:8">
      <c r="A525" s="856"/>
      <c r="B525" s="856"/>
      <c r="C525" s="862"/>
      <c r="D525" s="862"/>
      <c r="E525" s="862"/>
      <c r="F525" s="862"/>
      <c r="G525" s="862"/>
      <c r="H525" s="862"/>
    </row>
    <row r="526" spans="1:8">
      <c r="A526" s="856"/>
      <c r="B526" s="856"/>
      <c r="C526" s="862"/>
      <c r="D526" s="862"/>
      <c r="E526" s="862"/>
      <c r="F526" s="862"/>
      <c r="G526" s="862"/>
      <c r="H526" s="862"/>
    </row>
    <row r="527" spans="1:8">
      <c r="A527" s="856"/>
      <c r="B527" s="856"/>
      <c r="C527" s="862"/>
      <c r="D527" s="862"/>
      <c r="E527" s="862"/>
      <c r="F527" s="862"/>
      <c r="G527" s="862"/>
      <c r="H527" s="862"/>
    </row>
    <row r="528" spans="1:8">
      <c r="A528" s="856"/>
      <c r="B528" s="856"/>
      <c r="C528" s="862"/>
      <c r="D528" s="862"/>
      <c r="E528" s="862"/>
      <c r="F528" s="862"/>
      <c r="G528" s="862"/>
      <c r="H528" s="862"/>
    </row>
    <row r="529" spans="1:8">
      <c r="A529" s="856"/>
      <c r="B529" s="856"/>
      <c r="C529" s="862"/>
      <c r="D529" s="862"/>
      <c r="E529" s="862"/>
      <c r="F529" s="862"/>
      <c r="G529" s="862"/>
      <c r="H529" s="862"/>
    </row>
    <row r="530" spans="1:8">
      <c r="A530" s="856"/>
      <c r="B530" s="856"/>
      <c r="C530" s="862"/>
      <c r="D530" s="862"/>
      <c r="E530" s="862"/>
      <c r="F530" s="862"/>
      <c r="G530" s="862"/>
      <c r="H530" s="862"/>
    </row>
    <row r="531" spans="1:8">
      <c r="A531" s="856"/>
      <c r="B531" s="856"/>
      <c r="C531" s="862"/>
      <c r="D531" s="862"/>
      <c r="E531" s="862"/>
      <c r="F531" s="862"/>
      <c r="G531" s="862"/>
      <c r="H531" s="862"/>
    </row>
    <row r="532" spans="1:8">
      <c r="A532" s="856"/>
      <c r="B532" s="856"/>
      <c r="C532" s="862"/>
      <c r="D532" s="862"/>
      <c r="E532" s="862"/>
      <c r="F532" s="862"/>
      <c r="G532" s="862"/>
      <c r="H532" s="862"/>
    </row>
    <row r="533" spans="1:8">
      <c r="A533" s="856"/>
      <c r="B533" s="856"/>
      <c r="C533" s="862"/>
      <c r="D533" s="862"/>
      <c r="E533" s="862"/>
      <c r="F533" s="862"/>
      <c r="G533" s="862"/>
      <c r="H533" s="862"/>
    </row>
    <row r="534" spans="1:8">
      <c r="A534" s="856"/>
      <c r="B534" s="856"/>
      <c r="C534" s="862"/>
      <c r="D534" s="862"/>
      <c r="E534" s="862"/>
      <c r="F534" s="862"/>
      <c r="G534" s="862"/>
      <c r="H534" s="862"/>
    </row>
    <row r="535" spans="1:8">
      <c r="A535" s="856"/>
      <c r="B535" s="856"/>
      <c r="C535" s="862"/>
      <c r="D535" s="862"/>
      <c r="E535" s="862"/>
      <c r="F535" s="862"/>
      <c r="G535" s="862"/>
      <c r="H535" s="862"/>
    </row>
    <row r="536" spans="1:8">
      <c r="A536" s="856"/>
      <c r="B536" s="856"/>
      <c r="C536" s="862"/>
      <c r="D536" s="862"/>
      <c r="E536" s="862"/>
      <c r="F536" s="862"/>
      <c r="G536" s="862"/>
      <c r="H536" s="862"/>
    </row>
    <row r="537" spans="1:8">
      <c r="A537" s="856"/>
      <c r="B537" s="856"/>
      <c r="C537" s="862"/>
      <c r="D537" s="862"/>
      <c r="E537" s="862"/>
      <c r="F537" s="862"/>
      <c r="G537" s="862"/>
      <c r="H537" s="862"/>
    </row>
    <row r="538" spans="1:8">
      <c r="A538" s="856"/>
      <c r="B538" s="856"/>
      <c r="C538" s="862"/>
      <c r="D538" s="862"/>
      <c r="E538" s="862"/>
      <c r="F538" s="862"/>
      <c r="G538" s="862"/>
      <c r="H538" s="862"/>
    </row>
    <row r="539" spans="1:8">
      <c r="A539" s="856"/>
      <c r="B539" s="856"/>
      <c r="C539" s="862"/>
      <c r="D539" s="862"/>
      <c r="E539" s="862"/>
      <c r="F539" s="862"/>
      <c r="G539" s="862"/>
      <c r="H539" s="862"/>
    </row>
    <row r="540" spans="1:8">
      <c r="A540" s="856"/>
      <c r="B540" s="856"/>
      <c r="C540" s="862"/>
      <c r="D540" s="862"/>
      <c r="E540" s="862"/>
      <c r="F540" s="862"/>
      <c r="G540" s="862"/>
      <c r="H540" s="862"/>
    </row>
    <row r="541" spans="1:8">
      <c r="A541" s="856"/>
      <c r="B541" s="856"/>
      <c r="C541" s="862"/>
      <c r="D541" s="862"/>
      <c r="E541" s="862"/>
      <c r="F541" s="862"/>
      <c r="G541" s="862"/>
      <c r="H541" s="862"/>
    </row>
    <row r="542" spans="1:8">
      <c r="A542" s="856"/>
      <c r="B542" s="856"/>
      <c r="C542" s="862"/>
      <c r="D542" s="862"/>
      <c r="E542" s="862"/>
      <c r="F542" s="862"/>
      <c r="G542" s="862"/>
      <c r="H542" s="862"/>
    </row>
    <row r="543" spans="1:8">
      <c r="A543" s="856"/>
      <c r="B543" s="856"/>
      <c r="C543" s="862"/>
      <c r="D543" s="862"/>
      <c r="E543" s="862"/>
      <c r="F543" s="862"/>
      <c r="G543" s="862"/>
      <c r="H543" s="862"/>
    </row>
    <row r="544" spans="1:8">
      <c r="A544" s="856"/>
      <c r="B544" s="856"/>
      <c r="C544" s="862"/>
      <c r="D544" s="862"/>
      <c r="E544" s="862"/>
      <c r="F544" s="862"/>
      <c r="G544" s="862"/>
      <c r="H544" s="862"/>
    </row>
    <row r="545" spans="1:8">
      <c r="A545" s="856"/>
      <c r="B545" s="856"/>
      <c r="C545" s="862"/>
      <c r="D545" s="862"/>
      <c r="E545" s="862"/>
      <c r="F545" s="862"/>
      <c r="G545" s="862"/>
      <c r="H545" s="862"/>
    </row>
    <row r="546" spans="1:8">
      <c r="A546" s="856"/>
      <c r="B546" s="856"/>
      <c r="C546" s="862"/>
      <c r="D546" s="862"/>
      <c r="E546" s="862"/>
      <c r="F546" s="862"/>
      <c r="G546" s="862"/>
      <c r="H546" s="862"/>
    </row>
    <row r="547" spans="1:8">
      <c r="A547" s="856"/>
      <c r="B547" s="856"/>
      <c r="C547" s="862"/>
      <c r="D547" s="862"/>
      <c r="E547" s="862"/>
      <c r="F547" s="862"/>
      <c r="G547" s="862"/>
      <c r="H547" s="862"/>
    </row>
    <row r="548" spans="1:8">
      <c r="A548" s="856"/>
      <c r="B548" s="856"/>
      <c r="C548" s="862"/>
      <c r="D548" s="862"/>
      <c r="E548" s="862"/>
      <c r="F548" s="862"/>
      <c r="G548" s="862"/>
      <c r="H548" s="862"/>
    </row>
    <row r="549" spans="1:8">
      <c r="A549" s="856"/>
      <c r="B549" s="856"/>
      <c r="C549" s="862"/>
      <c r="D549" s="862"/>
      <c r="E549" s="862"/>
      <c r="F549" s="862"/>
      <c r="G549" s="862"/>
      <c r="H549" s="862"/>
    </row>
    <row r="550" spans="1:8">
      <c r="A550" s="856"/>
      <c r="B550" s="856"/>
      <c r="C550" s="862"/>
      <c r="D550" s="862"/>
      <c r="E550" s="862"/>
      <c r="F550" s="862"/>
      <c r="G550" s="862"/>
      <c r="H550" s="862"/>
    </row>
    <row r="551" spans="1:8">
      <c r="A551" s="856"/>
      <c r="B551" s="856"/>
      <c r="C551" s="862"/>
      <c r="D551" s="862"/>
      <c r="E551" s="862"/>
      <c r="F551" s="862"/>
      <c r="G551" s="862"/>
      <c r="H551" s="862"/>
    </row>
    <row r="552" spans="1:8">
      <c r="A552" s="856"/>
      <c r="B552" s="856"/>
      <c r="C552" s="862"/>
      <c r="D552" s="862"/>
      <c r="E552" s="862"/>
      <c r="F552" s="862"/>
      <c r="G552" s="862"/>
      <c r="H552" s="862"/>
    </row>
    <row r="553" spans="1:8">
      <c r="A553" s="856"/>
      <c r="B553" s="856"/>
      <c r="C553" s="862"/>
      <c r="D553" s="862"/>
      <c r="E553" s="862"/>
      <c r="F553" s="862"/>
      <c r="G553" s="862"/>
      <c r="H553" s="862"/>
    </row>
    <row r="554" spans="1:8">
      <c r="A554" s="856"/>
      <c r="B554" s="856"/>
      <c r="C554" s="862"/>
      <c r="D554" s="862"/>
      <c r="E554" s="862"/>
      <c r="F554" s="862"/>
      <c r="G554" s="862"/>
      <c r="H554" s="862"/>
    </row>
    <row r="555" spans="1:8">
      <c r="A555" s="856"/>
      <c r="B555" s="856"/>
      <c r="C555" s="862"/>
      <c r="D555" s="862"/>
      <c r="E555" s="862"/>
      <c r="F555" s="862"/>
      <c r="G555" s="862"/>
      <c r="H555" s="862"/>
    </row>
    <row r="556" spans="1:8">
      <c r="A556" s="856"/>
      <c r="B556" s="856"/>
      <c r="C556" s="862"/>
      <c r="D556" s="862"/>
      <c r="E556" s="862"/>
      <c r="F556" s="862"/>
      <c r="G556" s="862"/>
      <c r="H556" s="862"/>
    </row>
    <row r="557" spans="1:8">
      <c r="A557" s="856"/>
      <c r="B557" s="856"/>
      <c r="C557" s="862"/>
      <c r="D557" s="862"/>
      <c r="E557" s="862"/>
      <c r="F557" s="862"/>
      <c r="G557" s="862"/>
      <c r="H557" s="862"/>
    </row>
    <row r="558" spans="1:8">
      <c r="A558" s="856"/>
      <c r="B558" s="856"/>
      <c r="C558" s="862"/>
      <c r="D558" s="862"/>
      <c r="E558" s="862"/>
      <c r="F558" s="862"/>
      <c r="G558" s="862"/>
      <c r="H558" s="862"/>
    </row>
    <row r="559" spans="1:8">
      <c r="A559" s="856"/>
      <c r="B559" s="856"/>
      <c r="C559" s="862"/>
      <c r="D559" s="862"/>
      <c r="E559" s="862"/>
      <c r="F559" s="862"/>
      <c r="G559" s="862"/>
      <c r="H559" s="862"/>
    </row>
    <row r="560" spans="1:8">
      <c r="A560" s="856"/>
      <c r="B560" s="856"/>
      <c r="C560" s="862"/>
      <c r="D560" s="862"/>
      <c r="E560" s="862"/>
      <c r="F560" s="862"/>
      <c r="G560" s="862"/>
      <c r="H560" s="862"/>
    </row>
    <row r="561" spans="1:8">
      <c r="A561" s="856"/>
      <c r="B561" s="856"/>
      <c r="C561" s="862"/>
      <c r="D561" s="862"/>
      <c r="E561" s="862"/>
      <c r="F561" s="862"/>
      <c r="G561" s="862"/>
      <c r="H561" s="862"/>
    </row>
    <row r="562" spans="1:8">
      <c r="A562" s="856"/>
      <c r="B562" s="856"/>
      <c r="C562" s="862"/>
      <c r="D562" s="862"/>
      <c r="E562" s="862"/>
      <c r="F562" s="862"/>
      <c r="G562" s="862"/>
      <c r="H562" s="862"/>
    </row>
    <row r="563" spans="1:8">
      <c r="A563" s="856"/>
      <c r="B563" s="856"/>
      <c r="C563" s="862"/>
      <c r="D563" s="862"/>
      <c r="E563" s="862"/>
      <c r="F563" s="862"/>
      <c r="G563" s="862"/>
      <c r="H563" s="862"/>
    </row>
    <row r="564" spans="1:8">
      <c r="A564" s="856"/>
      <c r="B564" s="856"/>
      <c r="C564" s="862"/>
      <c r="D564" s="862"/>
      <c r="E564" s="862"/>
      <c r="F564" s="862"/>
      <c r="G564" s="862"/>
      <c r="H564" s="862"/>
    </row>
    <row r="565" spans="1:8">
      <c r="A565" s="856"/>
      <c r="B565" s="856"/>
      <c r="C565" s="862"/>
      <c r="D565" s="862"/>
      <c r="E565" s="862"/>
      <c r="F565" s="862"/>
      <c r="G565" s="862"/>
      <c r="H565" s="862"/>
    </row>
    <row r="566" spans="1:8">
      <c r="A566" s="856"/>
      <c r="B566" s="856"/>
      <c r="C566" s="862"/>
      <c r="D566" s="862"/>
      <c r="E566" s="862"/>
      <c r="F566" s="862"/>
      <c r="G566" s="862"/>
      <c r="H566" s="862"/>
    </row>
    <row r="567" spans="1:8">
      <c r="A567" s="856"/>
      <c r="B567" s="856"/>
      <c r="C567" s="862"/>
      <c r="D567" s="862"/>
      <c r="E567" s="862"/>
      <c r="F567" s="862"/>
      <c r="G567" s="862"/>
      <c r="H567" s="862"/>
    </row>
    <row r="568" spans="1:8">
      <c r="A568" s="856"/>
      <c r="B568" s="856"/>
      <c r="C568" s="862"/>
      <c r="D568" s="862"/>
      <c r="E568" s="862"/>
      <c r="F568" s="862"/>
      <c r="G568" s="862"/>
      <c r="H568" s="862"/>
    </row>
    <row r="569" spans="1:8">
      <c r="A569" s="856"/>
      <c r="B569" s="856"/>
      <c r="C569" s="862"/>
      <c r="D569" s="862"/>
      <c r="E569" s="862"/>
      <c r="F569" s="862"/>
      <c r="G569" s="862"/>
      <c r="H569" s="862"/>
    </row>
    <row r="570" spans="1:8">
      <c r="A570" s="856"/>
      <c r="B570" s="856"/>
      <c r="C570" s="862"/>
      <c r="D570" s="862"/>
      <c r="E570" s="862"/>
      <c r="F570" s="862"/>
      <c r="G570" s="862"/>
      <c r="H570" s="862"/>
    </row>
    <row r="571" spans="1:8">
      <c r="A571" s="856"/>
      <c r="B571" s="856"/>
      <c r="C571" s="862"/>
      <c r="D571" s="862"/>
      <c r="E571" s="862"/>
      <c r="F571" s="862"/>
      <c r="G571" s="862"/>
      <c r="H571" s="862"/>
    </row>
    <row r="572" spans="1:8">
      <c r="A572" s="856"/>
      <c r="B572" s="856"/>
      <c r="C572" s="862"/>
      <c r="D572" s="862"/>
      <c r="E572" s="862"/>
      <c r="F572" s="862"/>
      <c r="G572" s="862"/>
      <c r="H572" s="862"/>
    </row>
    <row r="573" spans="1:8">
      <c r="A573" s="856"/>
      <c r="B573" s="856"/>
      <c r="C573" s="862"/>
      <c r="D573" s="862"/>
      <c r="E573" s="862"/>
      <c r="F573" s="862"/>
      <c r="G573" s="862"/>
      <c r="H573" s="862"/>
    </row>
    <row r="574" spans="1:8">
      <c r="A574" s="856"/>
      <c r="B574" s="856"/>
      <c r="C574" s="862"/>
      <c r="D574" s="862"/>
      <c r="E574" s="862"/>
      <c r="F574" s="862"/>
      <c r="G574" s="862"/>
      <c r="H574" s="862"/>
    </row>
    <row r="575" spans="1:8">
      <c r="A575" s="856"/>
      <c r="B575" s="856"/>
      <c r="C575" s="862"/>
      <c r="D575" s="862"/>
      <c r="E575" s="862"/>
      <c r="F575" s="862"/>
      <c r="G575" s="862"/>
      <c r="H575" s="862"/>
    </row>
    <row r="576" spans="1:8">
      <c r="A576" s="856"/>
      <c r="B576" s="856"/>
      <c r="C576" s="862"/>
      <c r="D576" s="862"/>
      <c r="E576" s="862"/>
      <c r="F576" s="862"/>
      <c r="G576" s="862"/>
      <c r="H576" s="862"/>
    </row>
    <row r="577" spans="1:8">
      <c r="A577" s="856"/>
      <c r="B577" s="856"/>
      <c r="C577" s="862"/>
      <c r="D577" s="862"/>
      <c r="E577" s="862"/>
      <c r="F577" s="862"/>
      <c r="G577" s="862"/>
      <c r="H577" s="862"/>
    </row>
    <row r="578" spans="1:8">
      <c r="A578" s="856"/>
      <c r="B578" s="856"/>
      <c r="C578" s="862"/>
      <c r="D578" s="862"/>
      <c r="E578" s="862"/>
      <c r="F578" s="862"/>
      <c r="G578" s="862"/>
      <c r="H578" s="862"/>
    </row>
    <row r="579" spans="1:8">
      <c r="A579" s="856"/>
      <c r="B579" s="856"/>
      <c r="C579" s="862"/>
      <c r="D579" s="862"/>
      <c r="E579" s="862"/>
      <c r="F579" s="862"/>
      <c r="G579" s="862"/>
      <c r="H579" s="862"/>
    </row>
    <row r="580" spans="1:8">
      <c r="A580" s="856"/>
      <c r="B580" s="856"/>
      <c r="C580" s="862"/>
      <c r="D580" s="862"/>
      <c r="E580" s="862"/>
      <c r="F580" s="862"/>
      <c r="G580" s="862"/>
      <c r="H580" s="862"/>
    </row>
    <row r="581" spans="1:8">
      <c r="A581" s="856"/>
      <c r="B581" s="856"/>
      <c r="C581" s="862"/>
      <c r="D581" s="862"/>
      <c r="E581" s="862"/>
      <c r="F581" s="862"/>
      <c r="G581" s="862"/>
      <c r="H581" s="862"/>
    </row>
    <row r="582" spans="1:8">
      <c r="A582" s="856"/>
      <c r="B582" s="856"/>
      <c r="C582" s="862"/>
      <c r="D582" s="862"/>
      <c r="E582" s="862"/>
      <c r="F582" s="862"/>
      <c r="G582" s="862"/>
      <c r="H582" s="862"/>
    </row>
    <row r="583" spans="1:8">
      <c r="A583" s="856"/>
      <c r="B583" s="856"/>
      <c r="C583" s="862"/>
      <c r="D583" s="862"/>
      <c r="E583" s="862"/>
      <c r="F583" s="862"/>
      <c r="G583" s="862"/>
      <c r="H583" s="862"/>
    </row>
    <row r="584" spans="1:8">
      <c r="A584" s="856"/>
      <c r="B584" s="856"/>
      <c r="C584" s="862"/>
      <c r="D584" s="862"/>
      <c r="E584" s="862"/>
      <c r="F584" s="862"/>
      <c r="G584" s="862"/>
      <c r="H584" s="862"/>
    </row>
    <row r="585" spans="1:8">
      <c r="A585" s="856"/>
      <c r="B585" s="856"/>
      <c r="C585" s="862"/>
      <c r="D585" s="862"/>
      <c r="E585" s="862"/>
      <c r="F585" s="862"/>
      <c r="G585" s="862"/>
      <c r="H585" s="862"/>
    </row>
    <row r="586" spans="1:8">
      <c r="A586" s="856"/>
      <c r="B586" s="856"/>
      <c r="C586" s="862"/>
      <c r="D586" s="862"/>
      <c r="E586" s="862"/>
      <c r="F586" s="862"/>
      <c r="G586" s="862"/>
      <c r="H586" s="862"/>
    </row>
    <row r="587" spans="1:8">
      <c r="A587" s="856"/>
      <c r="B587" s="856"/>
      <c r="C587" s="862"/>
      <c r="D587" s="862"/>
      <c r="E587" s="862"/>
      <c r="F587" s="862"/>
      <c r="G587" s="862"/>
      <c r="H587" s="862"/>
    </row>
    <row r="588" spans="1:8">
      <c r="A588" s="856"/>
      <c r="B588" s="856"/>
      <c r="C588" s="862"/>
      <c r="D588" s="862"/>
      <c r="E588" s="862"/>
      <c r="F588" s="862"/>
      <c r="G588" s="862"/>
      <c r="H588" s="862"/>
    </row>
    <row r="589" spans="1:8">
      <c r="A589" s="856"/>
      <c r="B589" s="856"/>
      <c r="C589" s="862"/>
      <c r="D589" s="862"/>
      <c r="E589" s="862"/>
      <c r="F589" s="862"/>
      <c r="G589" s="862"/>
      <c r="H589" s="862"/>
    </row>
    <row r="590" spans="1:8">
      <c r="A590" s="856"/>
      <c r="B590" s="856"/>
      <c r="C590" s="862"/>
      <c r="D590" s="862"/>
      <c r="E590" s="862"/>
      <c r="F590" s="862"/>
      <c r="G590" s="862"/>
      <c r="H590" s="862"/>
    </row>
    <row r="591" spans="1:8">
      <c r="A591" s="856"/>
      <c r="B591" s="856"/>
      <c r="C591" s="862"/>
      <c r="D591" s="862"/>
      <c r="E591" s="862"/>
      <c r="F591" s="862"/>
      <c r="G591" s="862"/>
      <c r="H591" s="862"/>
    </row>
    <row r="592" spans="1:8">
      <c r="A592" s="856"/>
      <c r="B592" s="856"/>
      <c r="C592" s="862"/>
      <c r="D592" s="862"/>
      <c r="E592" s="862"/>
      <c r="F592" s="862"/>
      <c r="G592" s="862"/>
      <c r="H592" s="862"/>
    </row>
    <row r="593" spans="1:8">
      <c r="A593" s="856"/>
      <c r="B593" s="856"/>
      <c r="C593" s="862"/>
      <c r="D593" s="862"/>
      <c r="E593" s="862"/>
      <c r="F593" s="862"/>
      <c r="G593" s="862"/>
      <c r="H593" s="862"/>
    </row>
    <row r="594" spans="1:8">
      <c r="A594" s="856"/>
      <c r="B594" s="856"/>
      <c r="C594" s="862"/>
      <c r="D594" s="862"/>
      <c r="E594" s="862"/>
      <c r="F594" s="862"/>
      <c r="G594" s="862"/>
      <c r="H594" s="862"/>
    </row>
    <row r="595" spans="1:8">
      <c r="A595" s="856"/>
      <c r="B595" s="856"/>
      <c r="C595" s="862"/>
      <c r="D595" s="862"/>
      <c r="E595" s="862"/>
      <c r="F595" s="862"/>
      <c r="G595" s="862"/>
      <c r="H595" s="862"/>
    </row>
    <row r="596" spans="1:8">
      <c r="A596" s="856"/>
      <c r="B596" s="856"/>
      <c r="C596" s="862"/>
      <c r="D596" s="862"/>
      <c r="E596" s="862"/>
      <c r="F596" s="862"/>
      <c r="G596" s="862"/>
      <c r="H596" s="862"/>
    </row>
    <row r="597" spans="1:8">
      <c r="A597" s="856"/>
      <c r="B597" s="856"/>
      <c r="C597" s="862"/>
      <c r="D597" s="862"/>
      <c r="E597" s="862"/>
      <c r="F597" s="862"/>
      <c r="G597" s="862"/>
      <c r="H597" s="862"/>
    </row>
    <row r="598" spans="1:8">
      <c r="A598" s="856"/>
      <c r="B598" s="856"/>
      <c r="C598" s="862"/>
      <c r="D598" s="862"/>
      <c r="E598" s="862"/>
      <c r="F598" s="862"/>
      <c r="G598" s="862"/>
      <c r="H598" s="862"/>
    </row>
    <row r="599" spans="1:8">
      <c r="A599" s="856"/>
      <c r="B599" s="856"/>
      <c r="C599" s="862"/>
      <c r="D599" s="862"/>
      <c r="E599" s="862"/>
      <c r="F599" s="862"/>
      <c r="G599" s="862"/>
      <c r="H599" s="862"/>
    </row>
    <row r="600" spans="1:8">
      <c r="A600" s="856"/>
      <c r="B600" s="856"/>
      <c r="C600" s="862"/>
      <c r="D600" s="862"/>
      <c r="E600" s="862"/>
      <c r="F600" s="862"/>
      <c r="G600" s="862"/>
      <c r="H600" s="862"/>
    </row>
    <row r="601" spans="1:8">
      <c r="A601" s="856"/>
      <c r="B601" s="856"/>
      <c r="C601" s="862"/>
      <c r="D601" s="862"/>
      <c r="E601" s="862"/>
      <c r="F601" s="862"/>
      <c r="G601" s="862"/>
      <c r="H601" s="862"/>
    </row>
    <row r="602" spans="1:8">
      <c r="A602" s="856"/>
      <c r="B602" s="856"/>
      <c r="C602" s="862"/>
      <c r="D602" s="862"/>
      <c r="E602" s="862"/>
      <c r="F602" s="862"/>
      <c r="G602" s="862"/>
      <c r="H602" s="862"/>
    </row>
    <row r="603" spans="1:8">
      <c r="A603" s="856"/>
      <c r="B603" s="856"/>
      <c r="C603" s="862"/>
      <c r="D603" s="862"/>
      <c r="E603" s="862"/>
      <c r="F603" s="862"/>
      <c r="G603" s="862"/>
      <c r="H603" s="862"/>
    </row>
    <row r="604" spans="1:8">
      <c r="A604" s="856"/>
      <c r="B604" s="856"/>
      <c r="C604" s="862"/>
      <c r="D604" s="862"/>
      <c r="E604" s="862"/>
      <c r="F604" s="862"/>
      <c r="G604" s="862"/>
      <c r="H604" s="862"/>
    </row>
    <row r="605" spans="1:8">
      <c r="A605" s="856"/>
      <c r="B605" s="856"/>
      <c r="C605" s="862"/>
      <c r="D605" s="862"/>
      <c r="E605" s="862"/>
      <c r="F605" s="862"/>
      <c r="G605" s="862"/>
      <c r="H605" s="862"/>
    </row>
    <row r="606" spans="1:8">
      <c r="A606" s="856"/>
      <c r="B606" s="856"/>
      <c r="C606" s="862"/>
      <c r="D606" s="862"/>
      <c r="E606" s="862"/>
      <c r="F606" s="862"/>
      <c r="G606" s="862"/>
      <c r="H606" s="862"/>
    </row>
    <row r="607" spans="1:8">
      <c r="A607" s="856"/>
      <c r="B607" s="856"/>
      <c r="C607" s="862"/>
      <c r="D607" s="862"/>
      <c r="E607" s="862"/>
      <c r="F607" s="862"/>
      <c r="G607" s="862"/>
      <c r="H607" s="862"/>
    </row>
    <row r="608" spans="1:8">
      <c r="A608" s="856"/>
      <c r="B608" s="856"/>
      <c r="C608" s="862"/>
      <c r="D608" s="862"/>
      <c r="E608" s="862"/>
      <c r="F608" s="862"/>
      <c r="G608" s="862"/>
      <c r="H608" s="862"/>
    </row>
    <row r="609" spans="1:8">
      <c r="A609" s="856"/>
      <c r="B609" s="856"/>
      <c r="C609" s="862"/>
      <c r="D609" s="862"/>
      <c r="E609" s="862"/>
      <c r="F609" s="862"/>
      <c r="G609" s="862"/>
      <c r="H609" s="862"/>
    </row>
    <row r="610" spans="1:8">
      <c r="A610" s="856"/>
      <c r="B610" s="856"/>
      <c r="C610" s="862"/>
      <c r="D610" s="862"/>
      <c r="E610" s="862"/>
      <c r="F610" s="862"/>
      <c r="G610" s="862"/>
      <c r="H610" s="862"/>
    </row>
    <row r="611" spans="1:8">
      <c r="A611" s="856"/>
      <c r="B611" s="856"/>
      <c r="C611" s="862"/>
      <c r="D611" s="862"/>
      <c r="E611" s="862"/>
      <c r="F611" s="862"/>
      <c r="G611" s="862"/>
      <c r="H611" s="862"/>
    </row>
    <row r="612" spans="1:8">
      <c r="A612" s="856"/>
      <c r="B612" s="856"/>
      <c r="C612" s="862"/>
      <c r="D612" s="862"/>
      <c r="E612" s="862"/>
      <c r="F612" s="862"/>
      <c r="G612" s="862"/>
      <c r="H612" s="862"/>
    </row>
    <row r="613" spans="1:8">
      <c r="A613" s="856"/>
      <c r="B613" s="856"/>
      <c r="C613" s="862"/>
      <c r="D613" s="862"/>
      <c r="E613" s="862"/>
      <c r="F613" s="862"/>
      <c r="G613" s="862"/>
      <c r="H613" s="862"/>
    </row>
    <row r="614" spans="1:8">
      <c r="A614" s="856"/>
      <c r="B614" s="856"/>
      <c r="C614" s="862"/>
      <c r="D614" s="862"/>
      <c r="E614" s="862"/>
      <c r="F614" s="862"/>
      <c r="G614" s="862"/>
      <c r="H614" s="862"/>
    </row>
    <row r="615" spans="1:8">
      <c r="A615" s="856"/>
      <c r="B615" s="856"/>
      <c r="C615" s="862"/>
      <c r="D615" s="862"/>
      <c r="E615" s="862"/>
      <c r="F615" s="862"/>
      <c r="G615" s="862"/>
      <c r="H615" s="862"/>
    </row>
    <row r="616" spans="1:8">
      <c r="A616" s="856"/>
      <c r="B616" s="856"/>
      <c r="C616" s="862"/>
      <c r="D616" s="862"/>
      <c r="E616" s="862"/>
      <c r="F616" s="862"/>
      <c r="G616" s="862"/>
      <c r="H616" s="862"/>
    </row>
    <row r="617" spans="1:8">
      <c r="A617" s="856"/>
      <c r="B617" s="856"/>
      <c r="C617" s="862"/>
      <c r="D617" s="862"/>
      <c r="E617" s="862"/>
      <c r="F617" s="862"/>
      <c r="G617" s="862"/>
      <c r="H617" s="862"/>
    </row>
    <row r="618" spans="1:8">
      <c r="A618" s="856"/>
      <c r="B618" s="856"/>
      <c r="C618" s="862"/>
      <c r="D618" s="862"/>
      <c r="E618" s="862"/>
      <c r="F618" s="862"/>
      <c r="G618" s="862"/>
      <c r="H618" s="862"/>
    </row>
    <row r="619" spans="1:8">
      <c r="A619" s="856"/>
      <c r="B619" s="856"/>
      <c r="C619" s="862"/>
      <c r="D619" s="862"/>
      <c r="E619" s="862"/>
      <c r="F619" s="862"/>
      <c r="G619" s="862"/>
      <c r="H619" s="862"/>
    </row>
    <row r="620" spans="1:8">
      <c r="A620" s="856"/>
      <c r="B620" s="856"/>
      <c r="C620" s="862"/>
      <c r="D620" s="862"/>
      <c r="E620" s="862"/>
      <c r="F620" s="862"/>
      <c r="G620" s="862"/>
      <c r="H620" s="862"/>
    </row>
    <row r="621" spans="1:8">
      <c r="A621" s="856"/>
      <c r="B621" s="856"/>
      <c r="C621" s="862"/>
      <c r="D621" s="862"/>
      <c r="E621" s="862"/>
      <c r="F621" s="862"/>
      <c r="G621" s="862"/>
      <c r="H621" s="862"/>
    </row>
    <row r="622" spans="1:8">
      <c r="A622" s="856"/>
      <c r="B622" s="856"/>
      <c r="C622" s="862"/>
      <c r="D622" s="862"/>
      <c r="E622" s="862"/>
      <c r="F622" s="862"/>
      <c r="G622" s="862"/>
      <c r="H622" s="862"/>
    </row>
    <row r="623" spans="1:8">
      <c r="A623" s="856"/>
      <c r="B623" s="856"/>
      <c r="C623" s="862"/>
      <c r="D623" s="862"/>
      <c r="E623" s="862"/>
      <c r="F623" s="862"/>
      <c r="G623" s="862"/>
      <c r="H623" s="862"/>
    </row>
    <row r="624" spans="1:8">
      <c r="A624" s="856"/>
      <c r="B624" s="856"/>
      <c r="C624" s="862"/>
      <c r="D624" s="862"/>
      <c r="E624" s="862"/>
      <c r="F624" s="862"/>
      <c r="G624" s="862"/>
      <c r="H624" s="862"/>
    </row>
    <row r="625" spans="1:8">
      <c r="A625" s="856"/>
      <c r="B625" s="856"/>
      <c r="C625" s="862"/>
      <c r="D625" s="862"/>
      <c r="E625" s="862"/>
      <c r="F625" s="862"/>
      <c r="G625" s="862"/>
      <c r="H625" s="862"/>
    </row>
    <row r="626" spans="1:8">
      <c r="A626" s="856"/>
      <c r="B626" s="856"/>
      <c r="C626" s="862"/>
      <c r="D626" s="862"/>
      <c r="E626" s="862"/>
      <c r="F626" s="862"/>
      <c r="G626" s="862"/>
      <c r="H626" s="862"/>
    </row>
    <row r="627" spans="1:8">
      <c r="A627" s="856"/>
      <c r="B627" s="856"/>
      <c r="C627" s="862"/>
      <c r="D627" s="862"/>
      <c r="E627" s="862"/>
      <c r="F627" s="862"/>
      <c r="G627" s="862"/>
      <c r="H627" s="862"/>
    </row>
    <row r="628" spans="1:8">
      <c r="A628" s="856"/>
      <c r="B628" s="856"/>
      <c r="C628" s="862"/>
      <c r="D628" s="862"/>
      <c r="E628" s="862"/>
      <c r="F628" s="862"/>
      <c r="G628" s="862"/>
      <c r="H628" s="862"/>
    </row>
    <row r="629" spans="1:8">
      <c r="A629" s="856"/>
      <c r="B629" s="856"/>
      <c r="C629" s="862"/>
      <c r="D629" s="862"/>
      <c r="E629" s="862"/>
      <c r="F629" s="862"/>
      <c r="G629" s="862"/>
      <c r="H629" s="862"/>
    </row>
    <row r="630" spans="1:8">
      <c r="A630" s="856"/>
      <c r="B630" s="856"/>
      <c r="C630" s="862"/>
      <c r="D630" s="862"/>
      <c r="E630" s="862"/>
      <c r="F630" s="862"/>
      <c r="G630" s="862"/>
      <c r="H630" s="862"/>
    </row>
    <row r="631" spans="1:8">
      <c r="A631" s="856"/>
      <c r="B631" s="856"/>
      <c r="C631" s="862"/>
      <c r="D631" s="862"/>
      <c r="E631" s="862"/>
      <c r="F631" s="862"/>
      <c r="G631" s="862"/>
      <c r="H631" s="862"/>
    </row>
    <row r="632" spans="1:8">
      <c r="A632" s="856"/>
      <c r="B632" s="856"/>
      <c r="C632" s="862"/>
      <c r="D632" s="862"/>
      <c r="E632" s="862"/>
      <c r="F632" s="862"/>
      <c r="G632" s="862"/>
      <c r="H632" s="862"/>
    </row>
    <row r="633" spans="1:8">
      <c r="A633" s="856"/>
      <c r="B633" s="856"/>
      <c r="C633" s="862"/>
      <c r="D633" s="862"/>
      <c r="E633" s="862"/>
      <c r="F633" s="862"/>
      <c r="G633" s="862"/>
      <c r="H633" s="862"/>
    </row>
    <row r="634" spans="1:8">
      <c r="A634" s="856"/>
      <c r="B634" s="856"/>
      <c r="C634" s="862"/>
      <c r="D634" s="862"/>
      <c r="E634" s="862"/>
      <c r="F634" s="862"/>
      <c r="G634" s="862"/>
      <c r="H634" s="862"/>
    </row>
    <row r="635" spans="1:8">
      <c r="A635" s="856"/>
      <c r="B635" s="856"/>
      <c r="C635" s="862"/>
      <c r="D635" s="862"/>
      <c r="E635" s="862"/>
      <c r="F635" s="862"/>
      <c r="G635" s="862"/>
      <c r="H635" s="862"/>
    </row>
    <row r="636" spans="1:8">
      <c r="A636" s="856"/>
      <c r="B636" s="856"/>
      <c r="C636" s="862"/>
      <c r="D636" s="862"/>
      <c r="E636" s="862"/>
      <c r="F636" s="862"/>
      <c r="G636" s="862"/>
      <c r="H636" s="862"/>
    </row>
    <row r="637" spans="1:8">
      <c r="A637" s="856"/>
      <c r="B637" s="856"/>
      <c r="C637" s="862"/>
      <c r="D637" s="862"/>
      <c r="E637" s="862"/>
      <c r="F637" s="862"/>
      <c r="G637" s="862"/>
      <c r="H637" s="862"/>
    </row>
    <row r="638" spans="1:8">
      <c r="A638" s="856"/>
      <c r="B638" s="856"/>
      <c r="C638" s="862"/>
      <c r="D638" s="862"/>
      <c r="E638" s="862"/>
      <c r="F638" s="862"/>
      <c r="G638" s="862"/>
      <c r="H638" s="862"/>
    </row>
    <row r="639" spans="1:8">
      <c r="A639" s="856"/>
      <c r="B639" s="856"/>
      <c r="C639" s="862"/>
      <c r="D639" s="862"/>
      <c r="E639" s="862"/>
      <c r="F639" s="862"/>
      <c r="G639" s="862"/>
      <c r="H639" s="862"/>
    </row>
    <row r="640" spans="1:8">
      <c r="A640" s="856"/>
      <c r="B640" s="856"/>
      <c r="C640" s="862"/>
      <c r="D640" s="862"/>
      <c r="E640" s="862"/>
      <c r="F640" s="862"/>
      <c r="G640" s="862"/>
      <c r="H640" s="862"/>
    </row>
    <row r="641" spans="1:8">
      <c r="A641" s="856"/>
      <c r="B641" s="856"/>
      <c r="C641" s="862"/>
      <c r="D641" s="862"/>
      <c r="E641" s="862"/>
      <c r="F641" s="862"/>
      <c r="G641" s="862"/>
      <c r="H641" s="862"/>
    </row>
    <row r="642" spans="1:8">
      <c r="A642" s="856"/>
      <c r="B642" s="856"/>
      <c r="C642" s="862"/>
      <c r="D642" s="862"/>
      <c r="E642" s="862"/>
      <c r="F642" s="862"/>
      <c r="G642" s="862"/>
      <c r="H642" s="862"/>
    </row>
    <row r="643" spans="1:8">
      <c r="A643" s="856"/>
      <c r="B643" s="856"/>
      <c r="C643" s="862"/>
      <c r="D643" s="862"/>
      <c r="E643" s="862"/>
      <c r="F643" s="862"/>
      <c r="G643" s="862"/>
      <c r="H643" s="862"/>
    </row>
    <row r="644" spans="1:8">
      <c r="A644" s="856"/>
      <c r="B644" s="856"/>
      <c r="C644" s="862"/>
      <c r="D644" s="862"/>
      <c r="E644" s="862"/>
      <c r="F644" s="862"/>
      <c r="G644" s="862"/>
      <c r="H644" s="862"/>
    </row>
    <row r="645" spans="1:8">
      <c r="A645" s="856"/>
      <c r="B645" s="856"/>
      <c r="C645" s="862"/>
      <c r="D645" s="862"/>
      <c r="E645" s="862"/>
      <c r="F645" s="862"/>
      <c r="G645" s="862"/>
      <c r="H645" s="862"/>
    </row>
    <row r="646" spans="1:8">
      <c r="A646" s="856"/>
      <c r="B646" s="856"/>
      <c r="C646" s="862"/>
      <c r="D646" s="862"/>
      <c r="E646" s="862"/>
      <c r="F646" s="862"/>
      <c r="G646" s="862"/>
      <c r="H646" s="862"/>
    </row>
    <row r="647" spans="1:8">
      <c r="A647" s="856"/>
      <c r="B647" s="856"/>
      <c r="C647" s="862"/>
      <c r="D647" s="862"/>
      <c r="E647" s="862"/>
      <c r="F647" s="862"/>
      <c r="G647" s="862"/>
      <c r="H647" s="862"/>
    </row>
    <row r="648" spans="1:8">
      <c r="A648" s="856"/>
      <c r="B648" s="856"/>
      <c r="C648" s="862"/>
      <c r="D648" s="862"/>
      <c r="E648" s="862"/>
      <c r="F648" s="862"/>
      <c r="G648" s="862"/>
      <c r="H648" s="862"/>
    </row>
    <row r="649" spans="1:8">
      <c r="A649" s="856"/>
      <c r="B649" s="856"/>
      <c r="C649" s="862"/>
      <c r="D649" s="862"/>
      <c r="E649" s="862"/>
      <c r="F649" s="862"/>
      <c r="G649" s="862"/>
      <c r="H649" s="862"/>
    </row>
    <row r="650" spans="1:8">
      <c r="A650" s="856"/>
      <c r="B650" s="856"/>
      <c r="C650" s="862"/>
      <c r="D650" s="862"/>
      <c r="E650" s="862"/>
      <c r="F650" s="862"/>
      <c r="G650" s="862"/>
      <c r="H650" s="862"/>
    </row>
    <row r="651" spans="1:8">
      <c r="A651" s="856"/>
      <c r="B651" s="856"/>
      <c r="C651" s="862"/>
      <c r="D651" s="862"/>
      <c r="E651" s="862"/>
      <c r="F651" s="862"/>
      <c r="G651" s="862"/>
      <c r="H651" s="862"/>
    </row>
    <row r="652" spans="1:8">
      <c r="A652" s="856"/>
      <c r="B652" s="856"/>
      <c r="C652" s="862"/>
      <c r="D652" s="862"/>
      <c r="E652" s="862"/>
      <c r="F652" s="862"/>
      <c r="G652" s="862"/>
      <c r="H652" s="862"/>
    </row>
    <row r="653" spans="1:8">
      <c r="A653" s="856"/>
      <c r="B653" s="856"/>
      <c r="C653" s="862"/>
      <c r="D653" s="862"/>
      <c r="E653" s="862"/>
      <c r="F653" s="862"/>
      <c r="G653" s="862"/>
      <c r="H653" s="862"/>
    </row>
    <row r="654" spans="1:8">
      <c r="A654" s="856"/>
      <c r="B654" s="856"/>
      <c r="C654" s="862"/>
      <c r="D654" s="862"/>
      <c r="E654" s="862"/>
      <c r="F654" s="862"/>
      <c r="G654" s="862"/>
      <c r="H654" s="862"/>
    </row>
    <row r="655" spans="1:8">
      <c r="A655" s="856"/>
      <c r="B655" s="856"/>
      <c r="C655" s="862"/>
      <c r="D655" s="862"/>
      <c r="E655" s="862"/>
      <c r="F655" s="862"/>
      <c r="G655" s="862"/>
      <c r="H655" s="862"/>
    </row>
    <row r="656" spans="1:8">
      <c r="A656" s="856"/>
      <c r="B656" s="856"/>
      <c r="C656" s="862"/>
      <c r="D656" s="862"/>
      <c r="E656" s="862"/>
      <c r="F656" s="862"/>
      <c r="G656" s="862"/>
      <c r="H656" s="862"/>
    </row>
    <row r="657" spans="1:8">
      <c r="A657" s="856"/>
      <c r="B657" s="856"/>
      <c r="C657" s="862"/>
      <c r="D657" s="862"/>
      <c r="E657" s="862"/>
      <c r="F657" s="862"/>
      <c r="G657" s="862"/>
      <c r="H657" s="862"/>
    </row>
    <row r="658" spans="1:8">
      <c r="A658" s="856"/>
      <c r="B658" s="856"/>
      <c r="C658" s="862"/>
      <c r="D658" s="862"/>
      <c r="E658" s="862"/>
      <c r="F658" s="862"/>
      <c r="G658" s="862"/>
      <c r="H658" s="862"/>
    </row>
    <row r="659" spans="1:8">
      <c r="A659" s="856"/>
      <c r="B659" s="856"/>
      <c r="C659" s="862"/>
      <c r="D659" s="862"/>
      <c r="E659" s="862"/>
      <c r="F659" s="862"/>
      <c r="G659" s="862"/>
      <c r="H659" s="862"/>
    </row>
    <row r="660" spans="1:8">
      <c r="A660" s="856"/>
      <c r="B660" s="856"/>
      <c r="C660" s="862"/>
      <c r="D660" s="862"/>
      <c r="E660" s="862"/>
      <c r="F660" s="862"/>
      <c r="G660" s="862"/>
      <c r="H660" s="862"/>
    </row>
    <row r="661" spans="1:8">
      <c r="A661" s="856"/>
      <c r="B661" s="856"/>
      <c r="C661" s="862"/>
      <c r="D661" s="862"/>
      <c r="E661" s="862"/>
      <c r="F661" s="862"/>
      <c r="G661" s="862"/>
      <c r="H661" s="862"/>
    </row>
    <row r="662" spans="1:8">
      <c r="A662" s="856"/>
      <c r="B662" s="856"/>
      <c r="C662" s="862"/>
      <c r="D662" s="862"/>
      <c r="E662" s="862"/>
      <c r="F662" s="862"/>
      <c r="G662" s="862"/>
      <c r="H662" s="862"/>
    </row>
    <row r="663" spans="1:8">
      <c r="A663" s="856"/>
      <c r="B663" s="856"/>
      <c r="C663" s="862"/>
      <c r="D663" s="862"/>
      <c r="E663" s="862"/>
      <c r="F663" s="862"/>
      <c r="G663" s="862"/>
      <c r="H663" s="862"/>
    </row>
    <row r="664" spans="1:8">
      <c r="A664" s="856"/>
      <c r="B664" s="856"/>
      <c r="C664" s="862"/>
      <c r="D664" s="862"/>
      <c r="E664" s="862"/>
      <c r="F664" s="862"/>
      <c r="G664" s="862"/>
      <c r="H664" s="862"/>
    </row>
    <row r="665" spans="1:8">
      <c r="A665" s="856"/>
      <c r="B665" s="856"/>
      <c r="C665" s="862"/>
      <c r="D665" s="862"/>
      <c r="E665" s="862"/>
      <c r="F665" s="862"/>
      <c r="G665" s="862"/>
      <c r="H665" s="862"/>
    </row>
    <row r="666" spans="1:8">
      <c r="A666" s="856"/>
      <c r="B666" s="856"/>
      <c r="C666" s="862"/>
      <c r="D666" s="862"/>
      <c r="E666" s="862"/>
      <c r="F666" s="862"/>
      <c r="G666" s="862"/>
      <c r="H666" s="862"/>
    </row>
    <row r="667" spans="1:8">
      <c r="A667" s="856"/>
      <c r="B667" s="856"/>
      <c r="C667" s="862"/>
      <c r="D667" s="862"/>
      <c r="E667" s="862"/>
      <c r="F667" s="862"/>
      <c r="G667" s="862"/>
      <c r="H667" s="862"/>
    </row>
    <row r="668" spans="1:8">
      <c r="A668" s="856"/>
      <c r="B668" s="856"/>
      <c r="C668" s="862"/>
      <c r="D668" s="862"/>
      <c r="E668" s="862"/>
      <c r="F668" s="862"/>
      <c r="G668" s="862"/>
      <c r="H668" s="862"/>
    </row>
    <row r="669" spans="1:8">
      <c r="A669" s="856"/>
      <c r="B669" s="856"/>
      <c r="C669" s="862"/>
      <c r="D669" s="862"/>
      <c r="E669" s="862"/>
      <c r="F669" s="862"/>
      <c r="G669" s="862"/>
      <c r="H669" s="862"/>
    </row>
    <row r="670" spans="1:8">
      <c r="A670" s="856"/>
      <c r="B670" s="856"/>
      <c r="C670" s="862"/>
      <c r="D670" s="862"/>
      <c r="E670" s="862"/>
      <c r="F670" s="862"/>
      <c r="G670" s="862"/>
      <c r="H670" s="862"/>
    </row>
    <row r="671" spans="1:8">
      <c r="A671" s="856"/>
      <c r="B671" s="856"/>
      <c r="C671" s="862"/>
      <c r="D671" s="862"/>
      <c r="E671" s="862"/>
      <c r="F671" s="862"/>
      <c r="G671" s="862"/>
      <c r="H671" s="862"/>
    </row>
    <row r="672" spans="1:8">
      <c r="A672" s="856"/>
      <c r="B672" s="856"/>
      <c r="C672" s="862"/>
      <c r="D672" s="862"/>
      <c r="E672" s="862"/>
      <c r="F672" s="862"/>
      <c r="G672" s="862"/>
      <c r="H672" s="862"/>
    </row>
    <row r="673" spans="1:8" ht="14.25">
      <c r="A673" s="111"/>
      <c r="B673" s="249"/>
      <c r="C673" s="249"/>
      <c r="D673" s="249"/>
      <c r="E673" s="249"/>
      <c r="F673" s="249"/>
      <c r="G673" s="249"/>
      <c r="H673" s="249"/>
    </row>
    <row r="674" spans="1:8" ht="14.25">
      <c r="A674" s="111"/>
      <c r="B674" s="249"/>
      <c r="C674" s="249"/>
      <c r="D674" s="249"/>
      <c r="E674" s="249"/>
      <c r="F674" s="249"/>
      <c r="G674" s="249"/>
      <c r="H674" s="249"/>
    </row>
    <row r="675" spans="1:8" ht="14.25">
      <c r="A675" s="111"/>
      <c r="B675" s="249"/>
      <c r="C675" s="249"/>
      <c r="D675" s="249"/>
      <c r="E675" s="249"/>
      <c r="F675" s="249"/>
      <c r="G675" s="249"/>
      <c r="H675" s="249"/>
    </row>
    <row r="676" spans="1:8" ht="14.25">
      <c r="A676" s="111"/>
      <c r="B676" s="249"/>
      <c r="C676" s="249"/>
      <c r="D676" s="249"/>
      <c r="E676" s="249"/>
      <c r="F676" s="249"/>
      <c r="G676" s="249"/>
      <c r="H676" s="249"/>
    </row>
    <row r="677" spans="1:8" ht="14.25">
      <c r="A677" s="111"/>
      <c r="B677" s="249"/>
      <c r="C677" s="249"/>
      <c r="D677" s="249"/>
      <c r="E677" s="249"/>
      <c r="F677" s="249"/>
      <c r="G677" s="249"/>
      <c r="H677" s="249"/>
    </row>
    <row r="678" spans="1:8" ht="14.25">
      <c r="A678" s="111"/>
      <c r="B678" s="249"/>
      <c r="C678" s="249"/>
      <c r="D678" s="249"/>
      <c r="E678" s="249"/>
      <c r="F678" s="249"/>
      <c r="G678" s="249"/>
      <c r="H678" s="249"/>
    </row>
    <row r="679" spans="1:8" ht="14.25">
      <c r="A679" s="111"/>
      <c r="B679" s="249"/>
      <c r="C679" s="249"/>
      <c r="D679" s="249"/>
      <c r="E679" s="249"/>
      <c r="F679" s="249"/>
      <c r="G679" s="249"/>
      <c r="H679" s="249"/>
    </row>
    <row r="680" spans="1:8" ht="14.25">
      <c r="A680" s="111"/>
      <c r="B680" s="249"/>
      <c r="C680" s="249"/>
      <c r="D680" s="249"/>
      <c r="E680" s="249"/>
      <c r="F680" s="249"/>
      <c r="G680" s="249"/>
      <c r="H680" s="249"/>
    </row>
    <row r="681" spans="1:8" ht="14.25">
      <c r="A681" s="111"/>
      <c r="B681" s="249"/>
      <c r="C681" s="249"/>
      <c r="D681" s="249"/>
      <c r="E681" s="249"/>
      <c r="F681" s="249"/>
      <c r="G681" s="249"/>
      <c r="H681" s="249"/>
    </row>
    <row r="682" spans="1:8" ht="14.25">
      <c r="A682" s="111"/>
      <c r="B682" s="249"/>
      <c r="C682" s="249"/>
      <c r="D682" s="249"/>
      <c r="E682" s="249"/>
      <c r="F682" s="249"/>
      <c r="G682" s="249"/>
      <c r="H682" s="249"/>
    </row>
    <row r="683" spans="1:8" ht="14.25">
      <c r="A683" s="111"/>
      <c r="B683" s="249"/>
      <c r="C683" s="249"/>
      <c r="D683" s="249"/>
      <c r="E683" s="249"/>
      <c r="F683" s="249"/>
      <c r="G683" s="249"/>
      <c r="H683" s="249"/>
    </row>
    <row r="684" spans="1:8" ht="14.25">
      <c r="A684" s="111"/>
      <c r="B684" s="249"/>
      <c r="C684" s="249"/>
      <c r="D684" s="249"/>
      <c r="E684" s="249"/>
      <c r="F684" s="249"/>
      <c r="G684" s="249"/>
      <c r="H684" s="249"/>
    </row>
    <row r="685" spans="1:8" ht="14.25">
      <c r="A685" s="111"/>
      <c r="B685" s="249"/>
      <c r="C685" s="249"/>
      <c r="D685" s="249"/>
      <c r="E685" s="249"/>
      <c r="F685" s="249"/>
      <c r="G685" s="249"/>
      <c r="H685" s="249"/>
    </row>
    <row r="686" spans="1:8" ht="14.25">
      <c r="A686" s="111"/>
      <c r="B686" s="249"/>
      <c r="C686" s="249"/>
      <c r="D686" s="249"/>
      <c r="E686" s="249"/>
      <c r="F686" s="249"/>
      <c r="G686" s="249"/>
      <c r="H686" s="249"/>
    </row>
    <row r="687" spans="1:8" ht="14.25">
      <c r="A687" s="111"/>
      <c r="B687" s="249"/>
      <c r="C687" s="249"/>
      <c r="D687" s="249"/>
      <c r="E687" s="249"/>
      <c r="F687" s="249"/>
      <c r="G687" s="249"/>
      <c r="H687" s="249"/>
    </row>
    <row r="688" spans="1:8" ht="14.25">
      <c r="A688" s="111"/>
      <c r="B688" s="249"/>
      <c r="C688" s="249"/>
      <c r="D688" s="249"/>
      <c r="E688" s="249"/>
      <c r="F688" s="249"/>
      <c r="G688" s="249"/>
      <c r="H688" s="249"/>
    </row>
    <row r="689" spans="1:8" ht="14.25">
      <c r="A689" s="111"/>
      <c r="B689" s="249"/>
      <c r="C689" s="249"/>
      <c r="D689" s="249"/>
      <c r="E689" s="249"/>
      <c r="F689" s="249"/>
      <c r="G689" s="249"/>
      <c r="H689" s="249"/>
    </row>
    <row r="690" spans="1:8" ht="14.25">
      <c r="A690" s="111"/>
      <c r="B690" s="249"/>
      <c r="C690" s="249"/>
      <c r="D690" s="249"/>
      <c r="E690" s="249"/>
      <c r="F690" s="249"/>
      <c r="G690" s="249"/>
      <c r="H690" s="249"/>
    </row>
    <row r="691" spans="1:8" ht="14.25">
      <c r="A691" s="111"/>
      <c r="B691" s="249"/>
      <c r="C691" s="249"/>
      <c r="D691" s="249"/>
      <c r="E691" s="249"/>
      <c r="F691" s="249"/>
      <c r="G691" s="249"/>
      <c r="H691" s="249"/>
    </row>
    <row r="692" spans="1:8" ht="14.25">
      <c r="A692" s="111"/>
      <c r="B692" s="249"/>
      <c r="C692" s="249"/>
      <c r="D692" s="249"/>
      <c r="E692" s="249"/>
      <c r="F692" s="249"/>
      <c r="G692" s="249"/>
      <c r="H692" s="249"/>
    </row>
    <row r="693" spans="1:8" ht="14.25">
      <c r="A693" s="111"/>
      <c r="B693" s="249"/>
      <c r="C693" s="249"/>
      <c r="D693" s="249"/>
      <c r="E693" s="249"/>
      <c r="F693" s="249"/>
      <c r="G693" s="249"/>
      <c r="H693" s="249"/>
    </row>
    <row r="694" spans="1:8" ht="14.25">
      <c r="A694" s="111"/>
      <c r="B694" s="249"/>
      <c r="C694" s="249"/>
      <c r="D694" s="249"/>
      <c r="E694" s="249"/>
      <c r="F694" s="249"/>
      <c r="G694" s="249"/>
      <c r="H694" s="249"/>
    </row>
    <row r="695" spans="1:8" ht="14.25">
      <c r="A695" s="111"/>
      <c r="B695" s="249"/>
      <c r="C695" s="249"/>
      <c r="D695" s="249"/>
      <c r="E695" s="249"/>
      <c r="F695" s="249"/>
      <c r="G695" s="249"/>
      <c r="H695" s="249"/>
    </row>
    <row r="696" spans="1:8">
      <c r="A696" s="251"/>
      <c r="B696" s="252"/>
      <c r="C696" s="137"/>
      <c r="D696" s="137"/>
      <c r="E696" s="132"/>
      <c r="F696" s="132"/>
      <c r="G696" s="132"/>
      <c r="H696" s="132"/>
    </row>
    <row r="697" spans="1:8" ht="14.25">
      <c r="A697" s="225"/>
      <c r="B697" s="137"/>
      <c r="C697" s="137"/>
      <c r="D697" s="137"/>
      <c r="E697" s="132"/>
      <c r="F697" s="132"/>
      <c r="G697" s="132"/>
      <c r="H697" s="132"/>
    </row>
    <row r="698" spans="1:8" ht="14.25">
      <c r="A698" s="225"/>
      <c r="B698" s="137"/>
      <c r="C698" s="137"/>
      <c r="D698" s="137"/>
      <c r="E698" s="132"/>
      <c r="F698" s="132"/>
      <c r="G698" s="132"/>
      <c r="H698" s="132"/>
    </row>
    <row r="699" spans="1:8" ht="14.25">
      <c r="A699" s="225"/>
      <c r="B699" s="137"/>
      <c r="C699" s="137"/>
      <c r="D699" s="137"/>
      <c r="E699" s="132"/>
      <c r="F699" s="132"/>
      <c r="G699" s="132"/>
      <c r="H699" s="132"/>
    </row>
    <row r="700" spans="1:8" ht="14.25">
      <c r="A700" s="225"/>
      <c r="B700" s="137"/>
      <c r="C700" s="137"/>
      <c r="D700" s="137"/>
      <c r="E700" s="132"/>
      <c r="F700" s="132"/>
      <c r="G700" s="132"/>
      <c r="H700" s="132"/>
    </row>
    <row r="701" spans="1:8" ht="14.25">
      <c r="A701" s="225"/>
      <c r="B701" s="137"/>
      <c r="C701" s="137"/>
      <c r="D701" s="137"/>
      <c r="E701" s="132"/>
      <c r="F701" s="132"/>
      <c r="G701" s="132"/>
      <c r="H701" s="132"/>
    </row>
    <row r="702" spans="1:8" ht="14.25">
      <c r="A702" s="225"/>
      <c r="B702" s="137"/>
      <c r="C702" s="137"/>
      <c r="D702" s="137"/>
      <c r="E702" s="132"/>
      <c r="F702" s="132"/>
      <c r="G702" s="132"/>
      <c r="H702" s="132"/>
    </row>
    <row r="703" spans="1:8" ht="14.25">
      <c r="A703" s="225"/>
      <c r="B703" s="137"/>
      <c r="C703" s="137"/>
      <c r="D703" s="137"/>
      <c r="E703" s="132"/>
      <c r="F703" s="132"/>
      <c r="G703" s="132"/>
      <c r="H703" s="132"/>
    </row>
    <row r="704" spans="1:8" ht="14.25">
      <c r="A704" s="225"/>
      <c r="B704" s="137"/>
      <c r="C704" s="137"/>
      <c r="D704" s="137"/>
      <c r="E704" s="132"/>
      <c r="F704" s="132"/>
      <c r="G704" s="132"/>
      <c r="H704" s="132"/>
    </row>
    <row r="705" spans="1:8" ht="14.25">
      <c r="A705" s="225"/>
      <c r="B705" s="137"/>
      <c r="C705" s="137"/>
      <c r="D705" s="137"/>
      <c r="E705" s="132"/>
      <c r="F705" s="132"/>
      <c r="G705" s="132"/>
      <c r="H705" s="132"/>
    </row>
    <row r="706" spans="1:8" ht="14.25">
      <c r="A706" s="225"/>
      <c r="B706" s="137"/>
      <c r="C706" s="137"/>
      <c r="D706" s="137"/>
      <c r="E706" s="132"/>
      <c r="F706" s="132"/>
      <c r="G706" s="132"/>
      <c r="H706" s="132"/>
    </row>
    <row r="707" spans="1:8" ht="14.25">
      <c r="A707" s="225"/>
      <c r="B707" s="137"/>
      <c r="C707" s="137"/>
      <c r="D707" s="137"/>
      <c r="E707" s="132"/>
      <c r="F707" s="132"/>
      <c r="G707" s="132"/>
      <c r="H707" s="132"/>
    </row>
    <row r="708" spans="1:8" ht="14.25">
      <c r="A708" s="225"/>
      <c r="B708" s="137"/>
      <c r="C708" s="137"/>
      <c r="D708" s="137"/>
      <c r="E708" s="132"/>
      <c r="F708" s="132"/>
      <c r="G708" s="132"/>
      <c r="H708" s="132"/>
    </row>
    <row r="709" spans="1:8" ht="14.25">
      <c r="A709" s="225"/>
      <c r="B709" s="137"/>
      <c r="C709" s="137"/>
      <c r="D709" s="137"/>
      <c r="E709" s="132"/>
      <c r="F709" s="132"/>
      <c r="G709" s="132"/>
      <c r="H709" s="132"/>
    </row>
    <row r="710" spans="1:8" ht="14.25">
      <c r="A710" s="225"/>
      <c r="B710" s="137"/>
      <c r="C710" s="137"/>
      <c r="D710" s="137"/>
      <c r="E710" s="132"/>
      <c r="F710" s="132"/>
      <c r="G710" s="132"/>
      <c r="H710" s="132"/>
    </row>
    <row r="711" spans="1:8" ht="14.25">
      <c r="A711" s="225"/>
      <c r="B711" s="137"/>
      <c r="C711" s="137"/>
      <c r="D711" s="137"/>
      <c r="E711" s="132"/>
      <c r="F711" s="132"/>
      <c r="G711" s="132"/>
      <c r="H711" s="132"/>
    </row>
    <row r="712" spans="1:8" ht="14.25">
      <c r="A712" s="225"/>
      <c r="B712" s="137"/>
      <c r="C712" s="137"/>
      <c r="D712" s="137"/>
      <c r="E712" s="132"/>
      <c r="F712" s="132"/>
      <c r="G712" s="132"/>
      <c r="H712" s="132"/>
    </row>
    <row r="713" spans="1:8" ht="14.25">
      <c r="A713" s="225"/>
      <c r="B713" s="137"/>
      <c r="C713" s="137"/>
      <c r="D713" s="137"/>
      <c r="E713" s="132"/>
      <c r="F713" s="132"/>
      <c r="G713" s="132"/>
      <c r="H713" s="132"/>
    </row>
    <row r="714" spans="1:8" ht="14.25">
      <c r="A714" s="225"/>
      <c r="B714" s="137"/>
      <c r="C714" s="137"/>
      <c r="D714" s="137"/>
      <c r="E714" s="132"/>
      <c r="F714" s="132"/>
      <c r="G714" s="132"/>
      <c r="H714" s="132"/>
    </row>
    <row r="715" spans="1:8" ht="14.25">
      <c r="A715" s="225"/>
      <c r="B715" s="137"/>
      <c r="C715" s="137"/>
      <c r="D715" s="137"/>
      <c r="E715" s="132"/>
      <c r="F715" s="132"/>
      <c r="G715" s="132"/>
      <c r="H715" s="132"/>
    </row>
    <row r="716" spans="1:8" ht="14.25">
      <c r="A716" s="225"/>
      <c r="B716" s="137"/>
      <c r="C716" s="137"/>
      <c r="D716" s="137"/>
      <c r="E716" s="132"/>
      <c r="F716" s="132"/>
      <c r="G716" s="132"/>
      <c r="H716" s="132"/>
    </row>
    <row r="717" spans="1:8" ht="14.25">
      <c r="A717" s="225"/>
      <c r="B717" s="137"/>
      <c r="C717" s="137"/>
      <c r="D717" s="137"/>
      <c r="E717" s="132"/>
      <c r="F717" s="132"/>
      <c r="G717" s="132"/>
      <c r="H717" s="132"/>
    </row>
    <row r="718" spans="1:8">
      <c r="A718" s="111"/>
      <c r="B718" s="137"/>
      <c r="C718" s="137"/>
      <c r="D718" s="137"/>
      <c r="E718" s="132"/>
      <c r="F718" s="132"/>
      <c r="G718" s="132"/>
      <c r="H718" s="132"/>
    </row>
    <row r="719" spans="1:8" ht="14.25">
      <c r="A719" s="111" t="s">
        <v>249</v>
      </c>
      <c r="B719" s="340"/>
      <c r="C719" s="340"/>
      <c r="D719" s="340"/>
      <c r="E719" s="340"/>
      <c r="F719" s="340"/>
      <c r="G719" s="340"/>
      <c r="H719" s="340"/>
    </row>
    <row r="720" spans="1:8" ht="14.25">
      <c r="A720" s="225" t="s">
        <v>148</v>
      </c>
      <c r="B720" s="137" t="s">
        <v>149</v>
      </c>
      <c r="C720" s="137"/>
      <c r="D720" s="137"/>
      <c r="E720" s="132"/>
      <c r="F720" s="132"/>
      <c r="G720" s="132"/>
      <c r="H720" s="132"/>
    </row>
    <row r="721" spans="1:9" ht="14.25">
      <c r="A721" s="225" t="s">
        <v>150</v>
      </c>
      <c r="B721" s="137" t="s">
        <v>151</v>
      </c>
      <c r="C721" s="137"/>
      <c r="D721" s="137"/>
      <c r="E721" s="132"/>
      <c r="F721" s="132"/>
      <c r="G721" s="132"/>
      <c r="H721" s="132"/>
    </row>
    <row r="722" spans="1:9" ht="14.25">
      <c r="A722" s="225" t="s">
        <v>152</v>
      </c>
      <c r="B722" s="137" t="s">
        <v>175</v>
      </c>
      <c r="C722" s="137"/>
      <c r="D722" s="137"/>
      <c r="E722" s="132"/>
      <c r="F722" s="132"/>
      <c r="G722" s="132"/>
      <c r="H722" s="132"/>
    </row>
    <row r="723" spans="1:9" ht="25.5">
      <c r="A723" s="469" t="s">
        <v>153</v>
      </c>
      <c r="B723" s="470" t="s">
        <v>154</v>
      </c>
      <c r="C723" s="470"/>
      <c r="D723" s="470"/>
      <c r="E723" s="471"/>
      <c r="F723" s="471"/>
      <c r="G723" s="471"/>
      <c r="H723" s="471"/>
      <c r="I723" s="241" t="s">
        <v>3376</v>
      </c>
    </row>
    <row r="724" spans="1:9" ht="14.25">
      <c r="A724" s="225" t="s">
        <v>155</v>
      </c>
      <c r="B724" s="137" t="s">
        <v>156</v>
      </c>
      <c r="C724" s="137"/>
      <c r="D724" s="137"/>
      <c r="E724" s="132"/>
      <c r="F724" s="132"/>
      <c r="G724" s="132"/>
      <c r="H724" s="132"/>
    </row>
    <row r="725" spans="1:9" ht="25.5">
      <c r="A725" s="225" t="s">
        <v>157</v>
      </c>
      <c r="B725" s="137" t="s">
        <v>170</v>
      </c>
      <c r="C725" s="137"/>
      <c r="D725" s="137"/>
      <c r="E725" s="132"/>
      <c r="F725" s="132"/>
      <c r="G725" s="132"/>
      <c r="H725" s="132"/>
    </row>
    <row r="726" spans="1:9" ht="51">
      <c r="A726" s="225" t="s">
        <v>158</v>
      </c>
      <c r="B726" s="137" t="s">
        <v>159</v>
      </c>
      <c r="C726" s="137"/>
      <c r="D726" s="137"/>
      <c r="E726" s="132"/>
      <c r="F726" s="132"/>
      <c r="G726" s="132"/>
      <c r="H726" s="132"/>
    </row>
    <row r="727" spans="1:9" ht="51">
      <c r="A727" s="225" t="s">
        <v>160</v>
      </c>
      <c r="B727" s="137" t="s">
        <v>161</v>
      </c>
      <c r="C727" s="137"/>
      <c r="D727" s="137"/>
      <c r="E727" s="132"/>
      <c r="F727" s="132"/>
      <c r="G727" s="132"/>
      <c r="H727" s="132"/>
    </row>
    <row r="728" spans="1:9" ht="25.5">
      <c r="A728" s="225" t="s">
        <v>162</v>
      </c>
      <c r="B728" s="137" t="s">
        <v>163</v>
      </c>
      <c r="C728" s="137"/>
      <c r="D728" s="137"/>
      <c r="E728" s="132"/>
      <c r="F728" s="132"/>
      <c r="G728" s="132"/>
      <c r="H728" s="132"/>
    </row>
    <row r="729" spans="1:9" ht="38.25">
      <c r="A729" s="225" t="s">
        <v>164</v>
      </c>
      <c r="B729" s="137" t="s">
        <v>165</v>
      </c>
      <c r="C729" s="137"/>
      <c r="D729" s="137"/>
      <c r="E729" s="132"/>
      <c r="F729" s="132"/>
      <c r="G729" s="132"/>
      <c r="H729" s="132"/>
    </row>
    <row r="730" spans="1:9" ht="76.5">
      <c r="A730" s="225" t="s">
        <v>166</v>
      </c>
      <c r="B730" s="137" t="s">
        <v>167</v>
      </c>
      <c r="C730" s="137"/>
      <c r="D730" s="137"/>
      <c r="E730" s="132"/>
      <c r="F730" s="132"/>
      <c r="G730" s="132"/>
      <c r="H730" s="132"/>
    </row>
    <row r="731" spans="1:9" ht="89.25">
      <c r="A731" s="225" t="s">
        <v>168</v>
      </c>
      <c r="B731" s="137" t="s">
        <v>169</v>
      </c>
      <c r="C731" s="137"/>
      <c r="D731" s="137"/>
      <c r="E731" s="132"/>
      <c r="F731" s="132"/>
      <c r="G731" s="132"/>
      <c r="H731" s="132"/>
    </row>
    <row r="732" spans="1:9">
      <c r="A732" s="111" t="s">
        <v>250</v>
      </c>
      <c r="B732" s="137"/>
      <c r="C732" s="137"/>
      <c r="D732" s="137"/>
      <c r="E732" s="132"/>
      <c r="F732" s="132"/>
      <c r="G732" s="132"/>
      <c r="H732" s="132"/>
    </row>
    <row r="733" spans="1:9">
      <c r="A733" s="111" t="s">
        <v>246</v>
      </c>
      <c r="B733" s="111"/>
      <c r="C733" s="137"/>
      <c r="D733" s="137"/>
      <c r="E733" s="132"/>
      <c r="F733" s="132"/>
      <c r="G733" s="132"/>
      <c r="H733" s="132"/>
    </row>
    <row r="734" spans="1:9">
      <c r="A734" s="974" t="s">
        <v>147</v>
      </c>
      <c r="B734" s="974"/>
      <c r="C734" s="974"/>
      <c r="D734" s="974"/>
      <c r="E734" s="974"/>
      <c r="F734" s="974"/>
      <c r="G734" s="974"/>
      <c r="H734" s="974"/>
    </row>
    <row r="735" spans="1:9">
      <c r="A735" s="974" t="s">
        <v>340</v>
      </c>
      <c r="B735" s="974"/>
      <c r="C735" s="974"/>
      <c r="D735" s="974"/>
      <c r="E735" s="974"/>
      <c r="F735" s="974"/>
      <c r="G735" s="974"/>
      <c r="H735" s="974"/>
    </row>
    <row r="736" spans="1:9" ht="14.25">
      <c r="A736" s="111"/>
      <c r="B736" s="225"/>
      <c r="C736" s="225"/>
      <c r="D736" s="225"/>
      <c r="E736" s="132"/>
      <c r="F736" s="132"/>
      <c r="G736" s="341"/>
      <c r="H736" s="132"/>
    </row>
  </sheetData>
  <mergeCells count="8">
    <mergeCell ref="A734:H734"/>
    <mergeCell ref="A735:H735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00000"/>
  </sheetPr>
  <dimension ref="A1:I748"/>
  <sheetViews>
    <sheetView topLeftCell="A61" workbookViewId="0">
      <selection activeCell="F75" sqref="F75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9.5703125" style="241" customWidth="1"/>
    <col min="7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[5]Kadar.ode.!C2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/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318"/>
      <c r="B9" s="318"/>
      <c r="C9" s="321"/>
      <c r="D9" s="321"/>
      <c r="E9" s="321"/>
      <c r="F9" s="321"/>
      <c r="G9" s="321"/>
      <c r="H9" s="321"/>
    </row>
    <row r="10" spans="1:8" ht="38.25">
      <c r="A10" s="428" t="s">
        <v>3080</v>
      </c>
      <c r="B10" s="318" t="s">
        <v>3081</v>
      </c>
      <c r="C10" s="241">
        <v>4</v>
      </c>
      <c r="D10" s="321">
        <v>10</v>
      </c>
      <c r="E10" s="241">
        <v>0</v>
      </c>
      <c r="F10" s="321">
        <v>0</v>
      </c>
      <c r="G10" s="330">
        <f t="shared" ref="G10:G41" si="0">C10+E10</f>
        <v>4</v>
      </c>
      <c r="H10" s="330">
        <f t="shared" ref="H10:H41" si="1">D10+F10</f>
        <v>10</v>
      </c>
    </row>
    <row r="11" spans="1:8">
      <c r="A11" s="329" t="s">
        <v>2571</v>
      </c>
      <c r="B11" s="330" t="s">
        <v>3063</v>
      </c>
      <c r="C11" s="241">
        <v>1046</v>
      </c>
      <c r="D11" s="329">
        <v>1200</v>
      </c>
      <c r="E11" s="241">
        <v>200</v>
      </c>
      <c r="F11" s="329">
        <v>200</v>
      </c>
      <c r="G11" s="330">
        <f t="shared" si="0"/>
        <v>1246</v>
      </c>
      <c r="H11" s="330">
        <f t="shared" si="1"/>
        <v>1400</v>
      </c>
    </row>
    <row r="12" spans="1:8">
      <c r="A12" s="318" t="s">
        <v>5998</v>
      </c>
      <c r="B12" s="318" t="s">
        <v>3079</v>
      </c>
      <c r="C12" s="241">
        <v>0</v>
      </c>
      <c r="D12" s="321"/>
      <c r="E12" s="241">
        <v>0</v>
      </c>
      <c r="F12" s="321">
        <v>4</v>
      </c>
      <c r="G12" s="330">
        <f t="shared" si="0"/>
        <v>0</v>
      </c>
      <c r="H12" s="330">
        <f t="shared" si="1"/>
        <v>4</v>
      </c>
    </row>
    <row r="13" spans="1:8">
      <c r="A13" s="329" t="s">
        <v>1815</v>
      </c>
      <c r="B13" s="330" t="s">
        <v>2425</v>
      </c>
      <c r="C13" s="241">
        <v>4</v>
      </c>
      <c r="D13" s="329">
        <v>10</v>
      </c>
      <c r="E13" s="241">
        <v>101</v>
      </c>
      <c r="F13" s="329">
        <v>125</v>
      </c>
      <c r="G13" s="330">
        <f t="shared" si="0"/>
        <v>105</v>
      </c>
      <c r="H13" s="330">
        <f t="shared" si="1"/>
        <v>135</v>
      </c>
    </row>
    <row r="14" spans="1:8">
      <c r="A14" s="329" t="s">
        <v>1817</v>
      </c>
      <c r="B14" s="330" t="s">
        <v>2426</v>
      </c>
      <c r="C14" s="241">
        <v>0</v>
      </c>
      <c r="D14" s="329">
        <v>0</v>
      </c>
      <c r="E14" s="241">
        <v>886</v>
      </c>
      <c r="F14" s="329">
        <v>1000</v>
      </c>
      <c r="G14" s="330">
        <f t="shared" si="0"/>
        <v>886</v>
      </c>
      <c r="H14" s="330">
        <f t="shared" si="1"/>
        <v>1000</v>
      </c>
    </row>
    <row r="15" spans="1:8" ht="25.5">
      <c r="A15" s="332" t="s">
        <v>2389</v>
      </c>
      <c r="B15" s="330" t="s">
        <v>2427</v>
      </c>
      <c r="C15" s="241">
        <v>0</v>
      </c>
      <c r="D15" s="329">
        <v>0</v>
      </c>
      <c r="E15" s="241">
        <v>0</v>
      </c>
      <c r="F15" s="329">
        <v>2</v>
      </c>
      <c r="G15" s="330">
        <f t="shared" si="0"/>
        <v>0</v>
      </c>
      <c r="H15" s="330">
        <f t="shared" si="1"/>
        <v>2</v>
      </c>
    </row>
    <row r="16" spans="1:8">
      <c r="A16" s="329" t="s">
        <v>1819</v>
      </c>
      <c r="B16" s="330" t="s">
        <v>2429</v>
      </c>
      <c r="C16" s="241">
        <v>3</v>
      </c>
      <c r="D16" s="329">
        <v>5</v>
      </c>
      <c r="E16" s="241">
        <v>43</v>
      </c>
      <c r="F16" s="329">
        <v>50</v>
      </c>
      <c r="G16" s="330">
        <f t="shared" si="0"/>
        <v>46</v>
      </c>
      <c r="H16" s="330">
        <f t="shared" si="1"/>
        <v>55</v>
      </c>
    </row>
    <row r="17" spans="1:8">
      <c r="A17" s="329" t="s">
        <v>1825</v>
      </c>
      <c r="B17" s="330" t="s">
        <v>2439</v>
      </c>
      <c r="C17" s="241">
        <v>0</v>
      </c>
      <c r="D17" s="329">
        <v>0</v>
      </c>
      <c r="E17" s="241">
        <v>2</v>
      </c>
      <c r="F17" s="329">
        <v>2</v>
      </c>
      <c r="G17" s="330">
        <f t="shared" si="0"/>
        <v>2</v>
      </c>
      <c r="H17" s="330">
        <f t="shared" si="1"/>
        <v>2</v>
      </c>
    </row>
    <row r="18" spans="1:8">
      <c r="A18" s="329" t="s">
        <v>1827</v>
      </c>
      <c r="B18" s="330" t="s">
        <v>3064</v>
      </c>
      <c r="C18" s="241">
        <v>0</v>
      </c>
      <c r="D18" s="329">
        <v>0</v>
      </c>
      <c r="E18" s="241">
        <v>4</v>
      </c>
      <c r="F18" s="329">
        <v>5</v>
      </c>
      <c r="G18" s="330">
        <f t="shared" si="0"/>
        <v>4</v>
      </c>
      <c r="H18" s="330">
        <f t="shared" si="1"/>
        <v>5</v>
      </c>
    </row>
    <row r="19" spans="1:8">
      <c r="A19" s="329" t="s">
        <v>1829</v>
      </c>
      <c r="B19" s="330" t="s">
        <v>2442</v>
      </c>
      <c r="C19" s="241">
        <v>4</v>
      </c>
      <c r="D19" s="329">
        <v>10</v>
      </c>
      <c r="E19" s="241">
        <v>2832</v>
      </c>
      <c r="F19" s="329">
        <v>3000</v>
      </c>
      <c r="G19" s="330">
        <f t="shared" si="0"/>
        <v>2836</v>
      </c>
      <c r="H19" s="330">
        <f t="shared" si="1"/>
        <v>3010</v>
      </c>
    </row>
    <row r="20" spans="1:8" ht="25.5">
      <c r="A20" s="329" t="s">
        <v>1831</v>
      </c>
      <c r="B20" s="330" t="s">
        <v>2443</v>
      </c>
      <c r="C20" s="241">
        <v>0</v>
      </c>
      <c r="D20" s="329">
        <v>0</v>
      </c>
      <c r="E20" s="241">
        <v>49</v>
      </c>
      <c r="F20" s="329">
        <v>50</v>
      </c>
      <c r="G20" s="330">
        <f t="shared" si="0"/>
        <v>49</v>
      </c>
      <c r="H20" s="330">
        <f t="shared" si="1"/>
        <v>50</v>
      </c>
    </row>
    <row r="21" spans="1:8" ht="25.5">
      <c r="A21" s="329" t="s">
        <v>1833</v>
      </c>
      <c r="B21" s="330" t="s">
        <v>2444</v>
      </c>
      <c r="C21" s="241">
        <v>0</v>
      </c>
      <c r="D21" s="329">
        <v>0</v>
      </c>
      <c r="E21" s="241">
        <v>12</v>
      </c>
      <c r="F21" s="329">
        <v>15</v>
      </c>
      <c r="G21" s="330">
        <f t="shared" si="0"/>
        <v>12</v>
      </c>
      <c r="H21" s="330">
        <f t="shared" si="1"/>
        <v>15</v>
      </c>
    </row>
    <row r="22" spans="1:8" ht="38.25">
      <c r="A22" s="329" t="s">
        <v>1835</v>
      </c>
      <c r="B22" s="330" t="s">
        <v>2445</v>
      </c>
      <c r="C22" s="241">
        <v>0</v>
      </c>
      <c r="D22" s="329">
        <v>0</v>
      </c>
      <c r="E22" s="241">
        <v>15</v>
      </c>
      <c r="F22" s="329">
        <v>20</v>
      </c>
      <c r="G22" s="330">
        <f t="shared" si="0"/>
        <v>15</v>
      </c>
      <c r="H22" s="330">
        <f t="shared" si="1"/>
        <v>20</v>
      </c>
    </row>
    <row r="23" spans="1:8" ht="25.5">
      <c r="A23" s="329" t="s">
        <v>1837</v>
      </c>
      <c r="B23" s="330" t="s">
        <v>2446</v>
      </c>
      <c r="C23" s="241">
        <v>0</v>
      </c>
      <c r="D23" s="329">
        <v>0</v>
      </c>
      <c r="E23" s="241">
        <v>16</v>
      </c>
      <c r="F23" s="329">
        <v>20</v>
      </c>
      <c r="G23" s="330">
        <f t="shared" si="0"/>
        <v>16</v>
      </c>
      <c r="H23" s="330">
        <f t="shared" si="1"/>
        <v>20</v>
      </c>
    </row>
    <row r="24" spans="1:8">
      <c r="A24" s="329" t="s">
        <v>1839</v>
      </c>
      <c r="B24" s="330" t="s">
        <v>2447</v>
      </c>
      <c r="C24" s="241">
        <v>0</v>
      </c>
      <c r="D24" s="329">
        <v>0</v>
      </c>
      <c r="E24" s="241">
        <v>40</v>
      </c>
      <c r="F24" s="329">
        <v>45</v>
      </c>
      <c r="G24" s="330">
        <f t="shared" si="0"/>
        <v>40</v>
      </c>
      <c r="H24" s="330">
        <f t="shared" si="1"/>
        <v>45</v>
      </c>
    </row>
    <row r="25" spans="1:8" ht="25.5">
      <c r="A25" s="329" t="s">
        <v>1845</v>
      </c>
      <c r="B25" s="330" t="s">
        <v>2448</v>
      </c>
      <c r="C25" s="241">
        <v>0</v>
      </c>
      <c r="D25" s="329">
        <v>0</v>
      </c>
      <c r="E25" s="241">
        <v>39</v>
      </c>
      <c r="F25" s="329">
        <v>50</v>
      </c>
      <c r="G25" s="330">
        <f t="shared" si="0"/>
        <v>39</v>
      </c>
      <c r="H25" s="330">
        <f t="shared" si="1"/>
        <v>50</v>
      </c>
    </row>
    <row r="26" spans="1:8">
      <c r="A26" s="329" t="s">
        <v>1861</v>
      </c>
      <c r="B26" s="330" t="s">
        <v>2449</v>
      </c>
      <c r="C26" s="241">
        <v>0</v>
      </c>
      <c r="D26" s="329">
        <v>0</v>
      </c>
      <c r="E26" s="241">
        <v>137</v>
      </c>
      <c r="F26" s="329">
        <v>150</v>
      </c>
      <c r="G26" s="330">
        <f t="shared" si="0"/>
        <v>137</v>
      </c>
      <c r="H26" s="330">
        <f t="shared" si="1"/>
        <v>150</v>
      </c>
    </row>
    <row r="27" spans="1:8">
      <c r="A27" s="329" t="s">
        <v>1863</v>
      </c>
      <c r="B27" s="330" t="s">
        <v>2454</v>
      </c>
      <c r="C27" s="241">
        <v>0</v>
      </c>
      <c r="D27" s="329">
        <v>0</v>
      </c>
      <c r="E27" s="241">
        <v>86</v>
      </c>
      <c r="F27" s="329">
        <v>100</v>
      </c>
      <c r="G27" s="330">
        <f t="shared" si="0"/>
        <v>86</v>
      </c>
      <c r="H27" s="330">
        <f t="shared" si="1"/>
        <v>100</v>
      </c>
    </row>
    <row r="28" spans="1:8">
      <c r="A28" s="329" t="s">
        <v>1865</v>
      </c>
      <c r="B28" s="330" t="s">
        <v>2455</v>
      </c>
      <c r="C28" s="241">
        <v>0</v>
      </c>
      <c r="D28" s="329">
        <v>0</v>
      </c>
      <c r="E28" s="241">
        <v>65</v>
      </c>
      <c r="F28" s="329">
        <v>85</v>
      </c>
      <c r="G28" s="330">
        <f t="shared" si="0"/>
        <v>65</v>
      </c>
      <c r="H28" s="330">
        <f t="shared" si="1"/>
        <v>85</v>
      </c>
    </row>
    <row r="29" spans="1:8">
      <c r="A29" s="329" t="s">
        <v>2322</v>
      </c>
      <c r="B29" s="330" t="s">
        <v>3065</v>
      </c>
      <c r="C29" s="241">
        <v>0</v>
      </c>
      <c r="D29" s="329">
        <v>0</v>
      </c>
      <c r="E29" s="241">
        <v>1</v>
      </c>
      <c r="F29" s="329">
        <v>1</v>
      </c>
      <c r="G29" s="330">
        <f t="shared" si="0"/>
        <v>1</v>
      </c>
      <c r="H29" s="330">
        <f t="shared" si="1"/>
        <v>1</v>
      </c>
    </row>
    <row r="30" spans="1:8" ht="25.5">
      <c r="A30" s="329" t="s">
        <v>1867</v>
      </c>
      <c r="B30" s="330" t="s">
        <v>2456</v>
      </c>
      <c r="C30" s="241">
        <v>0</v>
      </c>
      <c r="D30" s="329">
        <v>2</v>
      </c>
      <c r="E30" s="241">
        <v>359</v>
      </c>
      <c r="F30" s="329">
        <v>400</v>
      </c>
      <c r="G30" s="330">
        <f t="shared" si="0"/>
        <v>359</v>
      </c>
      <c r="H30" s="330">
        <f t="shared" si="1"/>
        <v>402</v>
      </c>
    </row>
    <row r="31" spans="1:8">
      <c r="A31" s="329" t="s">
        <v>2549</v>
      </c>
      <c r="B31" s="330" t="s">
        <v>3066</v>
      </c>
      <c r="C31" s="241">
        <v>0</v>
      </c>
      <c r="D31" s="329">
        <v>0</v>
      </c>
      <c r="E31" s="241">
        <v>45</v>
      </c>
      <c r="F31" s="329">
        <v>45</v>
      </c>
      <c r="G31" s="330">
        <f t="shared" si="0"/>
        <v>45</v>
      </c>
      <c r="H31" s="330">
        <f t="shared" si="1"/>
        <v>45</v>
      </c>
    </row>
    <row r="32" spans="1:8">
      <c r="A32" s="332" t="s">
        <v>2589</v>
      </c>
      <c r="B32" s="330" t="s">
        <v>2590</v>
      </c>
      <c r="C32" s="241">
        <v>0</v>
      </c>
      <c r="D32" s="329">
        <v>0</v>
      </c>
      <c r="E32" s="241">
        <v>0</v>
      </c>
      <c r="F32" s="329">
        <v>2</v>
      </c>
      <c r="G32" s="330">
        <f t="shared" si="0"/>
        <v>0</v>
      </c>
      <c r="H32" s="330">
        <f t="shared" si="1"/>
        <v>2</v>
      </c>
    </row>
    <row r="33" spans="1:8" ht="25.5">
      <c r="A33" s="332" t="s">
        <v>3067</v>
      </c>
      <c r="B33" s="330" t="s">
        <v>3068</v>
      </c>
      <c r="C33" s="241">
        <v>0</v>
      </c>
      <c r="D33" s="329">
        <v>0</v>
      </c>
      <c r="E33" s="241">
        <v>0</v>
      </c>
      <c r="F33" s="329">
        <v>2</v>
      </c>
      <c r="G33" s="330">
        <f t="shared" si="0"/>
        <v>0</v>
      </c>
      <c r="H33" s="330">
        <f t="shared" si="1"/>
        <v>2</v>
      </c>
    </row>
    <row r="34" spans="1:8" ht="51">
      <c r="A34" s="329" t="s">
        <v>3069</v>
      </c>
      <c r="B34" s="330" t="s">
        <v>3070</v>
      </c>
      <c r="C34" s="241">
        <v>434</v>
      </c>
      <c r="D34" s="329">
        <v>500</v>
      </c>
      <c r="E34" s="241">
        <v>145</v>
      </c>
      <c r="F34" s="329">
        <v>150</v>
      </c>
      <c r="G34" s="330">
        <f t="shared" si="0"/>
        <v>579</v>
      </c>
      <c r="H34" s="330">
        <f t="shared" si="1"/>
        <v>650</v>
      </c>
    </row>
    <row r="35" spans="1:8">
      <c r="A35" s="329" t="s">
        <v>2599</v>
      </c>
      <c r="B35" s="330" t="s">
        <v>3071</v>
      </c>
      <c r="C35" s="241">
        <v>0</v>
      </c>
      <c r="D35" s="329">
        <v>0</v>
      </c>
      <c r="E35" s="241">
        <v>0</v>
      </c>
      <c r="F35" s="329">
        <v>2</v>
      </c>
      <c r="G35" s="330">
        <f t="shared" si="0"/>
        <v>0</v>
      </c>
      <c r="H35" s="330">
        <f t="shared" si="1"/>
        <v>2</v>
      </c>
    </row>
    <row r="36" spans="1:8" ht="38.25">
      <c r="A36" s="329" t="s">
        <v>3072</v>
      </c>
      <c r="B36" s="330" t="s">
        <v>3073</v>
      </c>
      <c r="C36" s="241">
        <v>0</v>
      </c>
      <c r="D36" s="329">
        <v>0</v>
      </c>
      <c r="E36" s="241">
        <v>0</v>
      </c>
      <c r="F36" s="329">
        <v>2</v>
      </c>
      <c r="G36" s="330">
        <f t="shared" si="0"/>
        <v>0</v>
      </c>
      <c r="H36" s="330">
        <f t="shared" si="1"/>
        <v>2</v>
      </c>
    </row>
    <row r="37" spans="1:8" ht="38.25">
      <c r="A37" s="329" t="s">
        <v>1887</v>
      </c>
      <c r="B37" s="330" t="s">
        <v>2474</v>
      </c>
      <c r="C37" s="241">
        <v>0</v>
      </c>
      <c r="D37" s="329">
        <v>5</v>
      </c>
      <c r="E37" s="241">
        <v>23</v>
      </c>
      <c r="F37" s="329">
        <v>25</v>
      </c>
      <c r="G37" s="330">
        <f t="shared" si="0"/>
        <v>23</v>
      </c>
      <c r="H37" s="330">
        <f t="shared" si="1"/>
        <v>30</v>
      </c>
    </row>
    <row r="38" spans="1:8" ht="25.5">
      <c r="A38" s="329" t="s">
        <v>1891</v>
      </c>
      <c r="B38" s="330" t="s">
        <v>2483</v>
      </c>
      <c r="C38" s="241">
        <v>0</v>
      </c>
      <c r="D38" s="329">
        <v>0</v>
      </c>
      <c r="E38" s="241">
        <v>183</v>
      </c>
      <c r="F38" s="329">
        <v>200</v>
      </c>
      <c r="G38" s="330">
        <f t="shared" si="0"/>
        <v>183</v>
      </c>
      <c r="H38" s="330">
        <f t="shared" si="1"/>
        <v>200</v>
      </c>
    </row>
    <row r="39" spans="1:8">
      <c r="A39" s="329" t="s">
        <v>1897</v>
      </c>
      <c r="B39" s="330" t="s">
        <v>2484</v>
      </c>
      <c r="C39" s="241">
        <v>0</v>
      </c>
      <c r="D39" s="329">
        <v>0</v>
      </c>
      <c r="E39" s="241">
        <v>38</v>
      </c>
      <c r="F39" s="329">
        <v>50</v>
      </c>
      <c r="G39" s="330">
        <f t="shared" si="0"/>
        <v>38</v>
      </c>
      <c r="H39" s="330">
        <f t="shared" si="1"/>
        <v>50</v>
      </c>
    </row>
    <row r="40" spans="1:8">
      <c r="A40" s="329" t="s">
        <v>1899</v>
      </c>
      <c r="B40" s="330" t="s">
        <v>2485</v>
      </c>
      <c r="C40" s="241">
        <v>0</v>
      </c>
      <c r="D40" s="329">
        <v>0</v>
      </c>
      <c r="E40" s="241">
        <v>22</v>
      </c>
      <c r="F40" s="329">
        <v>30</v>
      </c>
      <c r="G40" s="330">
        <f t="shared" si="0"/>
        <v>22</v>
      </c>
      <c r="H40" s="330">
        <f t="shared" si="1"/>
        <v>30</v>
      </c>
    </row>
    <row r="41" spans="1:8">
      <c r="A41" s="329" t="s">
        <v>1903</v>
      </c>
      <c r="B41" s="330" t="s">
        <v>2487</v>
      </c>
      <c r="C41" s="241">
        <v>0</v>
      </c>
      <c r="D41" s="329">
        <v>0</v>
      </c>
      <c r="E41" s="241">
        <v>107</v>
      </c>
      <c r="F41" s="329">
        <v>120</v>
      </c>
      <c r="G41" s="330">
        <f t="shared" si="0"/>
        <v>107</v>
      </c>
      <c r="H41" s="330">
        <f t="shared" si="1"/>
        <v>120</v>
      </c>
    </row>
    <row r="42" spans="1:8">
      <c r="A42" s="329" t="s">
        <v>1907</v>
      </c>
      <c r="B42" s="330" t="s">
        <v>2420</v>
      </c>
      <c r="C42" s="241">
        <v>0</v>
      </c>
      <c r="D42" s="329">
        <v>2</v>
      </c>
      <c r="E42" s="241">
        <v>1</v>
      </c>
      <c r="F42" s="329">
        <v>1</v>
      </c>
      <c r="G42" s="330">
        <f t="shared" ref="G42:G74" si="2">C42+E42</f>
        <v>1</v>
      </c>
      <c r="H42" s="330">
        <f t="shared" ref="H42:H74" si="3">D42+F42</f>
        <v>3</v>
      </c>
    </row>
    <row r="43" spans="1:8">
      <c r="A43" s="329" t="s">
        <v>1911</v>
      </c>
      <c r="B43" s="330" t="s">
        <v>2490</v>
      </c>
      <c r="C43" s="241">
        <v>0</v>
      </c>
      <c r="D43" s="329">
        <v>0</v>
      </c>
      <c r="E43" s="241">
        <v>36</v>
      </c>
      <c r="F43" s="329">
        <v>50</v>
      </c>
      <c r="G43" s="330">
        <f t="shared" si="2"/>
        <v>36</v>
      </c>
      <c r="H43" s="330">
        <f t="shared" si="3"/>
        <v>50</v>
      </c>
    </row>
    <row r="44" spans="1:8" ht="25.5">
      <c r="A44" s="329" t="s">
        <v>1919</v>
      </c>
      <c r="B44" s="330" t="s">
        <v>2496</v>
      </c>
      <c r="C44" s="241">
        <v>0</v>
      </c>
      <c r="D44" s="329">
        <v>2</v>
      </c>
      <c r="E44" s="241">
        <v>25</v>
      </c>
      <c r="F44" s="329">
        <v>30</v>
      </c>
      <c r="G44" s="330">
        <f t="shared" si="2"/>
        <v>25</v>
      </c>
      <c r="H44" s="330">
        <f t="shared" si="3"/>
        <v>32</v>
      </c>
    </row>
    <row r="45" spans="1:8" ht="25.5">
      <c r="A45" s="329" t="s">
        <v>1921</v>
      </c>
      <c r="B45" s="330" t="s">
        <v>2497</v>
      </c>
      <c r="C45" s="241">
        <v>0</v>
      </c>
      <c r="D45" s="329">
        <v>0</v>
      </c>
      <c r="E45" s="241">
        <v>6</v>
      </c>
      <c r="F45" s="329">
        <v>5</v>
      </c>
      <c r="G45" s="330">
        <f t="shared" si="2"/>
        <v>6</v>
      </c>
      <c r="H45" s="330">
        <f t="shared" si="3"/>
        <v>5</v>
      </c>
    </row>
    <row r="46" spans="1:8" ht="38.25">
      <c r="A46" s="329" t="s">
        <v>1923</v>
      </c>
      <c r="B46" s="330" t="s">
        <v>2498</v>
      </c>
      <c r="C46" s="241">
        <v>0</v>
      </c>
      <c r="D46" s="329">
        <v>0</v>
      </c>
      <c r="E46" s="241">
        <v>3</v>
      </c>
      <c r="F46" s="329">
        <v>2</v>
      </c>
      <c r="G46" s="330">
        <f t="shared" si="2"/>
        <v>3</v>
      </c>
      <c r="H46" s="330">
        <f t="shared" si="3"/>
        <v>2</v>
      </c>
    </row>
    <row r="47" spans="1:8" ht="25.5">
      <c r="A47" s="329" t="s">
        <v>1925</v>
      </c>
      <c r="B47" s="330" t="s">
        <v>2499</v>
      </c>
      <c r="C47" s="241">
        <v>0</v>
      </c>
      <c r="D47" s="329">
        <v>0</v>
      </c>
      <c r="E47" s="241">
        <v>11</v>
      </c>
      <c r="F47" s="329">
        <v>15</v>
      </c>
      <c r="G47" s="330">
        <f t="shared" si="2"/>
        <v>11</v>
      </c>
      <c r="H47" s="330">
        <f t="shared" si="3"/>
        <v>15</v>
      </c>
    </row>
    <row r="48" spans="1:8">
      <c r="A48" s="333" t="s">
        <v>1927</v>
      </c>
      <c r="B48" s="367" t="s">
        <v>2502</v>
      </c>
      <c r="C48" s="241">
        <v>0</v>
      </c>
      <c r="D48" s="333">
        <v>0</v>
      </c>
      <c r="E48" s="241">
        <v>3779</v>
      </c>
      <c r="F48" s="333">
        <v>4000</v>
      </c>
      <c r="G48" s="363">
        <f t="shared" si="2"/>
        <v>3779</v>
      </c>
      <c r="H48" s="363">
        <f t="shared" si="3"/>
        <v>4000</v>
      </c>
    </row>
    <row r="49" spans="1:9" ht="25.5">
      <c r="A49" s="329" t="s">
        <v>1935</v>
      </c>
      <c r="B49" s="330" t="s">
        <v>3055</v>
      </c>
      <c r="C49" s="241">
        <v>2</v>
      </c>
      <c r="D49" s="329">
        <v>2</v>
      </c>
      <c r="E49" s="241">
        <v>48</v>
      </c>
      <c r="F49" s="329">
        <v>55</v>
      </c>
      <c r="G49" s="330">
        <f t="shared" si="2"/>
        <v>50</v>
      </c>
      <c r="H49" s="330">
        <f t="shared" si="3"/>
        <v>57</v>
      </c>
    </row>
    <row r="50" spans="1:9" ht="25.5">
      <c r="A50" s="339" t="s">
        <v>1947</v>
      </c>
      <c r="B50" s="454" t="s">
        <v>3056</v>
      </c>
      <c r="C50" s="241">
        <v>75</v>
      </c>
      <c r="D50" s="329">
        <v>150</v>
      </c>
      <c r="E50" s="241">
        <v>2</v>
      </c>
      <c r="F50" s="329">
        <v>5</v>
      </c>
      <c r="G50" s="330">
        <f t="shared" si="2"/>
        <v>77</v>
      </c>
      <c r="H50" s="330">
        <f t="shared" si="3"/>
        <v>155</v>
      </c>
    </row>
    <row r="51" spans="1:9">
      <c r="A51" s="241" t="s">
        <v>1953</v>
      </c>
      <c r="B51" s="454" t="s">
        <v>1954</v>
      </c>
      <c r="C51" s="241">
        <v>0</v>
      </c>
      <c r="D51" s="329"/>
      <c r="E51" s="241">
        <v>4</v>
      </c>
      <c r="F51" s="329">
        <v>10</v>
      </c>
      <c r="G51" s="330">
        <f t="shared" si="2"/>
        <v>4</v>
      </c>
      <c r="H51" s="330">
        <f t="shared" si="3"/>
        <v>10</v>
      </c>
    </row>
    <row r="52" spans="1:9" ht="25.5">
      <c r="A52" s="329" t="s">
        <v>1957</v>
      </c>
      <c r="B52" s="330" t="s">
        <v>2503</v>
      </c>
      <c r="C52" s="241">
        <v>0</v>
      </c>
      <c r="D52" s="329">
        <v>0</v>
      </c>
      <c r="E52" s="241">
        <v>508</v>
      </c>
      <c r="F52" s="329">
        <v>600</v>
      </c>
      <c r="G52" s="330">
        <f t="shared" si="2"/>
        <v>508</v>
      </c>
      <c r="H52" s="330">
        <f t="shared" si="3"/>
        <v>600</v>
      </c>
    </row>
    <row r="53" spans="1:9">
      <c r="A53" s="332" t="s">
        <v>1959</v>
      </c>
      <c r="B53" s="330" t="s">
        <v>1960</v>
      </c>
      <c r="C53" s="241">
        <v>0</v>
      </c>
      <c r="D53" s="329">
        <v>4</v>
      </c>
      <c r="E53" s="241">
        <v>0</v>
      </c>
      <c r="F53" s="329">
        <v>2</v>
      </c>
      <c r="G53" s="330">
        <f t="shared" si="2"/>
        <v>0</v>
      </c>
      <c r="H53" s="330">
        <f t="shared" si="3"/>
        <v>6</v>
      </c>
    </row>
    <row r="54" spans="1:9" ht="25.5">
      <c r="A54" s="329" t="s">
        <v>1961</v>
      </c>
      <c r="B54" s="330" t="s">
        <v>2504</v>
      </c>
      <c r="C54" s="241">
        <v>0</v>
      </c>
      <c r="D54" s="329">
        <v>0</v>
      </c>
      <c r="E54" s="241">
        <v>37</v>
      </c>
      <c r="F54" s="329">
        <v>50</v>
      </c>
      <c r="G54" s="330">
        <f t="shared" si="2"/>
        <v>37</v>
      </c>
      <c r="H54" s="330">
        <f t="shared" si="3"/>
        <v>50</v>
      </c>
    </row>
    <row r="55" spans="1:9" ht="38.25">
      <c r="A55" s="369" t="s">
        <v>1963</v>
      </c>
      <c r="B55" s="374" t="s">
        <v>3060</v>
      </c>
      <c r="C55" s="241">
        <v>2</v>
      </c>
      <c r="D55" s="369">
        <v>2</v>
      </c>
      <c r="E55" s="241">
        <v>1430</v>
      </c>
      <c r="F55" s="369">
        <v>1500</v>
      </c>
      <c r="G55" s="374">
        <f t="shared" si="2"/>
        <v>1432</v>
      </c>
      <c r="H55" s="374">
        <f t="shared" si="3"/>
        <v>1502</v>
      </c>
    </row>
    <row r="56" spans="1:9" ht="25.5">
      <c r="A56" s="369" t="s">
        <v>1969</v>
      </c>
      <c r="B56" s="374" t="s">
        <v>2505</v>
      </c>
      <c r="C56" s="241">
        <v>0</v>
      </c>
      <c r="D56" s="369">
        <v>0</v>
      </c>
      <c r="E56" s="241">
        <v>57</v>
      </c>
      <c r="F56" s="369">
        <v>55</v>
      </c>
      <c r="G56" s="374">
        <f t="shared" si="2"/>
        <v>57</v>
      </c>
      <c r="H56" s="374">
        <f t="shared" si="3"/>
        <v>55</v>
      </c>
    </row>
    <row r="57" spans="1:9" ht="25.5">
      <c r="A57" s="369" t="s">
        <v>1971</v>
      </c>
      <c r="B57" s="374" t="s">
        <v>2506</v>
      </c>
      <c r="C57" s="241">
        <v>0</v>
      </c>
      <c r="D57" s="369">
        <v>0</v>
      </c>
      <c r="E57" s="241">
        <v>1815</v>
      </c>
      <c r="F57" s="369">
        <v>2000</v>
      </c>
      <c r="G57" s="374">
        <f t="shared" si="2"/>
        <v>1815</v>
      </c>
      <c r="H57" s="374">
        <f t="shared" si="3"/>
        <v>2000</v>
      </c>
    </row>
    <row r="58" spans="1:9" ht="25.5">
      <c r="A58" s="369" t="s">
        <v>1973</v>
      </c>
      <c r="B58" s="374" t="s">
        <v>3061</v>
      </c>
      <c r="C58" s="241">
        <v>0</v>
      </c>
      <c r="D58" s="369">
        <v>0</v>
      </c>
      <c r="E58" s="241">
        <v>0</v>
      </c>
      <c r="F58" s="369">
        <v>5</v>
      </c>
      <c r="G58" s="374">
        <f t="shared" si="2"/>
        <v>0</v>
      </c>
      <c r="H58" s="374">
        <f t="shared" si="3"/>
        <v>5</v>
      </c>
    </row>
    <row r="59" spans="1:9" ht="25.5">
      <c r="A59" s="369" t="s">
        <v>1975</v>
      </c>
      <c r="B59" s="374" t="s">
        <v>2509</v>
      </c>
      <c r="C59" s="241">
        <v>0</v>
      </c>
      <c r="D59" s="369">
        <v>2</v>
      </c>
      <c r="E59" s="241">
        <v>0</v>
      </c>
      <c r="F59" s="369">
        <v>5</v>
      </c>
      <c r="G59" s="374">
        <f t="shared" si="2"/>
        <v>0</v>
      </c>
      <c r="H59" s="374">
        <f t="shared" si="3"/>
        <v>7</v>
      </c>
    </row>
    <row r="60" spans="1:9" ht="25.5">
      <c r="A60" s="369" t="s">
        <v>1977</v>
      </c>
      <c r="B60" s="374" t="s">
        <v>2511</v>
      </c>
      <c r="C60" s="241">
        <v>9</v>
      </c>
      <c r="D60" s="369">
        <v>15</v>
      </c>
      <c r="E60" s="241">
        <v>15931</v>
      </c>
      <c r="F60" s="369">
        <v>16000</v>
      </c>
      <c r="G60" s="374">
        <f t="shared" si="2"/>
        <v>15940</v>
      </c>
      <c r="H60" s="374">
        <f t="shared" si="3"/>
        <v>16015</v>
      </c>
    </row>
    <row r="61" spans="1:9" ht="38.25">
      <c r="A61" s="329" t="s">
        <v>1979</v>
      </c>
      <c r="B61" s="330" t="s">
        <v>2512</v>
      </c>
      <c r="C61" s="241">
        <v>0</v>
      </c>
      <c r="D61" s="329">
        <v>15</v>
      </c>
      <c r="E61" s="241">
        <v>4707</v>
      </c>
      <c r="F61" s="329">
        <v>5250</v>
      </c>
      <c r="G61" s="330">
        <f t="shared" si="2"/>
        <v>4707</v>
      </c>
      <c r="H61" s="330">
        <f t="shared" si="3"/>
        <v>5265</v>
      </c>
    </row>
    <row r="62" spans="1:9" ht="25.5">
      <c r="A62" s="329" t="s">
        <v>1981</v>
      </c>
      <c r="B62" s="330" t="s">
        <v>2513</v>
      </c>
      <c r="C62" s="241">
        <v>0</v>
      </c>
      <c r="D62" s="329">
        <v>0</v>
      </c>
      <c r="E62" s="241">
        <v>4008</v>
      </c>
      <c r="F62" s="329">
        <v>4350</v>
      </c>
      <c r="G62" s="330">
        <f t="shared" si="2"/>
        <v>4008</v>
      </c>
      <c r="H62" s="330">
        <f t="shared" si="3"/>
        <v>4350</v>
      </c>
    </row>
    <row r="63" spans="1:9" ht="25.5">
      <c r="A63" s="329" t="s">
        <v>1983</v>
      </c>
      <c r="B63" s="330" t="s">
        <v>2514</v>
      </c>
      <c r="C63" s="241">
        <v>0</v>
      </c>
      <c r="D63" s="329">
        <v>0</v>
      </c>
      <c r="E63" s="241">
        <v>1017</v>
      </c>
      <c r="F63" s="329">
        <v>1100</v>
      </c>
      <c r="G63" s="330">
        <f t="shared" si="2"/>
        <v>1017</v>
      </c>
      <c r="H63" s="330">
        <f t="shared" si="3"/>
        <v>1100</v>
      </c>
      <c r="I63" s="456"/>
    </row>
    <row r="64" spans="1:9" ht="25.5">
      <c r="A64" s="329" t="s">
        <v>1985</v>
      </c>
      <c r="B64" s="330" t="s">
        <v>3074</v>
      </c>
      <c r="C64" s="241">
        <v>0</v>
      </c>
      <c r="D64" s="329">
        <v>0</v>
      </c>
      <c r="E64" s="241">
        <v>10</v>
      </c>
      <c r="F64" s="329">
        <v>15</v>
      </c>
      <c r="G64" s="330">
        <f t="shared" si="2"/>
        <v>10</v>
      </c>
      <c r="H64" s="330">
        <f t="shared" si="3"/>
        <v>15</v>
      </c>
      <c r="I64" s="456"/>
    </row>
    <row r="65" spans="1:9" ht="25.5">
      <c r="A65" s="329" t="s">
        <v>1987</v>
      </c>
      <c r="B65" s="330" t="s">
        <v>2516</v>
      </c>
      <c r="C65" s="241">
        <v>0</v>
      </c>
      <c r="D65" s="329">
        <v>0</v>
      </c>
      <c r="E65" s="241">
        <v>5100</v>
      </c>
      <c r="F65" s="329">
        <v>5500</v>
      </c>
      <c r="G65" s="330">
        <f t="shared" si="2"/>
        <v>5100</v>
      </c>
      <c r="H65" s="330">
        <f t="shared" si="3"/>
        <v>5500</v>
      </c>
      <c r="I65" s="330"/>
    </row>
    <row r="66" spans="1:9" ht="25.5">
      <c r="A66" s="329" t="s">
        <v>2796</v>
      </c>
      <c r="B66" s="330" t="s">
        <v>3075</v>
      </c>
      <c r="C66" s="241">
        <v>0</v>
      </c>
      <c r="D66" s="329">
        <v>0</v>
      </c>
      <c r="E66" s="241">
        <v>126</v>
      </c>
      <c r="F66" s="329">
        <v>150</v>
      </c>
      <c r="G66" s="330">
        <f t="shared" si="2"/>
        <v>126</v>
      </c>
      <c r="H66" s="330">
        <f t="shared" si="3"/>
        <v>150</v>
      </c>
    </row>
    <row r="67" spans="1:9" ht="25.5">
      <c r="A67" s="562" t="s">
        <v>1991</v>
      </c>
      <c r="B67" s="330" t="s">
        <v>3076</v>
      </c>
      <c r="C67" s="241">
        <v>0</v>
      </c>
      <c r="D67" s="329">
        <v>0</v>
      </c>
      <c r="E67" s="241">
        <v>4724</v>
      </c>
      <c r="F67" s="329">
        <v>5000</v>
      </c>
      <c r="G67" s="330">
        <f t="shared" si="2"/>
        <v>4724</v>
      </c>
      <c r="H67" s="330">
        <f t="shared" si="3"/>
        <v>5000</v>
      </c>
    </row>
    <row r="68" spans="1:9" ht="25.5">
      <c r="A68" s="329" t="s">
        <v>2798</v>
      </c>
      <c r="B68" s="330" t="s">
        <v>3077</v>
      </c>
      <c r="C68" s="241">
        <v>0</v>
      </c>
      <c r="D68" s="329">
        <v>0</v>
      </c>
      <c r="E68" s="241">
        <v>10920</v>
      </c>
      <c r="F68" s="329">
        <v>11000</v>
      </c>
      <c r="G68" s="330">
        <f t="shared" si="2"/>
        <v>10920</v>
      </c>
      <c r="H68" s="330">
        <f t="shared" si="3"/>
        <v>11000</v>
      </c>
    </row>
    <row r="69" spans="1:9" ht="25.5">
      <c r="A69" s="332" t="s">
        <v>1993</v>
      </c>
      <c r="B69" s="330" t="s">
        <v>1994</v>
      </c>
      <c r="C69" s="241">
        <v>0</v>
      </c>
      <c r="D69" s="329">
        <v>2</v>
      </c>
      <c r="E69" s="241">
        <v>0</v>
      </c>
      <c r="F69" s="329">
        <v>5</v>
      </c>
      <c r="G69" s="330">
        <f t="shared" si="2"/>
        <v>0</v>
      </c>
      <c r="H69" s="330">
        <f t="shared" si="3"/>
        <v>7</v>
      </c>
    </row>
    <row r="70" spans="1:9">
      <c r="A70" s="329" t="s">
        <v>1997</v>
      </c>
      <c r="B70" s="330" t="s">
        <v>2518</v>
      </c>
      <c r="C70" s="241">
        <v>0</v>
      </c>
      <c r="D70" s="329">
        <v>0</v>
      </c>
      <c r="E70" s="241">
        <v>0</v>
      </c>
      <c r="F70" s="329">
        <v>2</v>
      </c>
      <c r="G70" s="330">
        <f t="shared" si="2"/>
        <v>0</v>
      </c>
      <c r="H70" s="330">
        <f t="shared" si="3"/>
        <v>2</v>
      </c>
    </row>
    <row r="71" spans="1:9" ht="25.5">
      <c r="A71" s="339" t="s">
        <v>2001</v>
      </c>
      <c r="B71" s="457" t="s">
        <v>2002</v>
      </c>
      <c r="C71" s="241">
        <v>0</v>
      </c>
      <c r="D71" s="406"/>
      <c r="E71" s="241">
        <v>46</v>
      </c>
      <c r="F71" s="331">
        <v>50</v>
      </c>
      <c r="G71" s="330">
        <f t="shared" si="2"/>
        <v>46</v>
      </c>
      <c r="H71" s="330">
        <f t="shared" si="3"/>
        <v>50</v>
      </c>
    </row>
    <row r="72" spans="1:9" ht="25.5">
      <c r="A72" s="329" t="s">
        <v>2005</v>
      </c>
      <c r="B72" s="330" t="s">
        <v>3078</v>
      </c>
      <c r="C72" s="241">
        <v>0</v>
      </c>
      <c r="D72" s="329">
        <v>2</v>
      </c>
      <c r="E72" s="241">
        <v>1</v>
      </c>
      <c r="F72" s="329">
        <v>2</v>
      </c>
      <c r="G72" s="330">
        <f t="shared" si="2"/>
        <v>1</v>
      </c>
      <c r="H72" s="330">
        <f t="shared" si="3"/>
        <v>4</v>
      </c>
    </row>
    <row r="73" spans="1:9" ht="12.75" customHeight="1">
      <c r="A73" s="329" t="s">
        <v>2007</v>
      </c>
      <c r="B73" s="330" t="s">
        <v>2541</v>
      </c>
      <c r="C73" s="241">
        <v>0</v>
      </c>
      <c r="D73" s="329">
        <v>0</v>
      </c>
      <c r="E73" s="241">
        <v>1026</v>
      </c>
      <c r="F73" s="329">
        <v>1000</v>
      </c>
      <c r="G73" s="330">
        <f t="shared" si="2"/>
        <v>1026</v>
      </c>
      <c r="H73" s="330">
        <f t="shared" si="3"/>
        <v>1000</v>
      </c>
    </row>
    <row r="74" spans="1:9" ht="38.25">
      <c r="A74" s="329" t="s">
        <v>2009</v>
      </c>
      <c r="B74" s="330" t="s">
        <v>2542</v>
      </c>
      <c r="C74" s="241">
        <v>0</v>
      </c>
      <c r="D74" s="329">
        <v>0</v>
      </c>
      <c r="E74" s="241">
        <v>0</v>
      </c>
      <c r="F74" s="329">
        <v>2</v>
      </c>
      <c r="G74" s="330">
        <f t="shared" si="2"/>
        <v>0</v>
      </c>
      <c r="H74" s="330">
        <f t="shared" si="3"/>
        <v>2</v>
      </c>
    </row>
    <row r="75" spans="1:9" ht="15.75">
      <c r="A75" s="318"/>
      <c r="B75" s="318"/>
      <c r="C75" s="384">
        <f>SUM(C10:C74)</f>
        <v>1583</v>
      </c>
      <c r="D75" s="384">
        <f t="shared" ref="D75:H75" si="4">SUM(D10:D74)</f>
        <v>1940</v>
      </c>
      <c r="E75" s="384">
        <f t="shared" si="4"/>
        <v>60828</v>
      </c>
      <c r="F75" s="384">
        <f t="shared" si="4"/>
        <v>63768</v>
      </c>
      <c r="G75" s="384">
        <f t="shared" si="4"/>
        <v>62411</v>
      </c>
      <c r="H75" s="384">
        <f t="shared" si="4"/>
        <v>65708</v>
      </c>
    </row>
    <row r="76" spans="1:9">
      <c r="A76" s="318"/>
      <c r="B76" s="318"/>
      <c r="C76" s="321"/>
      <c r="D76" s="321"/>
      <c r="E76" s="321"/>
      <c r="F76" s="321"/>
      <c r="G76" s="321"/>
      <c r="H76" s="321"/>
    </row>
    <row r="77" spans="1:9">
      <c r="A77" s="318"/>
      <c r="B77" s="318"/>
      <c r="C77" s="321"/>
      <c r="D77" s="321"/>
      <c r="E77" s="321"/>
      <c r="F77" s="321"/>
      <c r="G77" s="321"/>
      <c r="H77" s="321"/>
    </row>
    <row r="78" spans="1:9">
      <c r="A78" s="318"/>
      <c r="B78" s="318"/>
      <c r="C78" s="321"/>
      <c r="D78" s="321"/>
      <c r="E78" s="321"/>
      <c r="F78" s="321"/>
      <c r="G78" s="321"/>
      <c r="H78" s="321"/>
    </row>
    <row r="79" spans="1:9">
      <c r="A79" s="318"/>
      <c r="B79" s="318"/>
      <c r="C79" s="321"/>
      <c r="D79" s="321"/>
      <c r="E79" s="321"/>
      <c r="F79" s="321"/>
      <c r="G79" s="321"/>
      <c r="H79" s="321"/>
    </row>
    <row r="80" spans="1:9">
      <c r="A80" s="318"/>
      <c r="B80" s="318"/>
      <c r="C80" s="321"/>
      <c r="D80" s="321"/>
      <c r="E80" s="321"/>
      <c r="F80" s="321"/>
      <c r="G80" s="321"/>
      <c r="H80" s="321"/>
    </row>
    <row r="81" spans="1:8">
      <c r="A81" s="318"/>
      <c r="B81" s="318"/>
      <c r="C81" s="321"/>
      <c r="D81" s="321"/>
      <c r="E81" s="321"/>
      <c r="F81" s="321"/>
      <c r="G81" s="321"/>
      <c r="H81" s="321"/>
    </row>
    <row r="82" spans="1:8">
      <c r="A82" s="318"/>
      <c r="B82" s="318"/>
      <c r="C82" s="321"/>
      <c r="D82" s="321"/>
      <c r="E82" s="321"/>
      <c r="F82" s="321"/>
      <c r="G82" s="321"/>
      <c r="H82" s="321"/>
    </row>
    <row r="83" spans="1:8">
      <c r="A83" s="318"/>
      <c r="B83" s="318"/>
      <c r="C83" s="321"/>
      <c r="D83" s="321"/>
      <c r="E83" s="321"/>
      <c r="F83" s="321"/>
      <c r="G83" s="321"/>
      <c r="H83" s="321"/>
    </row>
    <row r="84" spans="1:8">
      <c r="A84" s="318"/>
      <c r="B84" s="318"/>
      <c r="C84" s="321"/>
      <c r="D84" s="321"/>
      <c r="E84" s="321"/>
      <c r="F84" s="321"/>
      <c r="G84" s="321"/>
      <c r="H84" s="321"/>
    </row>
    <row r="85" spans="1:8">
      <c r="A85" s="318"/>
      <c r="B85" s="318"/>
      <c r="C85" s="321"/>
      <c r="D85" s="321"/>
      <c r="E85" s="321"/>
      <c r="F85" s="321"/>
      <c r="G85" s="321"/>
      <c r="H85" s="321"/>
    </row>
    <row r="86" spans="1:8">
      <c r="A86" s="318"/>
      <c r="B86" s="318"/>
      <c r="C86" s="321"/>
      <c r="D86" s="321"/>
      <c r="E86" s="321"/>
      <c r="F86" s="321"/>
      <c r="G86" s="321"/>
      <c r="H86" s="321"/>
    </row>
    <row r="87" spans="1:8">
      <c r="A87" s="318"/>
      <c r="B87" s="318"/>
      <c r="C87" s="321"/>
      <c r="D87" s="321"/>
      <c r="E87" s="321"/>
      <c r="F87" s="321"/>
      <c r="G87" s="321"/>
      <c r="H87" s="321"/>
    </row>
    <row r="88" spans="1:8">
      <c r="A88" s="318"/>
      <c r="B88" s="318"/>
      <c r="C88" s="321"/>
      <c r="D88" s="321"/>
      <c r="E88" s="321"/>
      <c r="F88" s="321"/>
      <c r="G88" s="321"/>
      <c r="H88" s="321"/>
    </row>
    <row r="89" spans="1:8">
      <c r="A89" s="318"/>
      <c r="B89" s="318"/>
      <c r="C89" s="321"/>
      <c r="D89" s="321"/>
      <c r="E89" s="321"/>
      <c r="F89" s="321"/>
      <c r="G89" s="321"/>
      <c r="H89" s="321"/>
    </row>
    <row r="90" spans="1:8">
      <c r="A90" s="318"/>
      <c r="B90" s="318"/>
      <c r="C90" s="321"/>
      <c r="D90" s="321"/>
      <c r="E90" s="321"/>
      <c r="F90" s="321"/>
      <c r="G90" s="321"/>
      <c r="H90" s="321"/>
    </row>
    <row r="91" spans="1:8">
      <c r="A91" s="318"/>
      <c r="B91" s="318"/>
      <c r="C91" s="321"/>
      <c r="D91" s="321"/>
      <c r="E91" s="321"/>
      <c r="F91" s="321"/>
      <c r="G91" s="321"/>
      <c r="H91" s="321"/>
    </row>
    <row r="92" spans="1:8">
      <c r="A92" s="318"/>
      <c r="B92" s="318"/>
      <c r="C92" s="321"/>
      <c r="D92" s="321"/>
      <c r="E92" s="321"/>
      <c r="F92" s="321"/>
      <c r="G92" s="321"/>
      <c r="H92" s="321"/>
    </row>
    <row r="93" spans="1:8">
      <c r="A93" s="318"/>
      <c r="B93" s="318"/>
      <c r="C93" s="321"/>
      <c r="D93" s="321"/>
      <c r="E93" s="321"/>
      <c r="F93" s="321"/>
      <c r="G93" s="321"/>
      <c r="H93" s="321"/>
    </row>
    <row r="94" spans="1:8">
      <c r="A94" s="318"/>
      <c r="B94" s="318"/>
      <c r="C94" s="321"/>
      <c r="D94" s="321"/>
      <c r="E94" s="321"/>
      <c r="F94" s="321"/>
      <c r="G94" s="321"/>
      <c r="H94" s="321"/>
    </row>
    <row r="95" spans="1:8">
      <c r="A95" s="318"/>
      <c r="B95" s="318"/>
      <c r="C95" s="321"/>
      <c r="D95" s="321"/>
      <c r="E95" s="321"/>
      <c r="F95" s="321"/>
      <c r="G95" s="321"/>
      <c r="H95" s="321"/>
    </row>
    <row r="96" spans="1:8">
      <c r="A96" s="318"/>
      <c r="B96" s="318"/>
      <c r="C96" s="321"/>
      <c r="D96" s="321"/>
      <c r="E96" s="321"/>
      <c r="F96" s="321"/>
      <c r="G96" s="321"/>
      <c r="H96" s="321"/>
    </row>
    <row r="97" spans="1:8">
      <c r="A97" s="318"/>
      <c r="B97" s="318"/>
      <c r="C97" s="321"/>
      <c r="D97" s="321"/>
      <c r="E97" s="321"/>
      <c r="F97" s="321"/>
      <c r="G97" s="321"/>
      <c r="H97" s="321"/>
    </row>
    <row r="98" spans="1:8">
      <c r="A98" s="318"/>
      <c r="B98" s="318"/>
      <c r="C98" s="321"/>
      <c r="D98" s="321"/>
      <c r="E98" s="321"/>
      <c r="F98" s="321"/>
      <c r="G98" s="321"/>
      <c r="H98" s="321"/>
    </row>
    <row r="99" spans="1:8">
      <c r="A99" s="318"/>
      <c r="B99" s="318"/>
      <c r="C99" s="321"/>
      <c r="D99" s="321"/>
      <c r="E99" s="321"/>
      <c r="F99" s="321"/>
      <c r="G99" s="321"/>
      <c r="H99" s="321"/>
    </row>
    <row r="100" spans="1:8">
      <c r="A100" s="318"/>
      <c r="B100" s="318"/>
      <c r="C100" s="321"/>
      <c r="D100" s="321"/>
      <c r="E100" s="321"/>
      <c r="F100" s="321"/>
      <c r="G100" s="321"/>
      <c r="H100" s="321"/>
    </row>
    <row r="101" spans="1:8">
      <c r="A101" s="318"/>
      <c r="B101" s="318"/>
      <c r="C101" s="321"/>
      <c r="D101" s="321"/>
      <c r="E101" s="321"/>
      <c r="F101" s="321"/>
      <c r="G101" s="321"/>
      <c r="H101" s="321"/>
    </row>
    <row r="102" spans="1:8">
      <c r="A102" s="318"/>
      <c r="B102" s="318"/>
      <c r="C102" s="321"/>
      <c r="D102" s="321"/>
      <c r="E102" s="321"/>
      <c r="F102" s="321"/>
      <c r="G102" s="321"/>
      <c r="H102" s="321"/>
    </row>
    <row r="103" spans="1:8">
      <c r="A103" s="318"/>
      <c r="B103" s="318"/>
      <c r="C103" s="321"/>
      <c r="D103" s="321"/>
      <c r="E103" s="321"/>
      <c r="F103" s="321"/>
      <c r="G103" s="321"/>
      <c r="H103" s="321"/>
    </row>
    <row r="104" spans="1:8">
      <c r="A104" s="318"/>
      <c r="B104" s="318"/>
      <c r="C104" s="321"/>
      <c r="D104" s="321"/>
      <c r="E104" s="321"/>
      <c r="F104" s="321"/>
      <c r="G104" s="321"/>
      <c r="H104" s="321"/>
    </row>
    <row r="105" spans="1:8">
      <c r="A105" s="318"/>
      <c r="B105" s="318"/>
      <c r="C105" s="321"/>
      <c r="D105" s="321"/>
      <c r="E105" s="321"/>
      <c r="F105" s="321"/>
      <c r="G105" s="321"/>
      <c r="H105" s="321"/>
    </row>
    <row r="106" spans="1:8">
      <c r="A106" s="318"/>
      <c r="B106" s="318"/>
      <c r="C106" s="321"/>
      <c r="D106" s="321"/>
      <c r="E106" s="321"/>
      <c r="F106" s="321"/>
      <c r="G106" s="321"/>
      <c r="H106" s="321"/>
    </row>
    <row r="107" spans="1:8">
      <c r="A107" s="318"/>
      <c r="B107" s="318"/>
      <c r="C107" s="321"/>
      <c r="D107" s="321"/>
      <c r="E107" s="321"/>
      <c r="F107" s="321"/>
      <c r="G107" s="321"/>
      <c r="H107" s="321"/>
    </row>
    <row r="108" spans="1:8">
      <c r="A108" s="318"/>
      <c r="B108" s="318"/>
      <c r="C108" s="321"/>
      <c r="D108" s="321"/>
      <c r="E108" s="321"/>
      <c r="F108" s="321"/>
      <c r="G108" s="321"/>
      <c r="H108" s="321"/>
    </row>
    <row r="109" spans="1:8">
      <c r="A109" s="318"/>
      <c r="B109" s="318"/>
      <c r="C109" s="321"/>
      <c r="D109" s="321"/>
      <c r="E109" s="321"/>
      <c r="F109" s="321"/>
      <c r="G109" s="321"/>
      <c r="H109" s="321"/>
    </row>
    <row r="110" spans="1:8">
      <c r="A110" s="318"/>
      <c r="B110" s="318"/>
      <c r="C110" s="321"/>
      <c r="D110" s="321"/>
      <c r="E110" s="321"/>
      <c r="F110" s="321"/>
      <c r="G110" s="321"/>
      <c r="H110" s="321"/>
    </row>
    <row r="111" spans="1:8">
      <c r="A111" s="318"/>
      <c r="B111" s="318"/>
      <c r="C111" s="321"/>
      <c r="D111" s="321"/>
      <c r="E111" s="321"/>
      <c r="F111" s="321"/>
      <c r="G111" s="321"/>
      <c r="H111" s="321"/>
    </row>
    <row r="112" spans="1:8">
      <c r="A112" s="318"/>
      <c r="B112" s="318"/>
      <c r="C112" s="321"/>
      <c r="D112" s="321"/>
      <c r="E112" s="321"/>
      <c r="F112" s="321"/>
      <c r="G112" s="321"/>
      <c r="H112" s="321"/>
    </row>
    <row r="113" spans="1:8">
      <c r="A113" s="318"/>
      <c r="B113" s="318"/>
      <c r="C113" s="321"/>
      <c r="D113" s="321"/>
      <c r="E113" s="321"/>
      <c r="F113" s="321"/>
      <c r="G113" s="321"/>
      <c r="H113" s="321"/>
    </row>
    <row r="114" spans="1:8">
      <c r="A114" s="318"/>
      <c r="B114" s="318"/>
      <c r="C114" s="321"/>
      <c r="D114" s="321"/>
      <c r="E114" s="321"/>
      <c r="F114" s="321"/>
      <c r="G114" s="321"/>
      <c r="H114" s="321"/>
    </row>
    <row r="115" spans="1:8">
      <c r="A115" s="318"/>
      <c r="B115" s="318"/>
      <c r="C115" s="321"/>
      <c r="D115" s="321"/>
      <c r="E115" s="321"/>
      <c r="F115" s="321"/>
      <c r="G115" s="321"/>
      <c r="H115" s="321"/>
    </row>
    <row r="116" spans="1:8">
      <c r="A116" s="318"/>
      <c r="B116" s="318"/>
      <c r="C116" s="321"/>
      <c r="D116" s="321"/>
      <c r="E116" s="321"/>
      <c r="F116" s="321"/>
      <c r="G116" s="321"/>
      <c r="H116" s="321"/>
    </row>
    <row r="117" spans="1:8">
      <c r="A117" s="318"/>
      <c r="B117" s="318"/>
      <c r="C117" s="321"/>
      <c r="D117" s="321"/>
      <c r="E117" s="321"/>
      <c r="F117" s="321"/>
      <c r="G117" s="321"/>
      <c r="H117" s="321"/>
    </row>
    <row r="118" spans="1:8">
      <c r="A118" s="318"/>
      <c r="B118" s="318"/>
      <c r="C118" s="321"/>
      <c r="D118" s="321"/>
      <c r="E118" s="321"/>
      <c r="F118" s="321"/>
      <c r="G118" s="321"/>
      <c r="H118" s="321"/>
    </row>
    <row r="119" spans="1:8">
      <c r="A119" s="318"/>
      <c r="B119" s="318"/>
      <c r="C119" s="321"/>
      <c r="D119" s="321"/>
      <c r="E119" s="321"/>
      <c r="F119" s="321"/>
      <c r="G119" s="321"/>
      <c r="H119" s="321"/>
    </row>
    <row r="120" spans="1:8">
      <c r="A120" s="318"/>
      <c r="B120" s="318"/>
      <c r="C120" s="321"/>
      <c r="D120" s="321"/>
      <c r="E120" s="321"/>
      <c r="F120" s="321"/>
      <c r="G120" s="321"/>
      <c r="H120" s="321"/>
    </row>
    <row r="121" spans="1:8">
      <c r="A121" s="318"/>
      <c r="B121" s="318"/>
      <c r="C121" s="321"/>
      <c r="D121" s="321"/>
      <c r="E121" s="321"/>
      <c r="F121" s="321"/>
      <c r="G121" s="321"/>
      <c r="H121" s="321"/>
    </row>
    <row r="122" spans="1:8">
      <c r="A122" s="318"/>
      <c r="B122" s="318"/>
      <c r="C122" s="321"/>
      <c r="D122" s="321"/>
      <c r="E122" s="321"/>
      <c r="F122" s="321"/>
      <c r="G122" s="321"/>
      <c r="H122" s="321"/>
    </row>
    <row r="123" spans="1:8">
      <c r="A123" s="318"/>
      <c r="B123" s="318"/>
      <c r="C123" s="321"/>
      <c r="D123" s="321"/>
      <c r="E123" s="321"/>
      <c r="F123" s="321"/>
      <c r="G123" s="321"/>
      <c r="H123" s="321"/>
    </row>
    <row r="124" spans="1:8">
      <c r="A124" s="318"/>
      <c r="B124" s="318"/>
      <c r="C124" s="321"/>
      <c r="D124" s="321"/>
      <c r="E124" s="321"/>
      <c r="F124" s="321"/>
      <c r="G124" s="321"/>
      <c r="H124" s="321"/>
    </row>
    <row r="125" spans="1:8">
      <c r="A125" s="318"/>
      <c r="B125" s="318"/>
      <c r="C125" s="321"/>
      <c r="D125" s="321"/>
      <c r="E125" s="321"/>
      <c r="F125" s="321"/>
      <c r="G125" s="321"/>
      <c r="H125" s="321"/>
    </row>
    <row r="126" spans="1:8">
      <c r="A126" s="318"/>
      <c r="B126" s="318"/>
      <c r="C126" s="321"/>
      <c r="D126" s="321"/>
      <c r="E126" s="321"/>
      <c r="F126" s="321"/>
      <c r="G126" s="321"/>
      <c r="H126" s="321"/>
    </row>
    <row r="127" spans="1:8">
      <c r="A127" s="318"/>
      <c r="B127" s="318"/>
      <c r="C127" s="321"/>
      <c r="D127" s="321"/>
      <c r="E127" s="321"/>
      <c r="F127" s="321"/>
      <c r="G127" s="321"/>
      <c r="H127" s="321"/>
    </row>
    <row r="128" spans="1:8">
      <c r="A128" s="318"/>
      <c r="B128" s="318"/>
      <c r="C128" s="321"/>
      <c r="D128" s="321"/>
      <c r="E128" s="321"/>
      <c r="F128" s="321"/>
      <c r="G128" s="321"/>
      <c r="H128" s="321"/>
    </row>
    <row r="129" spans="1:8">
      <c r="A129" s="318"/>
      <c r="B129" s="318"/>
      <c r="C129" s="321"/>
      <c r="D129" s="321"/>
      <c r="E129" s="321"/>
      <c r="F129" s="321"/>
      <c r="G129" s="321"/>
      <c r="H129" s="321"/>
    </row>
    <row r="130" spans="1:8">
      <c r="A130" s="318"/>
      <c r="B130" s="318"/>
      <c r="C130" s="321"/>
      <c r="D130" s="321"/>
      <c r="E130" s="321"/>
      <c r="F130" s="321"/>
      <c r="G130" s="321"/>
      <c r="H130" s="321"/>
    </row>
    <row r="131" spans="1:8">
      <c r="A131" s="318"/>
      <c r="B131" s="318"/>
      <c r="C131" s="321"/>
      <c r="D131" s="321"/>
      <c r="E131" s="321"/>
      <c r="F131" s="321"/>
      <c r="G131" s="321"/>
      <c r="H131" s="321"/>
    </row>
    <row r="132" spans="1:8">
      <c r="A132" s="318"/>
      <c r="B132" s="318"/>
      <c r="C132" s="321"/>
      <c r="D132" s="321"/>
      <c r="E132" s="321"/>
      <c r="F132" s="321"/>
      <c r="G132" s="321"/>
      <c r="H132" s="321"/>
    </row>
    <row r="133" spans="1:8">
      <c r="A133" s="318"/>
      <c r="B133" s="318"/>
      <c r="C133" s="321"/>
      <c r="D133" s="321"/>
      <c r="E133" s="321"/>
      <c r="F133" s="321"/>
      <c r="G133" s="321"/>
      <c r="H133" s="321"/>
    </row>
    <row r="134" spans="1:8">
      <c r="A134" s="318"/>
      <c r="B134" s="318"/>
      <c r="C134" s="321"/>
      <c r="D134" s="321"/>
      <c r="E134" s="321"/>
      <c r="F134" s="321"/>
      <c r="G134" s="321"/>
      <c r="H134" s="321"/>
    </row>
    <row r="135" spans="1:8">
      <c r="A135" s="318"/>
      <c r="B135" s="318"/>
      <c r="C135" s="321"/>
      <c r="D135" s="321"/>
      <c r="E135" s="321"/>
      <c r="F135" s="321"/>
      <c r="G135" s="321"/>
      <c r="H135" s="321"/>
    </row>
    <row r="136" spans="1:8">
      <c r="A136" s="318"/>
      <c r="B136" s="318"/>
      <c r="C136" s="321"/>
      <c r="D136" s="321"/>
      <c r="E136" s="321"/>
      <c r="F136" s="321"/>
      <c r="G136" s="321"/>
      <c r="H136" s="321"/>
    </row>
    <row r="137" spans="1:8">
      <c r="A137" s="318"/>
      <c r="B137" s="318"/>
      <c r="C137" s="321"/>
      <c r="D137" s="321"/>
      <c r="E137" s="321"/>
      <c r="F137" s="321"/>
      <c r="G137" s="321"/>
      <c r="H137" s="321"/>
    </row>
    <row r="138" spans="1:8">
      <c r="A138" s="318"/>
      <c r="B138" s="318"/>
      <c r="C138" s="321"/>
      <c r="D138" s="321"/>
      <c r="E138" s="321"/>
      <c r="F138" s="321"/>
      <c r="G138" s="321"/>
      <c r="H138" s="321"/>
    </row>
    <row r="139" spans="1:8">
      <c r="A139" s="318"/>
      <c r="B139" s="318"/>
      <c r="C139" s="321"/>
      <c r="D139" s="321"/>
      <c r="E139" s="321"/>
      <c r="F139" s="321"/>
      <c r="G139" s="321"/>
      <c r="H139" s="321"/>
    </row>
    <row r="140" spans="1:8">
      <c r="A140" s="318"/>
      <c r="B140" s="318"/>
      <c r="C140" s="321"/>
      <c r="D140" s="321"/>
      <c r="E140" s="321"/>
      <c r="F140" s="321"/>
      <c r="G140" s="321"/>
      <c r="H140" s="321"/>
    </row>
    <row r="141" spans="1:8">
      <c r="A141" s="318"/>
      <c r="B141" s="318"/>
      <c r="C141" s="321"/>
      <c r="D141" s="321"/>
      <c r="E141" s="321"/>
      <c r="F141" s="321"/>
      <c r="G141" s="321"/>
      <c r="H141" s="321"/>
    </row>
    <row r="142" spans="1:8">
      <c r="A142" s="318"/>
      <c r="B142" s="318"/>
      <c r="C142" s="321"/>
      <c r="D142" s="321"/>
      <c r="E142" s="321"/>
      <c r="F142" s="321"/>
      <c r="G142" s="321"/>
      <c r="H142" s="321"/>
    </row>
    <row r="143" spans="1:8">
      <c r="A143" s="318"/>
      <c r="B143" s="318"/>
      <c r="C143" s="321"/>
      <c r="D143" s="321"/>
      <c r="E143" s="321"/>
      <c r="F143" s="321"/>
      <c r="G143" s="321"/>
      <c r="H143" s="321"/>
    </row>
    <row r="144" spans="1:8">
      <c r="A144" s="318"/>
      <c r="B144" s="318"/>
      <c r="C144" s="321"/>
      <c r="D144" s="321"/>
      <c r="E144" s="321"/>
      <c r="F144" s="321"/>
      <c r="G144" s="321"/>
      <c r="H144" s="321"/>
    </row>
    <row r="145" spans="1:8">
      <c r="A145" s="318"/>
      <c r="B145" s="318"/>
      <c r="C145" s="321"/>
      <c r="D145" s="321"/>
      <c r="E145" s="321"/>
      <c r="F145" s="321"/>
      <c r="G145" s="321"/>
      <c r="H145" s="321"/>
    </row>
    <row r="146" spans="1:8">
      <c r="A146" s="318"/>
      <c r="B146" s="318"/>
      <c r="C146" s="321"/>
      <c r="D146" s="321"/>
      <c r="E146" s="321"/>
      <c r="F146" s="321"/>
      <c r="G146" s="321"/>
      <c r="H146" s="321"/>
    </row>
    <row r="147" spans="1:8">
      <c r="A147" s="318"/>
      <c r="B147" s="318"/>
      <c r="C147" s="321"/>
      <c r="D147" s="321"/>
      <c r="E147" s="321"/>
      <c r="F147" s="321"/>
      <c r="G147" s="321"/>
      <c r="H147" s="321"/>
    </row>
    <row r="148" spans="1:8">
      <c r="A148" s="318"/>
      <c r="B148" s="318"/>
      <c r="C148" s="321"/>
      <c r="D148" s="321"/>
      <c r="E148" s="321"/>
      <c r="F148" s="321"/>
      <c r="G148" s="321"/>
      <c r="H148" s="321"/>
    </row>
    <row r="149" spans="1:8">
      <c r="A149" s="318"/>
      <c r="B149" s="318"/>
      <c r="C149" s="321"/>
      <c r="D149" s="321"/>
      <c r="E149" s="321"/>
      <c r="F149" s="321"/>
      <c r="G149" s="321"/>
      <c r="H149" s="321"/>
    </row>
    <row r="150" spans="1:8">
      <c r="A150" s="318"/>
      <c r="B150" s="318"/>
      <c r="C150" s="321"/>
      <c r="D150" s="321"/>
      <c r="E150" s="321"/>
      <c r="F150" s="321"/>
      <c r="G150" s="321"/>
      <c r="H150" s="321"/>
    </row>
    <row r="151" spans="1:8">
      <c r="A151" s="318"/>
      <c r="B151" s="318"/>
      <c r="C151" s="321"/>
      <c r="D151" s="321"/>
      <c r="E151" s="321"/>
      <c r="F151" s="321"/>
      <c r="G151" s="321"/>
      <c r="H151" s="321"/>
    </row>
    <row r="152" spans="1:8">
      <c r="A152" s="318"/>
      <c r="B152" s="318"/>
      <c r="C152" s="321"/>
      <c r="D152" s="321"/>
      <c r="E152" s="321"/>
      <c r="F152" s="321"/>
      <c r="G152" s="321"/>
      <c r="H152" s="321"/>
    </row>
    <row r="153" spans="1:8">
      <c r="A153" s="318"/>
      <c r="B153" s="318"/>
      <c r="C153" s="321"/>
      <c r="D153" s="321"/>
      <c r="E153" s="321"/>
      <c r="F153" s="321"/>
      <c r="G153" s="321"/>
      <c r="H153" s="321"/>
    </row>
    <row r="154" spans="1:8">
      <c r="A154" s="318"/>
      <c r="B154" s="318"/>
      <c r="C154" s="321"/>
      <c r="D154" s="321"/>
      <c r="E154" s="321"/>
      <c r="F154" s="321"/>
      <c r="G154" s="321"/>
      <c r="H154" s="321"/>
    </row>
    <row r="155" spans="1:8">
      <c r="A155" s="318"/>
      <c r="B155" s="318"/>
      <c r="C155" s="321"/>
      <c r="D155" s="321"/>
      <c r="E155" s="321"/>
      <c r="F155" s="321"/>
      <c r="G155" s="321"/>
      <c r="H155" s="321"/>
    </row>
    <row r="156" spans="1:8">
      <c r="A156" s="318"/>
      <c r="B156" s="318"/>
      <c r="C156" s="321"/>
      <c r="D156" s="321"/>
      <c r="E156" s="321"/>
      <c r="F156" s="321"/>
      <c r="G156" s="321"/>
      <c r="H156" s="321"/>
    </row>
    <row r="157" spans="1:8">
      <c r="A157" s="318"/>
      <c r="B157" s="318"/>
      <c r="C157" s="321"/>
      <c r="D157" s="321"/>
      <c r="E157" s="321"/>
      <c r="F157" s="321"/>
      <c r="G157" s="321"/>
      <c r="H157" s="321"/>
    </row>
    <row r="158" spans="1:8">
      <c r="A158" s="318"/>
      <c r="B158" s="318"/>
      <c r="C158" s="321"/>
      <c r="D158" s="321"/>
      <c r="E158" s="321"/>
      <c r="F158" s="321"/>
      <c r="G158" s="321"/>
      <c r="H158" s="321"/>
    </row>
    <row r="159" spans="1:8">
      <c r="A159" s="318"/>
      <c r="B159" s="318"/>
      <c r="C159" s="321"/>
      <c r="D159" s="321"/>
      <c r="E159" s="321"/>
      <c r="F159" s="321"/>
      <c r="G159" s="321"/>
      <c r="H159" s="321"/>
    </row>
    <row r="160" spans="1:8">
      <c r="A160" s="318"/>
      <c r="B160" s="318"/>
      <c r="C160" s="321"/>
      <c r="D160" s="321"/>
      <c r="E160" s="321"/>
      <c r="F160" s="321"/>
      <c r="G160" s="321"/>
      <c r="H160" s="321"/>
    </row>
    <row r="161" spans="1:8">
      <c r="A161" s="318"/>
      <c r="B161" s="318"/>
      <c r="C161" s="321"/>
      <c r="D161" s="321"/>
      <c r="E161" s="321"/>
      <c r="F161" s="321"/>
      <c r="G161" s="321"/>
      <c r="H161" s="321"/>
    </row>
    <row r="162" spans="1:8">
      <c r="A162" s="318"/>
      <c r="B162" s="318"/>
      <c r="C162" s="321"/>
      <c r="D162" s="321"/>
      <c r="E162" s="321"/>
      <c r="F162" s="321"/>
      <c r="G162" s="321"/>
      <c r="H162" s="321"/>
    </row>
    <row r="163" spans="1:8">
      <c r="A163" s="318"/>
      <c r="B163" s="318"/>
      <c r="C163" s="321"/>
      <c r="D163" s="321"/>
      <c r="E163" s="321"/>
      <c r="F163" s="321"/>
      <c r="G163" s="321"/>
      <c r="H163" s="321"/>
    </row>
    <row r="164" spans="1:8">
      <c r="A164" s="318"/>
      <c r="B164" s="318"/>
      <c r="C164" s="321"/>
      <c r="D164" s="321"/>
      <c r="E164" s="321"/>
      <c r="F164" s="321"/>
      <c r="G164" s="321"/>
      <c r="H164" s="321"/>
    </row>
    <row r="165" spans="1:8">
      <c r="A165" s="318"/>
      <c r="B165" s="318"/>
      <c r="C165" s="321"/>
      <c r="D165" s="321"/>
      <c r="E165" s="321"/>
      <c r="F165" s="321"/>
      <c r="G165" s="321"/>
      <c r="H165" s="321"/>
    </row>
    <row r="166" spans="1:8">
      <c r="A166" s="318"/>
      <c r="B166" s="318"/>
      <c r="C166" s="321"/>
      <c r="D166" s="321"/>
      <c r="E166" s="321"/>
      <c r="F166" s="321"/>
      <c r="G166" s="321"/>
      <c r="H166" s="321"/>
    </row>
    <row r="167" spans="1:8">
      <c r="A167" s="318"/>
      <c r="B167" s="318"/>
      <c r="C167" s="321"/>
      <c r="D167" s="321"/>
      <c r="E167" s="321"/>
      <c r="F167" s="321"/>
      <c r="G167" s="321"/>
      <c r="H167" s="321"/>
    </row>
    <row r="168" spans="1:8">
      <c r="A168" s="318"/>
      <c r="B168" s="318"/>
      <c r="C168" s="321"/>
      <c r="D168" s="321"/>
      <c r="E168" s="321"/>
      <c r="F168" s="321"/>
      <c r="G168" s="321"/>
      <c r="H168" s="321"/>
    </row>
    <row r="169" spans="1:8">
      <c r="A169" s="318"/>
      <c r="B169" s="318"/>
      <c r="C169" s="321"/>
      <c r="D169" s="321"/>
      <c r="E169" s="321"/>
      <c r="F169" s="321"/>
      <c r="G169" s="321"/>
      <c r="H169" s="321"/>
    </row>
    <row r="170" spans="1:8">
      <c r="A170" s="318"/>
      <c r="B170" s="318"/>
      <c r="C170" s="321"/>
      <c r="D170" s="321"/>
      <c r="E170" s="321"/>
      <c r="F170" s="321"/>
      <c r="G170" s="321"/>
      <c r="H170" s="321"/>
    </row>
    <row r="171" spans="1:8">
      <c r="A171" s="318"/>
      <c r="B171" s="318"/>
      <c r="C171" s="321"/>
      <c r="D171" s="321"/>
      <c r="E171" s="321"/>
      <c r="F171" s="321"/>
      <c r="G171" s="321"/>
      <c r="H171" s="321"/>
    </row>
    <row r="172" spans="1:8">
      <c r="A172" s="318"/>
      <c r="B172" s="318"/>
      <c r="C172" s="321"/>
      <c r="D172" s="321"/>
      <c r="E172" s="321"/>
      <c r="F172" s="321"/>
      <c r="G172" s="321"/>
      <c r="H172" s="321"/>
    </row>
    <row r="173" spans="1:8">
      <c r="A173" s="318"/>
      <c r="B173" s="318"/>
      <c r="C173" s="321"/>
      <c r="D173" s="321"/>
      <c r="E173" s="321"/>
      <c r="F173" s="321"/>
      <c r="G173" s="321"/>
      <c r="H173" s="321"/>
    </row>
    <row r="174" spans="1:8">
      <c r="A174" s="318"/>
      <c r="B174" s="318"/>
      <c r="C174" s="321"/>
      <c r="D174" s="321"/>
      <c r="E174" s="321"/>
      <c r="F174" s="321"/>
      <c r="G174" s="321"/>
      <c r="H174" s="321"/>
    </row>
    <row r="175" spans="1:8">
      <c r="A175" s="318"/>
      <c r="B175" s="318"/>
      <c r="C175" s="321"/>
      <c r="D175" s="321"/>
      <c r="E175" s="321"/>
      <c r="F175" s="321"/>
      <c r="G175" s="321"/>
      <c r="H175" s="321"/>
    </row>
    <row r="176" spans="1:8">
      <c r="A176" s="318"/>
      <c r="B176" s="318"/>
      <c r="C176" s="321"/>
      <c r="D176" s="321"/>
      <c r="E176" s="321"/>
      <c r="F176" s="321"/>
      <c r="G176" s="321"/>
      <c r="H176" s="321"/>
    </row>
    <row r="177" spans="1:8">
      <c r="A177" s="318"/>
      <c r="B177" s="318"/>
      <c r="C177" s="321"/>
      <c r="D177" s="321"/>
      <c r="E177" s="321"/>
      <c r="F177" s="321"/>
      <c r="G177" s="321"/>
      <c r="H177" s="321"/>
    </row>
    <row r="178" spans="1:8">
      <c r="A178" s="318"/>
      <c r="B178" s="318"/>
      <c r="C178" s="321"/>
      <c r="D178" s="321"/>
      <c r="E178" s="321"/>
      <c r="F178" s="321"/>
      <c r="G178" s="321"/>
      <c r="H178" s="321"/>
    </row>
    <row r="179" spans="1:8">
      <c r="A179" s="318"/>
      <c r="B179" s="318"/>
      <c r="C179" s="321"/>
      <c r="D179" s="321"/>
      <c r="E179" s="321"/>
      <c r="F179" s="321"/>
      <c r="G179" s="321"/>
      <c r="H179" s="321"/>
    </row>
    <row r="180" spans="1:8">
      <c r="A180" s="318"/>
      <c r="B180" s="318"/>
      <c r="C180" s="321"/>
      <c r="D180" s="321"/>
      <c r="E180" s="321"/>
      <c r="F180" s="321"/>
      <c r="G180" s="321"/>
      <c r="H180" s="321"/>
    </row>
    <row r="181" spans="1:8">
      <c r="A181" s="318"/>
      <c r="B181" s="318"/>
      <c r="C181" s="321"/>
      <c r="D181" s="321"/>
      <c r="E181" s="321"/>
      <c r="F181" s="321"/>
      <c r="G181" s="321"/>
      <c r="H181" s="321"/>
    </row>
    <row r="182" spans="1:8">
      <c r="A182" s="318"/>
      <c r="B182" s="318"/>
      <c r="C182" s="321"/>
      <c r="D182" s="321"/>
      <c r="E182" s="321"/>
      <c r="F182" s="321"/>
      <c r="G182" s="321"/>
      <c r="H182" s="321"/>
    </row>
    <row r="183" spans="1:8">
      <c r="A183" s="318"/>
      <c r="B183" s="318"/>
      <c r="C183" s="321"/>
      <c r="D183" s="321"/>
      <c r="E183" s="321"/>
      <c r="F183" s="321"/>
      <c r="G183" s="321"/>
      <c r="H183" s="321"/>
    </row>
    <row r="184" spans="1:8">
      <c r="A184" s="318"/>
      <c r="B184" s="318"/>
      <c r="C184" s="321"/>
      <c r="D184" s="321"/>
      <c r="E184" s="321"/>
      <c r="F184" s="321"/>
      <c r="G184" s="321"/>
      <c r="H184" s="321"/>
    </row>
    <row r="185" spans="1:8">
      <c r="A185" s="318"/>
      <c r="B185" s="318"/>
      <c r="C185" s="321"/>
      <c r="D185" s="321"/>
      <c r="E185" s="321"/>
      <c r="F185" s="321"/>
      <c r="G185" s="321"/>
      <c r="H185" s="321"/>
    </row>
    <row r="186" spans="1:8">
      <c r="A186" s="318"/>
      <c r="B186" s="318"/>
      <c r="C186" s="321"/>
      <c r="D186" s="321"/>
      <c r="E186" s="321"/>
      <c r="F186" s="321"/>
      <c r="G186" s="321"/>
      <c r="H186" s="321"/>
    </row>
    <row r="187" spans="1:8">
      <c r="A187" s="318"/>
      <c r="B187" s="318"/>
      <c r="C187" s="321"/>
      <c r="D187" s="321"/>
      <c r="E187" s="321"/>
      <c r="F187" s="321"/>
      <c r="G187" s="321"/>
      <c r="H187" s="321"/>
    </row>
    <row r="188" spans="1:8">
      <c r="A188" s="318"/>
      <c r="B188" s="318"/>
      <c r="C188" s="321"/>
      <c r="D188" s="321"/>
      <c r="E188" s="321"/>
      <c r="F188" s="321"/>
      <c r="G188" s="321"/>
      <c r="H188" s="321"/>
    </row>
    <row r="189" spans="1:8">
      <c r="A189" s="318"/>
      <c r="B189" s="318"/>
      <c r="C189" s="321"/>
      <c r="D189" s="321"/>
      <c r="E189" s="321"/>
      <c r="F189" s="321"/>
      <c r="G189" s="321"/>
      <c r="H189" s="321"/>
    </row>
    <row r="190" spans="1:8">
      <c r="A190" s="318"/>
      <c r="B190" s="318"/>
      <c r="C190" s="321"/>
      <c r="D190" s="321"/>
      <c r="E190" s="321"/>
      <c r="F190" s="321"/>
      <c r="G190" s="321"/>
      <c r="H190" s="321"/>
    </row>
    <row r="191" spans="1:8">
      <c r="A191" s="318"/>
      <c r="B191" s="318"/>
      <c r="C191" s="321"/>
      <c r="D191" s="321"/>
      <c r="E191" s="321"/>
      <c r="F191" s="321"/>
      <c r="G191" s="321"/>
      <c r="H191" s="321"/>
    </row>
    <row r="192" spans="1:8">
      <c r="A192" s="318"/>
      <c r="B192" s="318"/>
      <c r="C192" s="321"/>
      <c r="D192" s="321"/>
      <c r="E192" s="321"/>
      <c r="F192" s="321"/>
      <c r="G192" s="321"/>
      <c r="H192" s="321"/>
    </row>
    <row r="193" spans="1:8">
      <c r="A193" s="318"/>
      <c r="B193" s="318"/>
      <c r="C193" s="321"/>
      <c r="D193" s="321"/>
      <c r="E193" s="321"/>
      <c r="F193" s="321"/>
      <c r="G193" s="321"/>
      <c r="H193" s="321"/>
    </row>
    <row r="194" spans="1:8">
      <c r="A194" s="318"/>
      <c r="B194" s="318"/>
      <c r="C194" s="321"/>
      <c r="D194" s="321"/>
      <c r="E194" s="321"/>
      <c r="F194" s="321"/>
      <c r="G194" s="321"/>
      <c r="H194" s="321"/>
    </row>
    <row r="195" spans="1:8">
      <c r="A195" s="318"/>
      <c r="B195" s="318"/>
      <c r="C195" s="321"/>
      <c r="D195" s="321"/>
      <c r="E195" s="321"/>
      <c r="F195" s="321"/>
      <c r="G195" s="321"/>
      <c r="H195" s="321"/>
    </row>
    <row r="196" spans="1:8">
      <c r="A196" s="318"/>
      <c r="B196" s="318"/>
      <c r="C196" s="321"/>
      <c r="D196" s="321"/>
      <c r="E196" s="321"/>
      <c r="F196" s="321"/>
      <c r="G196" s="321"/>
      <c r="H196" s="321"/>
    </row>
    <row r="197" spans="1:8">
      <c r="A197" s="318"/>
      <c r="B197" s="318"/>
      <c r="C197" s="321"/>
      <c r="D197" s="321"/>
      <c r="E197" s="321"/>
      <c r="F197" s="321"/>
      <c r="G197" s="321"/>
      <c r="H197" s="321"/>
    </row>
    <row r="198" spans="1:8">
      <c r="A198" s="318"/>
      <c r="B198" s="318"/>
      <c r="C198" s="321"/>
      <c r="D198" s="321"/>
      <c r="E198" s="321"/>
      <c r="F198" s="321"/>
      <c r="G198" s="321"/>
      <c r="H198" s="321"/>
    </row>
    <row r="199" spans="1:8">
      <c r="A199" s="318"/>
      <c r="B199" s="318"/>
      <c r="C199" s="321"/>
      <c r="D199" s="321"/>
      <c r="E199" s="321"/>
      <c r="F199" s="321"/>
      <c r="G199" s="321"/>
      <c r="H199" s="321"/>
    </row>
    <row r="200" spans="1:8">
      <c r="A200" s="318"/>
      <c r="B200" s="318"/>
      <c r="C200" s="321"/>
      <c r="D200" s="321"/>
      <c r="E200" s="321"/>
      <c r="F200" s="321"/>
      <c r="G200" s="321"/>
      <c r="H200" s="321"/>
    </row>
    <row r="201" spans="1:8">
      <c r="A201" s="318"/>
      <c r="B201" s="318"/>
      <c r="C201" s="321"/>
      <c r="D201" s="321"/>
      <c r="E201" s="321"/>
      <c r="F201" s="321"/>
      <c r="G201" s="321"/>
      <c r="H201" s="321"/>
    </row>
    <row r="202" spans="1:8">
      <c r="A202" s="318"/>
      <c r="B202" s="318"/>
      <c r="C202" s="321"/>
      <c r="D202" s="321"/>
      <c r="E202" s="321"/>
      <c r="F202" s="321"/>
      <c r="G202" s="321"/>
      <c r="H202" s="321"/>
    </row>
    <row r="203" spans="1:8">
      <c r="A203" s="318"/>
      <c r="B203" s="318"/>
      <c r="C203" s="321"/>
      <c r="D203" s="321"/>
      <c r="E203" s="321"/>
      <c r="F203" s="321"/>
      <c r="G203" s="321"/>
      <c r="H203" s="321"/>
    </row>
    <row r="204" spans="1:8">
      <c r="A204" s="318"/>
      <c r="B204" s="318"/>
      <c r="C204" s="321"/>
      <c r="D204" s="321"/>
      <c r="E204" s="321"/>
      <c r="F204" s="321"/>
      <c r="G204" s="321"/>
      <c r="H204" s="321"/>
    </row>
    <row r="205" spans="1:8">
      <c r="A205" s="318"/>
      <c r="B205" s="318"/>
      <c r="C205" s="321"/>
      <c r="D205" s="321"/>
      <c r="E205" s="321"/>
      <c r="F205" s="321"/>
      <c r="G205" s="321"/>
      <c r="H205" s="321"/>
    </row>
    <row r="206" spans="1:8">
      <c r="A206" s="318"/>
      <c r="B206" s="318"/>
      <c r="C206" s="321"/>
      <c r="D206" s="321"/>
      <c r="E206" s="321"/>
      <c r="F206" s="321"/>
      <c r="G206" s="321"/>
      <c r="H206" s="321"/>
    </row>
    <row r="207" spans="1:8">
      <c r="A207" s="318"/>
      <c r="B207" s="318"/>
      <c r="C207" s="321"/>
      <c r="D207" s="321"/>
      <c r="E207" s="321"/>
      <c r="F207" s="321"/>
      <c r="G207" s="321"/>
      <c r="H207" s="321"/>
    </row>
    <row r="208" spans="1:8">
      <c r="A208" s="318"/>
      <c r="B208" s="318"/>
      <c r="C208" s="321"/>
      <c r="D208" s="321"/>
      <c r="E208" s="321"/>
      <c r="F208" s="321"/>
      <c r="G208" s="321"/>
      <c r="H208" s="321"/>
    </row>
    <row r="209" spans="1:8">
      <c r="A209" s="318"/>
      <c r="B209" s="318"/>
      <c r="C209" s="321"/>
      <c r="D209" s="321"/>
      <c r="E209" s="321"/>
      <c r="F209" s="321"/>
      <c r="G209" s="321"/>
      <c r="H209" s="321"/>
    </row>
    <row r="210" spans="1:8">
      <c r="A210" s="318"/>
      <c r="B210" s="318"/>
      <c r="C210" s="321"/>
      <c r="D210" s="321"/>
      <c r="E210" s="321"/>
      <c r="F210" s="321"/>
      <c r="G210" s="321"/>
      <c r="H210" s="321"/>
    </row>
    <row r="211" spans="1:8">
      <c r="A211" s="318"/>
      <c r="B211" s="318"/>
      <c r="C211" s="321"/>
      <c r="D211" s="321"/>
      <c r="E211" s="321"/>
      <c r="F211" s="321"/>
      <c r="G211" s="321"/>
      <c r="H211" s="321"/>
    </row>
    <row r="212" spans="1:8">
      <c r="A212" s="318"/>
      <c r="B212" s="318"/>
      <c r="C212" s="321"/>
      <c r="D212" s="321"/>
      <c r="E212" s="321"/>
      <c r="F212" s="321"/>
      <c r="G212" s="321"/>
      <c r="H212" s="321"/>
    </row>
    <row r="213" spans="1:8">
      <c r="A213" s="318"/>
      <c r="B213" s="318"/>
      <c r="C213" s="321"/>
      <c r="D213" s="321"/>
      <c r="E213" s="321"/>
      <c r="F213" s="321"/>
      <c r="G213" s="321"/>
      <c r="H213" s="321"/>
    </row>
    <row r="214" spans="1:8">
      <c r="A214" s="318"/>
      <c r="B214" s="318"/>
      <c r="C214" s="321"/>
      <c r="D214" s="321"/>
      <c r="E214" s="321"/>
      <c r="F214" s="321"/>
      <c r="G214" s="321"/>
      <c r="H214" s="321"/>
    </row>
    <row r="215" spans="1:8">
      <c r="A215" s="318"/>
      <c r="B215" s="318"/>
      <c r="C215" s="321"/>
      <c r="D215" s="321"/>
      <c r="E215" s="321"/>
      <c r="F215" s="321"/>
      <c r="G215" s="321"/>
      <c r="H215" s="321"/>
    </row>
    <row r="216" spans="1:8">
      <c r="A216" s="318"/>
      <c r="B216" s="318"/>
      <c r="C216" s="321"/>
      <c r="D216" s="321"/>
      <c r="E216" s="321"/>
      <c r="F216" s="321"/>
      <c r="G216" s="321"/>
      <c r="H216" s="321"/>
    </row>
    <row r="217" spans="1:8">
      <c r="A217" s="318"/>
      <c r="B217" s="318"/>
      <c r="C217" s="321"/>
      <c r="D217" s="321"/>
      <c r="E217" s="321"/>
      <c r="F217" s="321"/>
      <c r="G217" s="321"/>
      <c r="H217" s="321"/>
    </row>
    <row r="218" spans="1:8">
      <c r="A218" s="318"/>
      <c r="B218" s="318"/>
      <c r="C218" s="321"/>
      <c r="D218" s="321"/>
      <c r="E218" s="321"/>
      <c r="F218" s="321"/>
      <c r="G218" s="321"/>
      <c r="H218" s="321"/>
    </row>
    <row r="219" spans="1:8">
      <c r="A219" s="318"/>
      <c r="B219" s="318"/>
      <c r="C219" s="321"/>
      <c r="D219" s="321"/>
      <c r="E219" s="321"/>
      <c r="F219" s="321"/>
      <c r="G219" s="321"/>
      <c r="H219" s="321"/>
    </row>
    <row r="220" spans="1:8">
      <c r="A220" s="318"/>
      <c r="B220" s="318"/>
      <c r="C220" s="321"/>
      <c r="D220" s="321"/>
      <c r="E220" s="321"/>
      <c r="F220" s="321"/>
      <c r="G220" s="321"/>
      <c r="H220" s="321"/>
    </row>
    <row r="221" spans="1:8">
      <c r="A221" s="318"/>
      <c r="B221" s="318"/>
      <c r="C221" s="321"/>
      <c r="D221" s="321"/>
      <c r="E221" s="321"/>
      <c r="F221" s="321"/>
      <c r="G221" s="321"/>
      <c r="H221" s="321"/>
    </row>
    <row r="222" spans="1:8">
      <c r="A222" s="318"/>
      <c r="B222" s="318"/>
      <c r="C222" s="321"/>
      <c r="D222" s="321"/>
      <c r="E222" s="321"/>
      <c r="F222" s="321"/>
      <c r="G222" s="321"/>
      <c r="H222" s="321"/>
    </row>
    <row r="223" spans="1:8">
      <c r="A223" s="318"/>
      <c r="B223" s="318"/>
      <c r="C223" s="321"/>
      <c r="D223" s="321"/>
      <c r="E223" s="321"/>
      <c r="F223" s="321"/>
      <c r="G223" s="321"/>
      <c r="H223" s="321"/>
    </row>
    <row r="224" spans="1:8">
      <c r="A224" s="318"/>
      <c r="B224" s="318"/>
      <c r="C224" s="321"/>
      <c r="D224" s="321"/>
      <c r="E224" s="321"/>
      <c r="F224" s="321"/>
      <c r="G224" s="321"/>
      <c r="H224" s="321"/>
    </row>
    <row r="225" spans="1:8">
      <c r="A225" s="318"/>
      <c r="B225" s="318"/>
      <c r="C225" s="321"/>
      <c r="D225" s="321"/>
      <c r="E225" s="321"/>
      <c r="F225" s="321"/>
      <c r="G225" s="321"/>
      <c r="H225" s="321"/>
    </row>
    <row r="226" spans="1:8">
      <c r="A226" s="318"/>
      <c r="B226" s="318"/>
      <c r="C226" s="321"/>
      <c r="D226" s="321"/>
      <c r="E226" s="321"/>
      <c r="F226" s="321"/>
      <c r="G226" s="321"/>
      <c r="H226" s="321"/>
    </row>
    <row r="227" spans="1:8">
      <c r="A227" s="318"/>
      <c r="B227" s="318"/>
      <c r="C227" s="321"/>
      <c r="D227" s="321"/>
      <c r="E227" s="321"/>
      <c r="F227" s="321"/>
      <c r="G227" s="321"/>
      <c r="H227" s="321"/>
    </row>
    <row r="228" spans="1:8">
      <c r="A228" s="318"/>
      <c r="B228" s="318"/>
      <c r="C228" s="321"/>
      <c r="D228" s="321"/>
      <c r="E228" s="321"/>
      <c r="F228" s="321"/>
      <c r="G228" s="321"/>
      <c r="H228" s="321"/>
    </row>
    <row r="229" spans="1:8">
      <c r="A229" s="318"/>
      <c r="B229" s="318"/>
      <c r="C229" s="321"/>
      <c r="D229" s="321"/>
      <c r="E229" s="321"/>
      <c r="F229" s="321"/>
      <c r="G229" s="321"/>
      <c r="H229" s="321"/>
    </row>
    <row r="230" spans="1:8">
      <c r="A230" s="318"/>
      <c r="B230" s="318"/>
      <c r="C230" s="321"/>
      <c r="D230" s="321"/>
      <c r="E230" s="321"/>
      <c r="F230" s="321"/>
      <c r="G230" s="321"/>
      <c r="H230" s="321"/>
    </row>
    <row r="231" spans="1:8">
      <c r="A231" s="318"/>
      <c r="B231" s="318"/>
      <c r="C231" s="321"/>
      <c r="D231" s="321"/>
      <c r="E231" s="321"/>
      <c r="F231" s="321"/>
      <c r="G231" s="321"/>
      <c r="H231" s="321"/>
    </row>
    <row r="232" spans="1:8">
      <c r="A232" s="318"/>
      <c r="B232" s="318"/>
      <c r="C232" s="321"/>
      <c r="D232" s="321"/>
      <c r="E232" s="321"/>
      <c r="F232" s="321"/>
      <c r="G232" s="321"/>
      <c r="H232" s="321"/>
    </row>
    <row r="233" spans="1:8">
      <c r="A233" s="318"/>
      <c r="B233" s="318"/>
      <c r="C233" s="321"/>
      <c r="D233" s="321"/>
      <c r="E233" s="321"/>
      <c r="F233" s="321"/>
      <c r="G233" s="321"/>
      <c r="H233" s="321"/>
    </row>
    <row r="234" spans="1:8">
      <c r="A234" s="318"/>
      <c r="B234" s="318"/>
      <c r="C234" s="321"/>
      <c r="D234" s="321"/>
      <c r="E234" s="321"/>
      <c r="F234" s="321"/>
      <c r="G234" s="321"/>
      <c r="H234" s="321"/>
    </row>
    <row r="235" spans="1:8">
      <c r="A235" s="318"/>
      <c r="B235" s="318"/>
      <c r="C235" s="321"/>
      <c r="D235" s="321"/>
      <c r="E235" s="321"/>
      <c r="F235" s="321"/>
      <c r="G235" s="321"/>
      <c r="H235" s="321"/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18"/>
      <c r="B237" s="318"/>
      <c r="C237" s="321"/>
      <c r="D237" s="321"/>
      <c r="E237" s="321"/>
      <c r="F237" s="321"/>
      <c r="G237" s="321"/>
      <c r="H237" s="321"/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>
      <c r="A240" s="318"/>
      <c r="B240" s="318"/>
      <c r="C240" s="321"/>
      <c r="D240" s="321"/>
      <c r="E240" s="321"/>
      <c r="F240" s="321"/>
      <c r="G240" s="321"/>
      <c r="H240" s="321"/>
    </row>
    <row r="241" spans="1:8">
      <c r="A241" s="318"/>
      <c r="B241" s="318"/>
      <c r="C241" s="321"/>
      <c r="D241" s="321"/>
      <c r="E241" s="321"/>
      <c r="F241" s="321"/>
      <c r="G241" s="321"/>
      <c r="H241" s="321"/>
    </row>
    <row r="242" spans="1:8">
      <c r="A242" s="318"/>
      <c r="B242" s="318"/>
      <c r="C242" s="321"/>
      <c r="D242" s="321"/>
      <c r="E242" s="321"/>
      <c r="F242" s="321"/>
      <c r="G242" s="321"/>
      <c r="H242" s="321"/>
    </row>
    <row r="243" spans="1:8">
      <c r="A243" s="318"/>
      <c r="B243" s="318"/>
      <c r="C243" s="321"/>
      <c r="D243" s="321"/>
      <c r="E243" s="321"/>
      <c r="F243" s="321"/>
      <c r="G243" s="321"/>
      <c r="H243" s="321"/>
    </row>
    <row r="244" spans="1:8">
      <c r="A244" s="318"/>
      <c r="B244" s="318"/>
      <c r="C244" s="321"/>
      <c r="D244" s="321"/>
      <c r="E244" s="321"/>
      <c r="F244" s="321"/>
      <c r="G244" s="321"/>
      <c r="H244" s="321"/>
    </row>
    <row r="245" spans="1:8">
      <c r="A245" s="318"/>
      <c r="B245" s="318"/>
      <c r="C245" s="321"/>
      <c r="D245" s="321"/>
      <c r="E245" s="321"/>
      <c r="F245" s="321"/>
      <c r="G245" s="321"/>
      <c r="H245" s="321"/>
    </row>
    <row r="246" spans="1:8">
      <c r="A246" s="318"/>
      <c r="B246" s="318"/>
      <c r="C246" s="321"/>
      <c r="D246" s="321"/>
      <c r="E246" s="321"/>
      <c r="F246" s="321"/>
      <c r="G246" s="321"/>
      <c r="H246" s="321"/>
    </row>
    <row r="247" spans="1:8">
      <c r="A247" s="318"/>
      <c r="B247" s="318"/>
      <c r="C247" s="321"/>
      <c r="D247" s="321"/>
      <c r="E247" s="321"/>
      <c r="F247" s="321"/>
      <c r="G247" s="321"/>
      <c r="H247" s="321"/>
    </row>
    <row r="248" spans="1:8">
      <c r="A248" s="318"/>
      <c r="B248" s="318"/>
      <c r="C248" s="321"/>
      <c r="D248" s="321"/>
      <c r="E248" s="321"/>
      <c r="F248" s="321"/>
      <c r="G248" s="321"/>
      <c r="H248" s="321"/>
    </row>
    <row r="249" spans="1:8">
      <c r="A249" s="318"/>
      <c r="B249" s="318"/>
      <c r="C249" s="321"/>
      <c r="D249" s="321"/>
      <c r="E249" s="321"/>
      <c r="F249" s="321"/>
      <c r="G249" s="321"/>
      <c r="H249" s="321"/>
    </row>
    <row r="250" spans="1:8">
      <c r="A250" s="318"/>
      <c r="B250" s="318"/>
      <c r="C250" s="321"/>
      <c r="D250" s="321"/>
      <c r="E250" s="321"/>
      <c r="F250" s="321"/>
      <c r="G250" s="321"/>
      <c r="H250" s="321"/>
    </row>
    <row r="251" spans="1:8">
      <c r="A251" s="318"/>
      <c r="B251" s="318"/>
      <c r="C251" s="321"/>
      <c r="D251" s="321"/>
      <c r="E251" s="321"/>
      <c r="F251" s="321"/>
      <c r="G251" s="321"/>
      <c r="H251" s="321"/>
    </row>
    <row r="252" spans="1:8">
      <c r="A252" s="318"/>
      <c r="B252" s="318"/>
      <c r="C252" s="321"/>
      <c r="D252" s="321"/>
      <c r="E252" s="321"/>
      <c r="F252" s="321"/>
      <c r="G252" s="321"/>
      <c r="H252" s="321"/>
    </row>
    <row r="253" spans="1:8">
      <c r="A253" s="318"/>
      <c r="B253" s="318"/>
      <c r="C253" s="321"/>
      <c r="D253" s="321"/>
      <c r="E253" s="321"/>
      <c r="F253" s="321"/>
      <c r="G253" s="321"/>
      <c r="H253" s="321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>
      <c r="A468" s="318"/>
      <c r="B468" s="318"/>
      <c r="C468" s="321"/>
      <c r="D468" s="321"/>
      <c r="E468" s="321"/>
      <c r="F468" s="321"/>
      <c r="G468" s="321"/>
      <c r="H468" s="321"/>
    </row>
    <row r="469" spans="1:8">
      <c r="A469" s="318"/>
      <c r="B469" s="318"/>
      <c r="C469" s="321"/>
      <c r="D469" s="321"/>
      <c r="E469" s="321"/>
      <c r="F469" s="321"/>
      <c r="G469" s="321"/>
      <c r="H469" s="321"/>
    </row>
    <row r="470" spans="1:8">
      <c r="A470" s="318"/>
      <c r="B470" s="318"/>
      <c r="C470" s="321"/>
      <c r="D470" s="321"/>
      <c r="E470" s="321"/>
      <c r="F470" s="321"/>
      <c r="G470" s="321"/>
      <c r="H470" s="321"/>
    </row>
    <row r="471" spans="1:8">
      <c r="A471" s="318"/>
      <c r="B471" s="318"/>
      <c r="C471" s="321"/>
      <c r="D471" s="321"/>
      <c r="E471" s="321"/>
      <c r="F471" s="321"/>
      <c r="G471" s="321"/>
      <c r="H471" s="321"/>
    </row>
    <row r="472" spans="1:8">
      <c r="A472" s="318"/>
      <c r="B472" s="318"/>
      <c r="C472" s="321"/>
      <c r="D472" s="321"/>
      <c r="E472" s="321"/>
      <c r="F472" s="321"/>
      <c r="G472" s="321"/>
      <c r="H472" s="321"/>
    </row>
    <row r="473" spans="1:8">
      <c r="A473" s="318"/>
      <c r="B473" s="318"/>
      <c r="C473" s="321"/>
      <c r="D473" s="321"/>
      <c r="E473" s="321"/>
      <c r="F473" s="321"/>
      <c r="G473" s="321"/>
      <c r="H473" s="321"/>
    </row>
    <row r="474" spans="1:8">
      <c r="A474" s="318"/>
      <c r="B474" s="318"/>
      <c r="C474" s="321"/>
      <c r="D474" s="321"/>
      <c r="E474" s="321"/>
      <c r="F474" s="321"/>
      <c r="G474" s="321"/>
      <c r="H474" s="321"/>
    </row>
    <row r="475" spans="1:8">
      <c r="A475" s="318"/>
      <c r="B475" s="318"/>
      <c r="C475" s="321"/>
      <c r="D475" s="321"/>
      <c r="E475" s="321"/>
      <c r="F475" s="321"/>
      <c r="G475" s="321"/>
      <c r="H475" s="321"/>
    </row>
    <row r="476" spans="1:8">
      <c r="A476" s="318"/>
      <c r="B476" s="318"/>
      <c r="C476" s="321"/>
      <c r="D476" s="321"/>
      <c r="E476" s="321"/>
      <c r="F476" s="321"/>
      <c r="G476" s="321"/>
      <c r="H476" s="321"/>
    </row>
    <row r="477" spans="1:8">
      <c r="A477" s="318"/>
      <c r="B477" s="318"/>
      <c r="C477" s="321"/>
      <c r="D477" s="321"/>
      <c r="E477" s="321"/>
      <c r="F477" s="321"/>
      <c r="G477" s="321"/>
      <c r="H477" s="321"/>
    </row>
    <row r="478" spans="1:8">
      <c r="A478" s="318"/>
      <c r="B478" s="318"/>
      <c r="C478" s="321"/>
      <c r="D478" s="321"/>
      <c r="E478" s="321"/>
      <c r="F478" s="321"/>
      <c r="G478" s="321"/>
      <c r="H478" s="321"/>
    </row>
    <row r="479" spans="1:8">
      <c r="A479" s="318"/>
      <c r="B479" s="318"/>
      <c r="C479" s="321"/>
      <c r="D479" s="321"/>
      <c r="E479" s="321"/>
      <c r="F479" s="321"/>
      <c r="G479" s="321"/>
      <c r="H479" s="321"/>
    </row>
    <row r="480" spans="1:8">
      <c r="A480" s="318"/>
      <c r="B480" s="318"/>
      <c r="C480" s="321"/>
      <c r="D480" s="321"/>
      <c r="E480" s="321"/>
      <c r="F480" s="321"/>
      <c r="G480" s="321"/>
      <c r="H480" s="321"/>
    </row>
    <row r="481" spans="1:8">
      <c r="A481" s="318"/>
      <c r="B481" s="318"/>
      <c r="C481" s="321"/>
      <c r="D481" s="321"/>
      <c r="E481" s="321"/>
      <c r="F481" s="321"/>
      <c r="G481" s="321"/>
      <c r="H481" s="321"/>
    </row>
    <row r="482" spans="1:8">
      <c r="A482" s="318"/>
      <c r="B482" s="318"/>
      <c r="C482" s="321"/>
      <c r="D482" s="321"/>
      <c r="E482" s="321"/>
      <c r="F482" s="321"/>
      <c r="G482" s="321"/>
      <c r="H482" s="321"/>
    </row>
    <row r="483" spans="1:8">
      <c r="A483" s="318"/>
      <c r="B483" s="318"/>
      <c r="C483" s="321"/>
      <c r="D483" s="321"/>
      <c r="E483" s="321"/>
      <c r="F483" s="321"/>
      <c r="G483" s="321"/>
      <c r="H483" s="321"/>
    </row>
    <row r="484" spans="1:8">
      <c r="A484" s="318"/>
      <c r="B484" s="318"/>
      <c r="C484" s="321"/>
      <c r="D484" s="321"/>
      <c r="E484" s="321"/>
      <c r="F484" s="321"/>
      <c r="G484" s="321"/>
      <c r="H484" s="321"/>
    </row>
    <row r="485" spans="1:8">
      <c r="A485" s="318"/>
      <c r="B485" s="318"/>
      <c r="C485" s="321"/>
      <c r="D485" s="321"/>
      <c r="E485" s="321"/>
      <c r="F485" s="321"/>
      <c r="G485" s="321"/>
      <c r="H485" s="321"/>
    </row>
    <row r="486" spans="1:8">
      <c r="A486" s="318"/>
      <c r="B486" s="318"/>
      <c r="C486" s="321"/>
      <c r="D486" s="321"/>
      <c r="E486" s="321"/>
      <c r="F486" s="321"/>
      <c r="G486" s="321"/>
      <c r="H486" s="321"/>
    </row>
    <row r="487" spans="1:8">
      <c r="A487" s="318"/>
      <c r="B487" s="318"/>
      <c r="C487" s="321"/>
      <c r="D487" s="321"/>
      <c r="E487" s="321"/>
      <c r="F487" s="321"/>
      <c r="G487" s="321"/>
      <c r="H487" s="321"/>
    </row>
    <row r="488" spans="1:8">
      <c r="A488" s="318"/>
      <c r="B488" s="318"/>
      <c r="C488" s="321"/>
      <c r="D488" s="321"/>
      <c r="E488" s="321"/>
      <c r="F488" s="321"/>
      <c r="G488" s="321"/>
      <c r="H488" s="321"/>
    </row>
    <row r="489" spans="1:8">
      <c r="A489" s="318"/>
      <c r="B489" s="318"/>
      <c r="C489" s="321"/>
      <c r="D489" s="321"/>
      <c r="E489" s="321"/>
      <c r="F489" s="321"/>
      <c r="G489" s="321"/>
      <c r="H489" s="321"/>
    </row>
    <row r="490" spans="1:8">
      <c r="A490" s="318"/>
      <c r="B490" s="318"/>
      <c r="C490" s="321"/>
      <c r="D490" s="321"/>
      <c r="E490" s="321"/>
      <c r="F490" s="321"/>
      <c r="G490" s="321"/>
      <c r="H490" s="321"/>
    </row>
    <row r="491" spans="1:8">
      <c r="A491" s="318"/>
      <c r="B491" s="318"/>
      <c r="C491" s="321"/>
      <c r="D491" s="321"/>
      <c r="E491" s="321"/>
      <c r="F491" s="321"/>
      <c r="G491" s="321"/>
      <c r="H491" s="321"/>
    </row>
    <row r="492" spans="1:8">
      <c r="A492" s="318"/>
      <c r="B492" s="318"/>
      <c r="C492" s="321"/>
      <c r="D492" s="321"/>
      <c r="E492" s="321"/>
      <c r="F492" s="321"/>
      <c r="G492" s="321"/>
      <c r="H492" s="321"/>
    </row>
    <row r="493" spans="1:8">
      <c r="A493" s="318"/>
      <c r="B493" s="318"/>
      <c r="C493" s="321"/>
      <c r="D493" s="321"/>
      <c r="E493" s="321"/>
      <c r="F493" s="321"/>
      <c r="G493" s="321"/>
      <c r="H493" s="321"/>
    </row>
    <row r="494" spans="1:8">
      <c r="A494" s="318"/>
      <c r="B494" s="318"/>
      <c r="C494" s="321"/>
      <c r="D494" s="321"/>
      <c r="E494" s="321"/>
      <c r="F494" s="321"/>
      <c r="G494" s="321"/>
      <c r="H494" s="321"/>
    </row>
    <row r="495" spans="1:8">
      <c r="A495" s="318"/>
      <c r="B495" s="318"/>
      <c r="C495" s="321"/>
      <c r="D495" s="321"/>
      <c r="E495" s="321"/>
      <c r="F495" s="321"/>
      <c r="G495" s="321"/>
      <c r="H495" s="321"/>
    </row>
    <row r="496" spans="1:8">
      <c r="A496" s="318"/>
      <c r="B496" s="318"/>
      <c r="C496" s="321"/>
      <c r="D496" s="321"/>
      <c r="E496" s="321"/>
      <c r="F496" s="321"/>
      <c r="G496" s="321"/>
      <c r="H496" s="321"/>
    </row>
    <row r="497" spans="1:8">
      <c r="A497" s="318"/>
      <c r="B497" s="318"/>
      <c r="C497" s="321"/>
      <c r="D497" s="321"/>
      <c r="E497" s="321"/>
      <c r="F497" s="321"/>
      <c r="G497" s="321"/>
      <c r="H497" s="321"/>
    </row>
    <row r="498" spans="1:8">
      <c r="A498" s="318"/>
      <c r="B498" s="318"/>
      <c r="C498" s="321"/>
      <c r="D498" s="321"/>
      <c r="E498" s="321"/>
      <c r="F498" s="321"/>
      <c r="G498" s="321"/>
      <c r="H498" s="321"/>
    </row>
    <row r="499" spans="1:8">
      <c r="A499" s="318"/>
      <c r="B499" s="318"/>
      <c r="C499" s="321"/>
      <c r="D499" s="321"/>
      <c r="E499" s="321"/>
      <c r="F499" s="321"/>
      <c r="G499" s="321"/>
      <c r="H499" s="321"/>
    </row>
    <row r="500" spans="1:8">
      <c r="A500" s="318"/>
      <c r="B500" s="318"/>
      <c r="C500" s="321"/>
      <c r="D500" s="321"/>
      <c r="E500" s="321"/>
      <c r="F500" s="321"/>
      <c r="G500" s="321"/>
      <c r="H500" s="321"/>
    </row>
    <row r="501" spans="1:8">
      <c r="A501" s="318"/>
      <c r="B501" s="318"/>
      <c r="C501" s="321"/>
      <c r="D501" s="321"/>
      <c r="E501" s="321"/>
      <c r="F501" s="321"/>
      <c r="G501" s="321"/>
      <c r="H501" s="321"/>
    </row>
    <row r="502" spans="1:8">
      <c r="A502" s="318"/>
      <c r="B502" s="318"/>
      <c r="C502" s="321"/>
      <c r="D502" s="321"/>
      <c r="E502" s="321"/>
      <c r="F502" s="321"/>
      <c r="G502" s="321"/>
      <c r="H502" s="321"/>
    </row>
    <row r="503" spans="1:8">
      <c r="A503" s="318"/>
      <c r="B503" s="318"/>
      <c r="C503" s="321"/>
      <c r="D503" s="321"/>
      <c r="E503" s="321"/>
      <c r="F503" s="321"/>
      <c r="G503" s="321"/>
      <c r="H503" s="321"/>
    </row>
    <row r="504" spans="1:8">
      <c r="A504" s="318"/>
      <c r="B504" s="318"/>
      <c r="C504" s="321"/>
      <c r="D504" s="321"/>
      <c r="E504" s="321"/>
      <c r="F504" s="321"/>
      <c r="G504" s="321"/>
      <c r="H504" s="321"/>
    </row>
    <row r="505" spans="1:8">
      <c r="A505" s="318"/>
      <c r="B505" s="318"/>
      <c r="C505" s="321"/>
      <c r="D505" s="321"/>
      <c r="E505" s="321"/>
      <c r="F505" s="321"/>
      <c r="G505" s="321"/>
      <c r="H505" s="321"/>
    </row>
    <row r="506" spans="1:8">
      <c r="A506" s="318"/>
      <c r="B506" s="318"/>
      <c r="C506" s="321"/>
      <c r="D506" s="321"/>
      <c r="E506" s="321"/>
      <c r="F506" s="321"/>
      <c r="G506" s="321"/>
      <c r="H506" s="321"/>
    </row>
    <row r="507" spans="1:8">
      <c r="A507" s="318"/>
      <c r="B507" s="318"/>
      <c r="C507" s="321"/>
      <c r="D507" s="321"/>
      <c r="E507" s="321"/>
      <c r="F507" s="321"/>
      <c r="G507" s="321"/>
      <c r="H507" s="321"/>
    </row>
    <row r="508" spans="1:8">
      <c r="A508" s="318"/>
      <c r="B508" s="318"/>
      <c r="C508" s="321"/>
      <c r="D508" s="321"/>
      <c r="E508" s="321"/>
      <c r="F508" s="321"/>
      <c r="G508" s="321"/>
      <c r="H508" s="321"/>
    </row>
    <row r="509" spans="1:8">
      <c r="A509" s="318"/>
      <c r="B509" s="318"/>
      <c r="C509" s="321"/>
      <c r="D509" s="321"/>
      <c r="E509" s="321"/>
      <c r="F509" s="321"/>
      <c r="G509" s="321"/>
      <c r="H509" s="321"/>
    </row>
    <row r="510" spans="1:8">
      <c r="A510" s="318"/>
      <c r="B510" s="318"/>
      <c r="C510" s="321"/>
      <c r="D510" s="321"/>
      <c r="E510" s="321"/>
      <c r="F510" s="321"/>
      <c r="G510" s="321"/>
      <c r="H510" s="321"/>
    </row>
    <row r="511" spans="1:8">
      <c r="A511" s="318"/>
      <c r="B511" s="318"/>
      <c r="C511" s="321"/>
      <c r="D511" s="321"/>
      <c r="E511" s="321"/>
      <c r="F511" s="321"/>
      <c r="G511" s="321"/>
      <c r="H511" s="321"/>
    </row>
    <row r="512" spans="1:8">
      <c r="A512" s="318"/>
      <c r="B512" s="318"/>
      <c r="C512" s="321"/>
      <c r="D512" s="321"/>
      <c r="E512" s="321"/>
      <c r="F512" s="321"/>
      <c r="G512" s="321"/>
      <c r="H512" s="321"/>
    </row>
    <row r="513" spans="1:8">
      <c r="A513" s="318"/>
      <c r="B513" s="318"/>
      <c r="C513" s="321"/>
      <c r="D513" s="321"/>
      <c r="E513" s="321"/>
      <c r="F513" s="321"/>
      <c r="G513" s="321"/>
      <c r="H513" s="321"/>
    </row>
    <row r="514" spans="1:8">
      <c r="A514" s="318"/>
      <c r="B514" s="318"/>
      <c r="C514" s="321"/>
      <c r="D514" s="321"/>
      <c r="E514" s="321"/>
      <c r="F514" s="321"/>
      <c r="G514" s="321"/>
      <c r="H514" s="321"/>
    </row>
    <row r="515" spans="1:8">
      <c r="A515" s="318"/>
      <c r="B515" s="318"/>
      <c r="C515" s="321"/>
      <c r="D515" s="321"/>
      <c r="E515" s="321"/>
      <c r="F515" s="321"/>
      <c r="G515" s="321"/>
      <c r="H515" s="321"/>
    </row>
    <row r="516" spans="1:8">
      <c r="A516" s="318"/>
      <c r="B516" s="318"/>
      <c r="C516" s="321"/>
      <c r="D516" s="321"/>
      <c r="E516" s="321"/>
      <c r="F516" s="321"/>
      <c r="G516" s="321"/>
      <c r="H516" s="321"/>
    </row>
    <row r="517" spans="1:8">
      <c r="A517" s="318"/>
      <c r="B517" s="318"/>
      <c r="C517" s="321"/>
      <c r="D517" s="321"/>
      <c r="E517" s="321"/>
      <c r="F517" s="321"/>
      <c r="G517" s="321"/>
      <c r="H517" s="321"/>
    </row>
    <row r="518" spans="1:8">
      <c r="A518" s="318"/>
      <c r="B518" s="318"/>
      <c r="C518" s="321"/>
      <c r="D518" s="321"/>
      <c r="E518" s="321"/>
      <c r="F518" s="321"/>
      <c r="G518" s="321"/>
      <c r="H518" s="321"/>
    </row>
    <row r="519" spans="1:8">
      <c r="A519" s="318"/>
      <c r="B519" s="318"/>
      <c r="C519" s="321"/>
      <c r="D519" s="321"/>
      <c r="E519" s="321"/>
      <c r="F519" s="321"/>
      <c r="G519" s="321"/>
      <c r="H519" s="321"/>
    </row>
    <row r="520" spans="1:8">
      <c r="A520" s="318"/>
      <c r="B520" s="318"/>
      <c r="C520" s="321"/>
      <c r="D520" s="321"/>
      <c r="E520" s="321"/>
      <c r="F520" s="321"/>
      <c r="G520" s="321"/>
      <c r="H520" s="321"/>
    </row>
    <row r="521" spans="1:8">
      <c r="A521" s="318"/>
      <c r="B521" s="318"/>
      <c r="C521" s="321"/>
      <c r="D521" s="321"/>
      <c r="E521" s="321"/>
      <c r="F521" s="321"/>
      <c r="G521" s="321"/>
      <c r="H521" s="321"/>
    </row>
    <row r="522" spans="1:8">
      <c r="A522" s="318"/>
      <c r="B522" s="318"/>
      <c r="C522" s="321"/>
      <c r="D522" s="321"/>
      <c r="E522" s="321"/>
      <c r="F522" s="321"/>
      <c r="G522" s="321"/>
      <c r="H522" s="321"/>
    </row>
    <row r="523" spans="1:8">
      <c r="A523" s="318"/>
      <c r="B523" s="318"/>
      <c r="C523" s="321"/>
      <c r="D523" s="321"/>
      <c r="E523" s="321"/>
      <c r="F523" s="321"/>
      <c r="G523" s="321"/>
      <c r="H523" s="321"/>
    </row>
    <row r="524" spans="1:8">
      <c r="A524" s="318"/>
      <c r="B524" s="318"/>
      <c r="C524" s="321"/>
      <c r="D524" s="321"/>
      <c r="E524" s="321"/>
      <c r="F524" s="321"/>
      <c r="G524" s="321"/>
      <c r="H524" s="321"/>
    </row>
    <row r="525" spans="1:8">
      <c r="A525" s="318"/>
      <c r="B525" s="318"/>
      <c r="C525" s="321"/>
      <c r="D525" s="321"/>
      <c r="E525" s="321"/>
      <c r="F525" s="321"/>
      <c r="G525" s="321"/>
      <c r="H525" s="321"/>
    </row>
    <row r="526" spans="1:8">
      <c r="A526" s="318"/>
      <c r="B526" s="318"/>
      <c r="C526" s="321"/>
      <c r="D526" s="321"/>
      <c r="E526" s="321"/>
      <c r="F526" s="321"/>
      <c r="G526" s="321"/>
      <c r="H526" s="321"/>
    </row>
    <row r="527" spans="1:8">
      <c r="A527" s="318"/>
      <c r="B527" s="318"/>
      <c r="C527" s="321"/>
      <c r="D527" s="321"/>
      <c r="E527" s="321"/>
      <c r="F527" s="321"/>
      <c r="G527" s="321"/>
      <c r="H527" s="321"/>
    </row>
    <row r="528" spans="1:8">
      <c r="A528" s="318"/>
      <c r="B528" s="318"/>
      <c r="C528" s="321"/>
      <c r="D528" s="321"/>
      <c r="E528" s="321"/>
      <c r="F528" s="321"/>
      <c r="G528" s="321"/>
      <c r="H528" s="321"/>
    </row>
    <row r="529" spans="1:8">
      <c r="A529" s="318"/>
      <c r="B529" s="318"/>
      <c r="C529" s="321"/>
      <c r="D529" s="321"/>
      <c r="E529" s="321"/>
      <c r="F529" s="321"/>
      <c r="G529" s="321"/>
      <c r="H529" s="321"/>
    </row>
    <row r="530" spans="1:8">
      <c r="A530" s="318"/>
      <c r="B530" s="318"/>
      <c r="C530" s="321"/>
      <c r="D530" s="321"/>
      <c r="E530" s="321"/>
      <c r="F530" s="321"/>
      <c r="G530" s="321"/>
      <c r="H530" s="321"/>
    </row>
    <row r="531" spans="1:8">
      <c r="A531" s="318"/>
      <c r="B531" s="318"/>
      <c r="C531" s="321"/>
      <c r="D531" s="321"/>
      <c r="E531" s="321"/>
      <c r="F531" s="321"/>
      <c r="G531" s="321"/>
      <c r="H531" s="321"/>
    </row>
    <row r="532" spans="1:8">
      <c r="A532" s="318"/>
      <c r="B532" s="318"/>
      <c r="C532" s="321"/>
      <c r="D532" s="321"/>
      <c r="E532" s="321"/>
      <c r="F532" s="321"/>
      <c r="G532" s="321"/>
      <c r="H532" s="321"/>
    </row>
    <row r="533" spans="1:8">
      <c r="A533" s="318"/>
      <c r="B533" s="318"/>
      <c r="C533" s="321"/>
      <c r="D533" s="321"/>
      <c r="E533" s="321"/>
      <c r="F533" s="321"/>
      <c r="G533" s="321"/>
      <c r="H533" s="321"/>
    </row>
    <row r="534" spans="1:8">
      <c r="A534" s="318"/>
      <c r="B534" s="318"/>
      <c r="C534" s="321"/>
      <c r="D534" s="321"/>
      <c r="E534" s="321"/>
      <c r="F534" s="321"/>
      <c r="G534" s="321"/>
      <c r="H534" s="321"/>
    </row>
    <row r="535" spans="1:8">
      <c r="A535" s="318"/>
      <c r="B535" s="318"/>
      <c r="C535" s="321"/>
      <c r="D535" s="321"/>
      <c r="E535" s="321"/>
      <c r="F535" s="321"/>
      <c r="G535" s="321"/>
      <c r="H535" s="321"/>
    </row>
    <row r="536" spans="1:8">
      <c r="A536" s="318"/>
      <c r="B536" s="318"/>
      <c r="C536" s="321"/>
      <c r="D536" s="321"/>
      <c r="E536" s="321"/>
      <c r="F536" s="321"/>
      <c r="G536" s="321"/>
      <c r="H536" s="321"/>
    </row>
    <row r="537" spans="1:8">
      <c r="A537" s="318"/>
      <c r="B537" s="318"/>
      <c r="C537" s="321"/>
      <c r="D537" s="321"/>
      <c r="E537" s="321"/>
      <c r="F537" s="321"/>
      <c r="G537" s="321"/>
      <c r="H537" s="321"/>
    </row>
    <row r="538" spans="1:8">
      <c r="A538" s="318"/>
      <c r="B538" s="318"/>
      <c r="C538" s="321"/>
      <c r="D538" s="321"/>
      <c r="E538" s="321"/>
      <c r="F538" s="321"/>
      <c r="G538" s="321"/>
      <c r="H538" s="321"/>
    </row>
    <row r="539" spans="1:8">
      <c r="A539" s="318"/>
      <c r="B539" s="318"/>
      <c r="C539" s="321"/>
      <c r="D539" s="321"/>
      <c r="E539" s="321"/>
      <c r="F539" s="321"/>
      <c r="G539" s="321"/>
      <c r="H539" s="321"/>
    </row>
    <row r="540" spans="1:8">
      <c r="A540" s="318"/>
      <c r="B540" s="318"/>
      <c r="C540" s="321"/>
      <c r="D540" s="321"/>
      <c r="E540" s="321"/>
      <c r="F540" s="321"/>
      <c r="G540" s="321"/>
      <c r="H540" s="321"/>
    </row>
    <row r="541" spans="1:8">
      <c r="A541" s="318"/>
      <c r="B541" s="318"/>
      <c r="C541" s="321"/>
      <c r="D541" s="321"/>
      <c r="E541" s="321"/>
      <c r="F541" s="321"/>
      <c r="G541" s="321"/>
      <c r="H541" s="321"/>
    </row>
    <row r="542" spans="1:8">
      <c r="A542" s="318"/>
      <c r="B542" s="318"/>
      <c r="C542" s="321"/>
      <c r="D542" s="321"/>
      <c r="E542" s="321"/>
      <c r="F542" s="321"/>
      <c r="G542" s="321"/>
      <c r="H542" s="321"/>
    </row>
    <row r="543" spans="1:8">
      <c r="A543" s="318"/>
      <c r="B543" s="318"/>
      <c r="C543" s="321"/>
      <c r="D543" s="321"/>
      <c r="E543" s="321"/>
      <c r="F543" s="321"/>
      <c r="G543" s="321"/>
      <c r="H543" s="321"/>
    </row>
    <row r="544" spans="1:8">
      <c r="A544" s="318"/>
      <c r="B544" s="318"/>
      <c r="C544" s="321"/>
      <c r="D544" s="321"/>
      <c r="E544" s="321"/>
      <c r="F544" s="321"/>
      <c r="G544" s="321"/>
      <c r="H544" s="321"/>
    </row>
    <row r="545" spans="1:8">
      <c r="A545" s="318"/>
      <c r="B545" s="318"/>
      <c r="C545" s="321"/>
      <c r="D545" s="321"/>
      <c r="E545" s="321"/>
      <c r="F545" s="321"/>
      <c r="G545" s="321"/>
      <c r="H545" s="321"/>
    </row>
    <row r="546" spans="1:8">
      <c r="A546" s="318"/>
      <c r="B546" s="318"/>
      <c r="C546" s="321"/>
      <c r="D546" s="321"/>
      <c r="E546" s="321"/>
      <c r="F546" s="321"/>
      <c r="G546" s="321"/>
      <c r="H546" s="321"/>
    </row>
    <row r="547" spans="1:8">
      <c r="A547" s="318"/>
      <c r="B547" s="318"/>
      <c r="C547" s="321"/>
      <c r="D547" s="321"/>
      <c r="E547" s="321"/>
      <c r="F547" s="321"/>
      <c r="G547" s="321"/>
      <c r="H547" s="321"/>
    </row>
    <row r="548" spans="1:8">
      <c r="A548" s="318"/>
      <c r="B548" s="318"/>
      <c r="C548" s="321"/>
      <c r="D548" s="321"/>
      <c r="E548" s="321"/>
      <c r="F548" s="321"/>
      <c r="G548" s="321"/>
      <c r="H548" s="321"/>
    </row>
    <row r="549" spans="1:8">
      <c r="A549" s="318"/>
      <c r="B549" s="318"/>
      <c r="C549" s="321"/>
      <c r="D549" s="321"/>
      <c r="E549" s="321"/>
      <c r="F549" s="321"/>
      <c r="G549" s="321"/>
      <c r="H549" s="321"/>
    </row>
    <row r="550" spans="1:8">
      <c r="A550" s="318"/>
      <c r="B550" s="318"/>
      <c r="C550" s="321"/>
      <c r="D550" s="321"/>
      <c r="E550" s="321"/>
      <c r="F550" s="321"/>
      <c r="G550" s="321"/>
      <c r="H550" s="321"/>
    </row>
    <row r="551" spans="1:8">
      <c r="A551" s="318"/>
      <c r="B551" s="318"/>
      <c r="C551" s="321"/>
      <c r="D551" s="321"/>
      <c r="E551" s="321"/>
      <c r="F551" s="321"/>
      <c r="G551" s="321"/>
      <c r="H551" s="321"/>
    </row>
    <row r="552" spans="1:8">
      <c r="A552" s="318"/>
      <c r="B552" s="318"/>
      <c r="C552" s="321"/>
      <c r="D552" s="321"/>
      <c r="E552" s="321"/>
      <c r="F552" s="321"/>
      <c r="G552" s="321"/>
      <c r="H552" s="321"/>
    </row>
    <row r="553" spans="1:8">
      <c r="A553" s="318"/>
      <c r="B553" s="318"/>
      <c r="C553" s="321"/>
      <c r="D553" s="321"/>
      <c r="E553" s="321"/>
      <c r="F553" s="321"/>
      <c r="G553" s="321"/>
      <c r="H553" s="321"/>
    </row>
    <row r="554" spans="1:8">
      <c r="A554" s="318"/>
      <c r="B554" s="318"/>
      <c r="C554" s="321"/>
      <c r="D554" s="321"/>
      <c r="E554" s="321"/>
      <c r="F554" s="321"/>
      <c r="G554" s="321"/>
      <c r="H554" s="321"/>
    </row>
    <row r="555" spans="1:8">
      <c r="A555" s="318"/>
      <c r="B555" s="318"/>
      <c r="C555" s="321"/>
      <c r="D555" s="321"/>
      <c r="E555" s="321"/>
      <c r="F555" s="321"/>
      <c r="G555" s="321"/>
      <c r="H555" s="321"/>
    </row>
    <row r="556" spans="1:8">
      <c r="A556" s="318"/>
      <c r="B556" s="318"/>
      <c r="C556" s="321"/>
      <c r="D556" s="321"/>
      <c r="E556" s="321"/>
      <c r="F556" s="321"/>
      <c r="G556" s="321"/>
      <c r="H556" s="321"/>
    </row>
    <row r="557" spans="1:8">
      <c r="A557" s="318"/>
      <c r="B557" s="318"/>
      <c r="C557" s="321"/>
      <c r="D557" s="321"/>
      <c r="E557" s="321"/>
      <c r="F557" s="321"/>
      <c r="G557" s="321"/>
      <c r="H557" s="321"/>
    </row>
    <row r="558" spans="1:8">
      <c r="A558" s="318"/>
      <c r="B558" s="318"/>
      <c r="C558" s="321"/>
      <c r="D558" s="321"/>
      <c r="E558" s="321"/>
      <c r="F558" s="321"/>
      <c r="G558" s="321"/>
      <c r="H558" s="321"/>
    </row>
    <row r="559" spans="1:8">
      <c r="A559" s="318"/>
      <c r="B559" s="318"/>
      <c r="C559" s="321"/>
      <c r="D559" s="321"/>
      <c r="E559" s="321"/>
      <c r="F559" s="321"/>
      <c r="G559" s="321"/>
      <c r="H559" s="321"/>
    </row>
    <row r="560" spans="1:8">
      <c r="A560" s="318"/>
      <c r="B560" s="318"/>
      <c r="C560" s="321"/>
      <c r="D560" s="321"/>
      <c r="E560" s="321"/>
      <c r="F560" s="321"/>
      <c r="G560" s="321"/>
      <c r="H560" s="321"/>
    </row>
    <row r="561" spans="1:8">
      <c r="A561" s="318"/>
      <c r="B561" s="318"/>
      <c r="C561" s="321"/>
      <c r="D561" s="321"/>
      <c r="E561" s="321"/>
      <c r="F561" s="321"/>
      <c r="G561" s="321"/>
      <c r="H561" s="321"/>
    </row>
    <row r="562" spans="1:8">
      <c r="A562" s="318"/>
      <c r="B562" s="318"/>
      <c r="C562" s="321"/>
      <c r="D562" s="321"/>
      <c r="E562" s="321"/>
      <c r="F562" s="321"/>
      <c r="G562" s="321"/>
      <c r="H562" s="321"/>
    </row>
    <row r="563" spans="1:8">
      <c r="A563" s="318"/>
      <c r="B563" s="318"/>
      <c r="C563" s="321"/>
      <c r="D563" s="321"/>
      <c r="E563" s="321"/>
      <c r="F563" s="321"/>
      <c r="G563" s="321"/>
      <c r="H563" s="321"/>
    </row>
    <row r="564" spans="1:8">
      <c r="A564" s="318"/>
      <c r="B564" s="318"/>
      <c r="C564" s="321"/>
      <c r="D564" s="321"/>
      <c r="E564" s="321"/>
      <c r="F564" s="321"/>
      <c r="G564" s="321"/>
      <c r="H564" s="321"/>
    </row>
    <row r="565" spans="1:8">
      <c r="A565" s="318"/>
      <c r="B565" s="318"/>
      <c r="C565" s="321"/>
      <c r="D565" s="321"/>
      <c r="E565" s="321"/>
      <c r="F565" s="321"/>
      <c r="G565" s="321"/>
      <c r="H565" s="321"/>
    </row>
    <row r="566" spans="1:8">
      <c r="A566" s="318"/>
      <c r="B566" s="318"/>
      <c r="C566" s="321"/>
      <c r="D566" s="321"/>
      <c r="E566" s="321"/>
      <c r="F566" s="321"/>
      <c r="G566" s="321"/>
      <c r="H566" s="321"/>
    </row>
    <row r="567" spans="1:8">
      <c r="A567" s="318"/>
      <c r="B567" s="318"/>
      <c r="C567" s="321"/>
      <c r="D567" s="321"/>
      <c r="E567" s="321"/>
      <c r="F567" s="321"/>
      <c r="G567" s="321"/>
      <c r="H567" s="321"/>
    </row>
    <row r="568" spans="1:8">
      <c r="A568" s="318"/>
      <c r="B568" s="318"/>
      <c r="C568" s="321"/>
      <c r="D568" s="321"/>
      <c r="E568" s="321"/>
      <c r="F568" s="321"/>
      <c r="G568" s="321"/>
      <c r="H568" s="321"/>
    </row>
    <row r="569" spans="1:8">
      <c r="A569" s="318"/>
      <c r="B569" s="318"/>
      <c r="C569" s="321"/>
      <c r="D569" s="321"/>
      <c r="E569" s="321"/>
      <c r="F569" s="321"/>
      <c r="G569" s="321"/>
      <c r="H569" s="321"/>
    </row>
    <row r="570" spans="1:8">
      <c r="A570" s="318"/>
      <c r="B570" s="318"/>
      <c r="C570" s="321"/>
      <c r="D570" s="321"/>
      <c r="E570" s="321"/>
      <c r="F570" s="321"/>
      <c r="G570" s="321"/>
      <c r="H570" s="321"/>
    </row>
    <row r="571" spans="1:8">
      <c r="A571" s="318"/>
      <c r="B571" s="318"/>
      <c r="C571" s="321"/>
      <c r="D571" s="321"/>
      <c r="E571" s="321"/>
      <c r="F571" s="321"/>
      <c r="G571" s="321"/>
      <c r="H571" s="321"/>
    </row>
    <row r="572" spans="1:8">
      <c r="A572" s="318"/>
      <c r="B572" s="318"/>
      <c r="C572" s="321"/>
      <c r="D572" s="321"/>
      <c r="E572" s="321"/>
      <c r="F572" s="321"/>
      <c r="G572" s="321"/>
      <c r="H572" s="321"/>
    </row>
    <row r="573" spans="1:8">
      <c r="A573" s="318"/>
      <c r="B573" s="318"/>
      <c r="C573" s="321"/>
      <c r="D573" s="321"/>
      <c r="E573" s="321"/>
      <c r="F573" s="321"/>
      <c r="G573" s="321"/>
      <c r="H573" s="321"/>
    </row>
    <row r="574" spans="1:8">
      <c r="A574" s="318"/>
      <c r="B574" s="318"/>
      <c r="C574" s="321"/>
      <c r="D574" s="321"/>
      <c r="E574" s="321"/>
      <c r="F574" s="321"/>
      <c r="G574" s="321"/>
      <c r="H574" s="321"/>
    </row>
    <row r="575" spans="1:8">
      <c r="A575" s="318"/>
      <c r="B575" s="318"/>
      <c r="C575" s="321"/>
      <c r="D575" s="321"/>
      <c r="E575" s="321"/>
      <c r="F575" s="321"/>
      <c r="G575" s="321"/>
      <c r="H575" s="321"/>
    </row>
    <row r="576" spans="1:8">
      <c r="A576" s="318"/>
      <c r="B576" s="318"/>
      <c r="C576" s="321"/>
      <c r="D576" s="321"/>
      <c r="E576" s="321"/>
      <c r="F576" s="321"/>
      <c r="G576" s="321"/>
      <c r="H576" s="321"/>
    </row>
    <row r="577" spans="1:8">
      <c r="A577" s="318"/>
      <c r="B577" s="318"/>
      <c r="C577" s="321"/>
      <c r="D577" s="321"/>
      <c r="E577" s="321"/>
      <c r="F577" s="321"/>
      <c r="G577" s="321"/>
      <c r="H577" s="321"/>
    </row>
    <row r="578" spans="1:8">
      <c r="A578" s="318"/>
      <c r="B578" s="318"/>
      <c r="C578" s="321"/>
      <c r="D578" s="321"/>
      <c r="E578" s="321"/>
      <c r="F578" s="321"/>
      <c r="G578" s="321"/>
      <c r="H578" s="321"/>
    </row>
    <row r="579" spans="1:8">
      <c r="A579" s="318"/>
      <c r="B579" s="318"/>
      <c r="C579" s="321"/>
      <c r="D579" s="321"/>
      <c r="E579" s="321"/>
      <c r="F579" s="321"/>
      <c r="G579" s="321"/>
      <c r="H579" s="321"/>
    </row>
    <row r="580" spans="1:8">
      <c r="A580" s="318"/>
      <c r="B580" s="318"/>
      <c r="C580" s="321"/>
      <c r="D580" s="321"/>
      <c r="E580" s="321"/>
      <c r="F580" s="321"/>
      <c r="G580" s="321"/>
      <c r="H580" s="321"/>
    </row>
    <row r="581" spans="1:8">
      <c r="A581" s="318"/>
      <c r="B581" s="318"/>
      <c r="C581" s="321"/>
      <c r="D581" s="321"/>
      <c r="E581" s="321"/>
      <c r="F581" s="321"/>
      <c r="G581" s="321"/>
      <c r="H581" s="321"/>
    </row>
    <row r="582" spans="1:8">
      <c r="A582" s="318"/>
      <c r="B582" s="318"/>
      <c r="C582" s="321"/>
      <c r="D582" s="321"/>
      <c r="E582" s="321"/>
      <c r="F582" s="321"/>
      <c r="G582" s="321"/>
      <c r="H582" s="321"/>
    </row>
    <row r="583" spans="1:8">
      <c r="A583" s="318"/>
      <c r="B583" s="318"/>
      <c r="C583" s="321"/>
      <c r="D583" s="321"/>
      <c r="E583" s="321"/>
      <c r="F583" s="321"/>
      <c r="G583" s="321"/>
      <c r="H583" s="321"/>
    </row>
    <row r="584" spans="1:8">
      <c r="A584" s="318"/>
      <c r="B584" s="318"/>
      <c r="C584" s="321"/>
      <c r="D584" s="321"/>
      <c r="E584" s="321"/>
      <c r="F584" s="321"/>
      <c r="G584" s="321"/>
      <c r="H584" s="321"/>
    </row>
    <row r="585" spans="1:8">
      <c r="A585" s="318"/>
      <c r="B585" s="318"/>
      <c r="C585" s="321"/>
      <c r="D585" s="321"/>
      <c r="E585" s="321"/>
      <c r="F585" s="321"/>
      <c r="G585" s="321"/>
      <c r="H585" s="321"/>
    </row>
    <row r="586" spans="1:8">
      <c r="A586" s="318"/>
      <c r="B586" s="318"/>
      <c r="C586" s="321"/>
      <c r="D586" s="321"/>
      <c r="E586" s="321"/>
      <c r="F586" s="321"/>
      <c r="G586" s="321"/>
      <c r="H586" s="321"/>
    </row>
    <row r="587" spans="1:8">
      <c r="A587" s="318"/>
      <c r="B587" s="318"/>
      <c r="C587" s="321"/>
      <c r="D587" s="321"/>
      <c r="E587" s="321"/>
      <c r="F587" s="321"/>
      <c r="G587" s="321"/>
      <c r="H587" s="321"/>
    </row>
    <row r="588" spans="1:8">
      <c r="A588" s="318"/>
      <c r="B588" s="318"/>
      <c r="C588" s="321"/>
      <c r="D588" s="321"/>
      <c r="E588" s="321"/>
      <c r="F588" s="321"/>
      <c r="G588" s="321"/>
      <c r="H588" s="321"/>
    </row>
    <row r="589" spans="1:8">
      <c r="A589" s="318"/>
      <c r="B589" s="318"/>
      <c r="C589" s="321"/>
      <c r="D589" s="321"/>
      <c r="E589" s="321"/>
      <c r="F589" s="321"/>
      <c r="G589" s="321"/>
      <c r="H589" s="321"/>
    </row>
    <row r="590" spans="1:8">
      <c r="A590" s="318"/>
      <c r="B590" s="318"/>
      <c r="C590" s="321"/>
      <c r="D590" s="321"/>
      <c r="E590" s="321"/>
      <c r="F590" s="321"/>
      <c r="G590" s="321"/>
      <c r="H590" s="321"/>
    </row>
    <row r="591" spans="1:8">
      <c r="A591" s="318"/>
      <c r="B591" s="318"/>
      <c r="C591" s="321"/>
      <c r="D591" s="321"/>
      <c r="E591" s="321"/>
      <c r="F591" s="321"/>
      <c r="G591" s="321"/>
      <c r="H591" s="321"/>
    </row>
    <row r="592" spans="1:8">
      <c r="A592" s="318"/>
      <c r="B592" s="318"/>
      <c r="C592" s="321"/>
      <c r="D592" s="321"/>
      <c r="E592" s="321"/>
      <c r="F592" s="321"/>
      <c r="G592" s="321"/>
      <c r="H592" s="321"/>
    </row>
    <row r="593" spans="1:8">
      <c r="A593" s="318"/>
      <c r="B593" s="318"/>
      <c r="C593" s="321"/>
      <c r="D593" s="321"/>
      <c r="E593" s="321"/>
      <c r="F593" s="321"/>
      <c r="G593" s="321"/>
      <c r="H593" s="321"/>
    </row>
    <row r="594" spans="1:8">
      <c r="A594" s="318"/>
      <c r="B594" s="318"/>
      <c r="C594" s="321"/>
      <c r="D594" s="321"/>
      <c r="E594" s="321"/>
      <c r="F594" s="321"/>
      <c r="G594" s="321"/>
      <c r="H594" s="321"/>
    </row>
    <row r="595" spans="1:8">
      <c r="A595" s="318"/>
      <c r="B595" s="318"/>
      <c r="C595" s="321"/>
      <c r="D595" s="321"/>
      <c r="E595" s="321"/>
      <c r="F595" s="321"/>
      <c r="G595" s="321"/>
      <c r="H595" s="321"/>
    </row>
    <row r="596" spans="1:8">
      <c r="A596" s="318"/>
      <c r="B596" s="318"/>
      <c r="C596" s="321"/>
      <c r="D596" s="321"/>
      <c r="E596" s="321"/>
      <c r="F596" s="321"/>
      <c r="G596" s="321"/>
      <c r="H596" s="321"/>
    </row>
    <row r="597" spans="1:8">
      <c r="A597" s="318"/>
      <c r="B597" s="318"/>
      <c r="C597" s="321"/>
      <c r="D597" s="321"/>
      <c r="E597" s="321"/>
      <c r="F597" s="321"/>
      <c r="G597" s="321"/>
      <c r="H597" s="321"/>
    </row>
    <row r="598" spans="1:8">
      <c r="A598" s="318"/>
      <c r="B598" s="318"/>
      <c r="C598" s="321"/>
      <c r="D598" s="321"/>
      <c r="E598" s="321"/>
      <c r="F598" s="321"/>
      <c r="G598" s="321"/>
      <c r="H598" s="321"/>
    </row>
    <row r="599" spans="1:8">
      <c r="A599" s="318"/>
      <c r="B599" s="318"/>
      <c r="C599" s="321"/>
      <c r="D599" s="321"/>
      <c r="E599" s="321"/>
      <c r="F599" s="321"/>
      <c r="G599" s="321"/>
      <c r="H599" s="321"/>
    </row>
    <row r="600" spans="1:8">
      <c r="A600" s="318"/>
      <c r="B600" s="318"/>
      <c r="C600" s="321"/>
      <c r="D600" s="321"/>
      <c r="E600" s="321"/>
      <c r="F600" s="321"/>
      <c r="G600" s="321"/>
      <c r="H600" s="321"/>
    </row>
    <row r="601" spans="1:8">
      <c r="A601" s="318"/>
      <c r="B601" s="318"/>
      <c r="C601" s="321"/>
      <c r="D601" s="321"/>
      <c r="E601" s="321"/>
      <c r="F601" s="321"/>
      <c r="G601" s="321"/>
      <c r="H601" s="321"/>
    </row>
    <row r="602" spans="1:8">
      <c r="A602" s="318"/>
      <c r="B602" s="318"/>
      <c r="C602" s="321"/>
      <c r="D602" s="321"/>
      <c r="E602" s="321"/>
      <c r="F602" s="321"/>
      <c r="G602" s="321"/>
      <c r="H602" s="321"/>
    </row>
    <row r="603" spans="1:8">
      <c r="A603" s="318"/>
      <c r="B603" s="318"/>
      <c r="C603" s="321"/>
      <c r="D603" s="321"/>
      <c r="E603" s="321"/>
      <c r="F603" s="321"/>
      <c r="G603" s="321"/>
      <c r="H603" s="321"/>
    </row>
    <row r="604" spans="1:8">
      <c r="A604" s="318"/>
      <c r="B604" s="318"/>
      <c r="C604" s="321"/>
      <c r="D604" s="321"/>
      <c r="E604" s="321"/>
      <c r="F604" s="321"/>
      <c r="G604" s="321"/>
      <c r="H604" s="321"/>
    </row>
    <row r="605" spans="1:8">
      <c r="A605" s="318"/>
      <c r="B605" s="318"/>
      <c r="C605" s="321"/>
      <c r="D605" s="321"/>
      <c r="E605" s="321"/>
      <c r="F605" s="321"/>
      <c r="G605" s="321"/>
      <c r="H605" s="321"/>
    </row>
    <row r="606" spans="1:8">
      <c r="A606" s="318"/>
      <c r="B606" s="318"/>
      <c r="C606" s="321"/>
      <c r="D606" s="321"/>
      <c r="E606" s="321"/>
      <c r="F606" s="321"/>
      <c r="G606" s="321"/>
      <c r="H606" s="321"/>
    </row>
    <row r="607" spans="1:8">
      <c r="A607" s="318"/>
      <c r="B607" s="318"/>
      <c r="C607" s="321"/>
      <c r="D607" s="321"/>
      <c r="E607" s="321"/>
      <c r="F607" s="321"/>
      <c r="G607" s="321"/>
      <c r="H607" s="321"/>
    </row>
    <row r="608" spans="1:8">
      <c r="A608" s="318"/>
      <c r="B608" s="318"/>
      <c r="C608" s="321"/>
      <c r="D608" s="321"/>
      <c r="E608" s="321"/>
      <c r="F608" s="321"/>
      <c r="G608" s="321"/>
      <c r="H608" s="321"/>
    </row>
    <row r="609" spans="1:8">
      <c r="A609" s="318"/>
      <c r="B609" s="318"/>
      <c r="C609" s="321"/>
      <c r="D609" s="321"/>
      <c r="E609" s="321"/>
      <c r="F609" s="321"/>
      <c r="G609" s="321"/>
      <c r="H609" s="321"/>
    </row>
    <row r="610" spans="1:8">
      <c r="A610" s="318"/>
      <c r="B610" s="318"/>
      <c r="C610" s="321"/>
      <c r="D610" s="321"/>
      <c r="E610" s="321"/>
      <c r="F610" s="321"/>
      <c r="G610" s="321"/>
      <c r="H610" s="321"/>
    </row>
    <row r="611" spans="1:8">
      <c r="A611" s="318"/>
      <c r="B611" s="318"/>
      <c r="C611" s="321"/>
      <c r="D611" s="321"/>
      <c r="E611" s="321"/>
      <c r="F611" s="321"/>
      <c r="G611" s="321"/>
      <c r="H611" s="321"/>
    </row>
    <row r="612" spans="1:8">
      <c r="A612" s="318"/>
      <c r="B612" s="318"/>
      <c r="C612" s="321"/>
      <c r="D612" s="321"/>
      <c r="E612" s="321"/>
      <c r="F612" s="321"/>
      <c r="G612" s="321"/>
      <c r="H612" s="321"/>
    </row>
    <row r="613" spans="1:8">
      <c r="A613" s="318"/>
      <c r="B613" s="318"/>
      <c r="C613" s="321"/>
      <c r="D613" s="321"/>
      <c r="E613" s="321"/>
      <c r="F613" s="321"/>
      <c r="G613" s="321"/>
      <c r="H613" s="321"/>
    </row>
    <row r="614" spans="1:8">
      <c r="A614" s="318"/>
      <c r="B614" s="318"/>
      <c r="C614" s="321"/>
      <c r="D614" s="321"/>
      <c r="E614" s="321"/>
      <c r="F614" s="321"/>
      <c r="G614" s="321"/>
      <c r="H614" s="321"/>
    </row>
    <row r="615" spans="1:8">
      <c r="A615" s="318"/>
      <c r="B615" s="318"/>
      <c r="C615" s="321"/>
      <c r="D615" s="321"/>
      <c r="E615" s="321"/>
      <c r="F615" s="321"/>
      <c r="G615" s="321"/>
      <c r="H615" s="321"/>
    </row>
    <row r="616" spans="1:8">
      <c r="A616" s="318"/>
      <c r="B616" s="318"/>
      <c r="C616" s="321"/>
      <c r="D616" s="321"/>
      <c r="E616" s="321"/>
      <c r="F616" s="321"/>
      <c r="G616" s="321"/>
      <c r="H616" s="321"/>
    </row>
    <row r="617" spans="1:8">
      <c r="A617" s="318"/>
      <c r="B617" s="318"/>
      <c r="C617" s="321"/>
      <c r="D617" s="321"/>
      <c r="E617" s="321"/>
      <c r="F617" s="321"/>
      <c r="G617" s="321"/>
      <c r="H617" s="321"/>
    </row>
    <row r="618" spans="1:8">
      <c r="A618" s="318"/>
      <c r="B618" s="318"/>
      <c r="C618" s="321"/>
      <c r="D618" s="321"/>
      <c r="E618" s="321"/>
      <c r="F618" s="321"/>
      <c r="G618" s="321"/>
      <c r="H618" s="321"/>
    </row>
    <row r="619" spans="1:8">
      <c r="A619" s="318"/>
      <c r="B619" s="318"/>
      <c r="C619" s="321"/>
      <c r="D619" s="321"/>
      <c r="E619" s="321"/>
      <c r="F619" s="321"/>
      <c r="G619" s="321"/>
      <c r="H619" s="321"/>
    </row>
    <row r="620" spans="1:8">
      <c r="A620" s="318"/>
      <c r="B620" s="318"/>
      <c r="C620" s="321"/>
      <c r="D620" s="321"/>
      <c r="E620" s="321"/>
      <c r="F620" s="321"/>
      <c r="G620" s="321"/>
      <c r="H620" s="321"/>
    </row>
    <row r="621" spans="1:8">
      <c r="A621" s="318"/>
      <c r="B621" s="318"/>
      <c r="C621" s="321"/>
      <c r="D621" s="321"/>
      <c r="E621" s="321"/>
      <c r="F621" s="321"/>
      <c r="G621" s="321"/>
      <c r="H621" s="321"/>
    </row>
    <row r="622" spans="1:8">
      <c r="A622" s="318"/>
      <c r="B622" s="318"/>
      <c r="C622" s="321"/>
      <c r="D622" s="321"/>
      <c r="E622" s="321"/>
      <c r="F622" s="321"/>
      <c r="G622" s="321"/>
      <c r="H622" s="321"/>
    </row>
    <row r="623" spans="1:8">
      <c r="A623" s="318"/>
      <c r="B623" s="318"/>
      <c r="C623" s="321"/>
      <c r="D623" s="321"/>
      <c r="E623" s="321"/>
      <c r="F623" s="321"/>
      <c r="G623" s="321"/>
      <c r="H623" s="321"/>
    </row>
    <row r="624" spans="1:8">
      <c r="A624" s="318"/>
      <c r="B624" s="318"/>
      <c r="C624" s="321"/>
      <c r="D624" s="321"/>
      <c r="E624" s="321"/>
      <c r="F624" s="321"/>
      <c r="G624" s="321"/>
      <c r="H624" s="321"/>
    </row>
    <row r="625" spans="1:8">
      <c r="A625" s="318"/>
      <c r="B625" s="318"/>
      <c r="C625" s="321"/>
      <c r="D625" s="321"/>
      <c r="E625" s="321"/>
      <c r="F625" s="321"/>
      <c r="G625" s="321"/>
      <c r="H625" s="321"/>
    </row>
    <row r="626" spans="1:8">
      <c r="A626" s="318"/>
      <c r="B626" s="318"/>
      <c r="C626" s="321"/>
      <c r="D626" s="321"/>
      <c r="E626" s="321"/>
      <c r="F626" s="321"/>
      <c r="G626" s="321"/>
      <c r="H626" s="321"/>
    </row>
    <row r="627" spans="1:8">
      <c r="A627" s="318"/>
      <c r="B627" s="318"/>
      <c r="C627" s="321"/>
      <c r="D627" s="321"/>
      <c r="E627" s="321"/>
      <c r="F627" s="321"/>
      <c r="G627" s="321"/>
      <c r="H627" s="321"/>
    </row>
    <row r="628" spans="1:8">
      <c r="A628" s="318"/>
      <c r="B628" s="318"/>
      <c r="C628" s="321"/>
      <c r="D628" s="321"/>
      <c r="E628" s="321"/>
      <c r="F628" s="321"/>
      <c r="G628" s="321"/>
      <c r="H628" s="321"/>
    </row>
    <row r="629" spans="1:8">
      <c r="A629" s="318"/>
      <c r="B629" s="318"/>
      <c r="C629" s="321"/>
      <c r="D629" s="321"/>
      <c r="E629" s="321"/>
      <c r="F629" s="321"/>
      <c r="G629" s="321"/>
      <c r="H629" s="321"/>
    </row>
    <row r="630" spans="1:8">
      <c r="A630" s="318"/>
      <c r="B630" s="318"/>
      <c r="C630" s="321"/>
      <c r="D630" s="321"/>
      <c r="E630" s="321"/>
      <c r="F630" s="321"/>
      <c r="G630" s="321"/>
      <c r="H630" s="321"/>
    </row>
    <row r="631" spans="1:8">
      <c r="A631" s="318"/>
      <c r="B631" s="318"/>
      <c r="C631" s="321"/>
      <c r="D631" s="321"/>
      <c r="E631" s="321"/>
      <c r="F631" s="321"/>
      <c r="G631" s="321"/>
      <c r="H631" s="321"/>
    </row>
    <row r="632" spans="1:8">
      <c r="A632" s="318"/>
      <c r="B632" s="318"/>
      <c r="C632" s="321"/>
      <c r="D632" s="321"/>
      <c r="E632" s="321"/>
      <c r="F632" s="321"/>
      <c r="G632" s="321"/>
      <c r="H632" s="321"/>
    </row>
    <row r="633" spans="1:8">
      <c r="A633" s="318"/>
      <c r="B633" s="318"/>
      <c r="C633" s="321"/>
      <c r="D633" s="321"/>
      <c r="E633" s="321"/>
      <c r="F633" s="321"/>
      <c r="G633" s="321"/>
      <c r="H633" s="321"/>
    </row>
    <row r="634" spans="1:8">
      <c r="A634" s="318"/>
      <c r="B634" s="318"/>
      <c r="C634" s="321"/>
      <c r="D634" s="321"/>
      <c r="E634" s="321"/>
      <c r="F634" s="321"/>
      <c r="G634" s="321"/>
      <c r="H634" s="321"/>
    </row>
    <row r="635" spans="1:8">
      <c r="A635" s="318"/>
      <c r="B635" s="318"/>
      <c r="C635" s="321"/>
      <c r="D635" s="321"/>
      <c r="E635" s="321"/>
      <c r="F635" s="321"/>
      <c r="G635" s="321"/>
      <c r="H635" s="321"/>
    </row>
    <row r="636" spans="1:8">
      <c r="A636" s="318"/>
      <c r="B636" s="318"/>
      <c r="C636" s="321"/>
      <c r="D636" s="321"/>
      <c r="E636" s="321"/>
      <c r="F636" s="321"/>
      <c r="G636" s="321"/>
      <c r="H636" s="321"/>
    </row>
    <row r="637" spans="1:8">
      <c r="A637" s="318"/>
      <c r="B637" s="318"/>
      <c r="C637" s="321"/>
      <c r="D637" s="321"/>
      <c r="E637" s="321"/>
      <c r="F637" s="321"/>
      <c r="G637" s="321"/>
      <c r="H637" s="321"/>
    </row>
    <row r="638" spans="1:8">
      <c r="A638" s="318"/>
      <c r="B638" s="318"/>
      <c r="C638" s="321"/>
      <c r="D638" s="321"/>
      <c r="E638" s="321"/>
      <c r="F638" s="321"/>
      <c r="G638" s="321"/>
      <c r="H638" s="321"/>
    </row>
    <row r="639" spans="1:8">
      <c r="A639" s="318"/>
      <c r="B639" s="318"/>
      <c r="C639" s="321"/>
      <c r="D639" s="321"/>
      <c r="E639" s="321"/>
      <c r="F639" s="321"/>
      <c r="G639" s="321"/>
      <c r="H639" s="321"/>
    </row>
    <row r="640" spans="1:8">
      <c r="A640" s="318"/>
      <c r="B640" s="318"/>
      <c r="C640" s="321"/>
      <c r="D640" s="321"/>
      <c r="E640" s="321"/>
      <c r="F640" s="321"/>
      <c r="G640" s="321"/>
      <c r="H640" s="321"/>
    </row>
    <row r="641" spans="1:8">
      <c r="A641" s="318"/>
      <c r="B641" s="318"/>
      <c r="C641" s="321"/>
      <c r="D641" s="321"/>
      <c r="E641" s="321"/>
      <c r="F641" s="321"/>
      <c r="G641" s="321"/>
      <c r="H641" s="321"/>
    </row>
    <row r="642" spans="1:8">
      <c r="A642" s="318"/>
      <c r="B642" s="318"/>
      <c r="C642" s="321"/>
      <c r="D642" s="321"/>
      <c r="E642" s="321"/>
      <c r="F642" s="321"/>
      <c r="G642" s="321"/>
      <c r="H642" s="321"/>
    </row>
    <row r="643" spans="1:8">
      <c r="A643" s="318"/>
      <c r="B643" s="318"/>
      <c r="C643" s="321"/>
      <c r="D643" s="321"/>
      <c r="E643" s="321"/>
      <c r="F643" s="321"/>
      <c r="G643" s="321"/>
      <c r="H643" s="321"/>
    </row>
    <row r="644" spans="1:8">
      <c r="A644" s="318"/>
      <c r="B644" s="318"/>
      <c r="C644" s="321"/>
      <c r="D644" s="321"/>
      <c r="E644" s="321"/>
      <c r="F644" s="321"/>
      <c r="G644" s="321"/>
      <c r="H644" s="321"/>
    </row>
    <row r="645" spans="1:8">
      <c r="A645" s="318"/>
      <c r="B645" s="318"/>
      <c r="C645" s="321"/>
      <c r="D645" s="321"/>
      <c r="E645" s="321"/>
      <c r="F645" s="321"/>
      <c r="G645" s="321"/>
      <c r="H645" s="321"/>
    </row>
    <row r="646" spans="1:8">
      <c r="A646" s="318"/>
      <c r="B646" s="318"/>
      <c r="C646" s="321"/>
      <c r="D646" s="321"/>
      <c r="E646" s="321"/>
      <c r="F646" s="321"/>
      <c r="G646" s="321"/>
      <c r="H646" s="321"/>
    </row>
    <row r="647" spans="1:8">
      <c r="A647" s="318"/>
      <c r="B647" s="318"/>
      <c r="C647" s="321"/>
      <c r="D647" s="321"/>
      <c r="E647" s="321"/>
      <c r="F647" s="321"/>
      <c r="G647" s="321"/>
      <c r="H647" s="321"/>
    </row>
    <row r="648" spans="1:8">
      <c r="A648" s="318"/>
      <c r="B648" s="318"/>
      <c r="C648" s="321"/>
      <c r="D648" s="321"/>
      <c r="E648" s="321"/>
      <c r="F648" s="321"/>
      <c r="G648" s="321"/>
      <c r="H648" s="321"/>
    </row>
    <row r="649" spans="1:8">
      <c r="A649" s="318"/>
      <c r="B649" s="318"/>
      <c r="C649" s="321"/>
      <c r="D649" s="321"/>
      <c r="E649" s="321"/>
      <c r="F649" s="321"/>
      <c r="G649" s="321"/>
      <c r="H649" s="321"/>
    </row>
    <row r="650" spans="1:8">
      <c r="A650" s="318"/>
      <c r="B650" s="318"/>
      <c r="C650" s="321"/>
      <c r="D650" s="321"/>
      <c r="E650" s="321"/>
      <c r="F650" s="321"/>
      <c r="G650" s="321"/>
      <c r="H650" s="321"/>
    </row>
    <row r="651" spans="1:8">
      <c r="A651" s="318"/>
      <c r="B651" s="318"/>
      <c r="C651" s="321"/>
      <c r="D651" s="321"/>
      <c r="E651" s="321"/>
      <c r="F651" s="321"/>
      <c r="G651" s="321"/>
      <c r="H651" s="321"/>
    </row>
    <row r="652" spans="1:8">
      <c r="A652" s="318"/>
      <c r="B652" s="318"/>
      <c r="C652" s="321"/>
      <c r="D652" s="321"/>
      <c r="E652" s="321"/>
      <c r="F652" s="321"/>
      <c r="G652" s="321"/>
      <c r="H652" s="321"/>
    </row>
    <row r="653" spans="1:8">
      <c r="A653" s="318"/>
      <c r="B653" s="318"/>
      <c r="C653" s="321"/>
      <c r="D653" s="321"/>
      <c r="E653" s="321"/>
      <c r="F653" s="321"/>
      <c r="G653" s="321"/>
      <c r="H653" s="321"/>
    </row>
    <row r="654" spans="1:8">
      <c r="A654" s="318"/>
      <c r="B654" s="318"/>
      <c r="C654" s="321"/>
      <c r="D654" s="321"/>
      <c r="E654" s="321"/>
      <c r="F654" s="321"/>
      <c r="G654" s="321"/>
      <c r="H654" s="321"/>
    </row>
    <row r="655" spans="1:8">
      <c r="A655" s="318"/>
      <c r="B655" s="318"/>
      <c r="C655" s="321"/>
      <c r="D655" s="321"/>
      <c r="E655" s="321"/>
      <c r="F655" s="321"/>
      <c r="G655" s="321"/>
      <c r="H655" s="321"/>
    </row>
    <row r="656" spans="1:8">
      <c r="A656" s="318"/>
      <c r="B656" s="318"/>
      <c r="C656" s="321"/>
      <c r="D656" s="321"/>
      <c r="E656" s="321"/>
      <c r="F656" s="321"/>
      <c r="G656" s="321"/>
      <c r="H656" s="321"/>
    </row>
    <row r="657" spans="1:8">
      <c r="A657" s="318"/>
      <c r="B657" s="318"/>
      <c r="C657" s="321"/>
      <c r="D657" s="321"/>
      <c r="E657" s="321"/>
      <c r="F657" s="321"/>
      <c r="G657" s="321"/>
      <c r="H657" s="321"/>
    </row>
    <row r="658" spans="1:8">
      <c r="A658" s="318"/>
      <c r="B658" s="318"/>
      <c r="C658" s="321"/>
      <c r="D658" s="321"/>
      <c r="E658" s="321"/>
      <c r="F658" s="321"/>
      <c r="G658" s="321"/>
      <c r="H658" s="321"/>
    </row>
    <row r="659" spans="1:8">
      <c r="A659" s="318"/>
      <c r="B659" s="318"/>
      <c r="C659" s="321"/>
      <c r="D659" s="321"/>
      <c r="E659" s="321"/>
      <c r="F659" s="321"/>
      <c r="G659" s="321"/>
      <c r="H659" s="321"/>
    </row>
    <row r="660" spans="1:8">
      <c r="A660" s="318"/>
      <c r="B660" s="318"/>
      <c r="C660" s="321"/>
      <c r="D660" s="321"/>
      <c r="E660" s="321"/>
      <c r="F660" s="321"/>
      <c r="G660" s="321"/>
      <c r="H660" s="321"/>
    </row>
    <row r="661" spans="1:8">
      <c r="A661" s="318"/>
      <c r="B661" s="318"/>
      <c r="C661" s="321"/>
      <c r="D661" s="321"/>
      <c r="E661" s="321"/>
      <c r="F661" s="321"/>
      <c r="G661" s="321"/>
      <c r="H661" s="321"/>
    </row>
    <row r="662" spans="1:8">
      <c r="A662" s="318"/>
      <c r="B662" s="318"/>
      <c r="C662" s="321"/>
      <c r="D662" s="321"/>
      <c r="E662" s="321"/>
      <c r="F662" s="321"/>
      <c r="G662" s="321"/>
      <c r="H662" s="321"/>
    </row>
    <row r="663" spans="1:8">
      <c r="A663" s="318"/>
      <c r="B663" s="318"/>
      <c r="C663" s="321"/>
      <c r="D663" s="321"/>
      <c r="E663" s="321"/>
      <c r="F663" s="321"/>
      <c r="G663" s="321"/>
      <c r="H663" s="321"/>
    </row>
    <row r="664" spans="1:8">
      <c r="A664" s="318"/>
      <c r="B664" s="318"/>
      <c r="C664" s="321"/>
      <c r="D664" s="321"/>
      <c r="E664" s="321"/>
      <c r="F664" s="321"/>
      <c r="G664" s="321"/>
      <c r="H664" s="321"/>
    </row>
    <row r="665" spans="1:8">
      <c r="A665" s="318"/>
      <c r="B665" s="318"/>
      <c r="C665" s="321"/>
      <c r="D665" s="321"/>
      <c r="E665" s="321"/>
      <c r="F665" s="321"/>
      <c r="G665" s="321"/>
      <c r="H665" s="321"/>
    </row>
    <row r="666" spans="1:8">
      <c r="A666" s="318"/>
      <c r="B666" s="318"/>
      <c r="C666" s="321"/>
      <c r="D666" s="321"/>
      <c r="E666" s="321"/>
      <c r="F666" s="321"/>
      <c r="G666" s="321"/>
      <c r="H666" s="321"/>
    </row>
    <row r="667" spans="1:8">
      <c r="A667" s="318"/>
      <c r="B667" s="318"/>
      <c r="C667" s="321"/>
      <c r="D667" s="321"/>
      <c r="E667" s="321"/>
      <c r="F667" s="321"/>
      <c r="G667" s="321"/>
      <c r="H667" s="321"/>
    </row>
    <row r="668" spans="1:8">
      <c r="A668" s="318"/>
      <c r="B668" s="318"/>
      <c r="C668" s="321"/>
      <c r="D668" s="321"/>
      <c r="E668" s="321"/>
      <c r="F668" s="321"/>
      <c r="G668" s="321"/>
      <c r="H668" s="321"/>
    </row>
    <row r="669" spans="1:8">
      <c r="A669" s="318"/>
      <c r="B669" s="318"/>
      <c r="C669" s="321"/>
      <c r="D669" s="321"/>
      <c r="E669" s="321"/>
      <c r="F669" s="321"/>
      <c r="G669" s="321"/>
      <c r="H669" s="321"/>
    </row>
    <row r="670" spans="1:8">
      <c r="A670" s="318"/>
      <c r="B670" s="318"/>
      <c r="C670" s="321"/>
      <c r="D670" s="321"/>
      <c r="E670" s="321"/>
      <c r="F670" s="321"/>
      <c r="G670" s="321"/>
      <c r="H670" s="321"/>
    </row>
    <row r="671" spans="1:8">
      <c r="A671" s="318"/>
      <c r="B671" s="318"/>
      <c r="C671" s="321"/>
      <c r="D671" s="321"/>
      <c r="E671" s="321"/>
      <c r="F671" s="321"/>
      <c r="G671" s="321"/>
      <c r="H671" s="321"/>
    </row>
    <row r="672" spans="1:8">
      <c r="A672" s="318"/>
      <c r="B672" s="318"/>
      <c r="C672" s="321"/>
      <c r="D672" s="321"/>
      <c r="E672" s="321"/>
      <c r="F672" s="321"/>
      <c r="G672" s="321"/>
      <c r="H672" s="321"/>
    </row>
    <row r="673" spans="1:8">
      <c r="A673" s="318"/>
      <c r="B673" s="318"/>
      <c r="C673" s="321"/>
      <c r="D673" s="321"/>
      <c r="E673" s="321"/>
      <c r="F673" s="321"/>
      <c r="G673" s="321"/>
      <c r="H673" s="321"/>
    </row>
    <row r="674" spans="1:8">
      <c r="A674" s="318"/>
      <c r="B674" s="318"/>
      <c r="C674" s="321"/>
      <c r="D674" s="321"/>
      <c r="E674" s="321"/>
      <c r="F674" s="321"/>
      <c r="G674" s="321"/>
      <c r="H674" s="321"/>
    </row>
    <row r="675" spans="1:8">
      <c r="A675" s="318"/>
      <c r="B675" s="318"/>
      <c r="C675" s="321"/>
      <c r="D675" s="321"/>
      <c r="E675" s="321"/>
      <c r="F675" s="321"/>
      <c r="G675" s="321"/>
      <c r="H675" s="321"/>
    </row>
    <row r="676" spans="1:8">
      <c r="A676" s="318"/>
      <c r="B676" s="318"/>
      <c r="C676" s="321"/>
      <c r="D676" s="321"/>
      <c r="E676" s="321"/>
      <c r="F676" s="321"/>
      <c r="G676" s="321"/>
      <c r="H676" s="321"/>
    </row>
    <row r="677" spans="1:8">
      <c r="A677" s="318"/>
      <c r="B677" s="318"/>
      <c r="C677" s="321"/>
      <c r="D677" s="321"/>
      <c r="E677" s="321"/>
      <c r="F677" s="321"/>
      <c r="G677" s="321"/>
      <c r="H677" s="321"/>
    </row>
    <row r="678" spans="1:8">
      <c r="A678" s="318"/>
      <c r="B678" s="318"/>
      <c r="C678" s="321"/>
      <c r="D678" s="321"/>
      <c r="E678" s="321"/>
      <c r="F678" s="321"/>
      <c r="G678" s="321"/>
      <c r="H678" s="321"/>
    </row>
    <row r="679" spans="1:8">
      <c r="A679" s="318"/>
      <c r="B679" s="318"/>
      <c r="C679" s="321"/>
      <c r="D679" s="321"/>
      <c r="E679" s="321"/>
      <c r="F679" s="321"/>
      <c r="G679" s="321"/>
      <c r="H679" s="321"/>
    </row>
    <row r="680" spans="1:8">
      <c r="A680" s="318"/>
      <c r="B680" s="318"/>
      <c r="C680" s="321"/>
      <c r="D680" s="321"/>
      <c r="E680" s="321"/>
      <c r="F680" s="321"/>
      <c r="G680" s="321"/>
      <c r="H680" s="321"/>
    </row>
    <row r="681" spans="1:8">
      <c r="A681" s="318"/>
      <c r="B681" s="318"/>
      <c r="C681" s="321"/>
      <c r="D681" s="321"/>
      <c r="E681" s="321"/>
      <c r="F681" s="321"/>
      <c r="G681" s="321"/>
      <c r="H681" s="321"/>
    </row>
    <row r="682" spans="1:8">
      <c r="A682" s="318"/>
      <c r="B682" s="318"/>
      <c r="C682" s="321"/>
      <c r="D682" s="321"/>
      <c r="E682" s="321"/>
      <c r="F682" s="321"/>
      <c r="G682" s="321"/>
      <c r="H682" s="321"/>
    </row>
    <row r="683" spans="1:8">
      <c r="A683" s="318"/>
      <c r="B683" s="318"/>
      <c r="C683" s="321"/>
      <c r="D683" s="321"/>
      <c r="E683" s="321"/>
      <c r="F683" s="321"/>
      <c r="G683" s="321"/>
      <c r="H683" s="321"/>
    </row>
    <row r="684" spans="1:8">
      <c r="A684" s="318"/>
      <c r="B684" s="318"/>
      <c r="C684" s="321"/>
      <c r="D684" s="321"/>
      <c r="E684" s="321"/>
      <c r="F684" s="321"/>
      <c r="G684" s="321"/>
      <c r="H684" s="321"/>
    </row>
    <row r="685" spans="1:8" ht="14.25">
      <c r="A685" s="111"/>
      <c r="B685" s="249"/>
      <c r="C685" s="249"/>
      <c r="D685" s="249"/>
      <c r="E685" s="249"/>
      <c r="F685" s="249"/>
      <c r="G685" s="249"/>
      <c r="H685" s="249"/>
    </row>
    <row r="686" spans="1:8" ht="14.25">
      <c r="A686" s="111"/>
      <c r="B686" s="249"/>
      <c r="C686" s="249"/>
      <c r="D686" s="249"/>
      <c r="E686" s="249"/>
      <c r="F686" s="249"/>
      <c r="G686" s="249"/>
      <c r="H686" s="249"/>
    </row>
    <row r="687" spans="1:8" ht="14.25">
      <c r="A687" s="111"/>
      <c r="B687" s="249"/>
      <c r="C687" s="249"/>
      <c r="D687" s="249"/>
      <c r="E687" s="249"/>
      <c r="F687" s="249"/>
      <c r="G687" s="249"/>
      <c r="H687" s="249"/>
    </row>
    <row r="688" spans="1:8" ht="14.25">
      <c r="A688" s="111"/>
      <c r="B688" s="249"/>
      <c r="C688" s="249"/>
      <c r="D688" s="249"/>
      <c r="E688" s="249"/>
      <c r="F688" s="249"/>
      <c r="G688" s="249"/>
      <c r="H688" s="249"/>
    </row>
    <row r="689" spans="1:8" ht="14.25">
      <c r="A689" s="111"/>
      <c r="B689" s="249"/>
      <c r="C689" s="249"/>
      <c r="D689" s="249"/>
      <c r="E689" s="249"/>
      <c r="F689" s="249"/>
      <c r="G689" s="249"/>
      <c r="H689" s="249"/>
    </row>
    <row r="690" spans="1:8" ht="14.25">
      <c r="A690" s="111"/>
      <c r="B690" s="249"/>
      <c r="C690" s="249"/>
      <c r="D690" s="249"/>
      <c r="E690" s="249"/>
      <c r="F690" s="249"/>
      <c r="G690" s="249"/>
      <c r="H690" s="249"/>
    </row>
    <row r="691" spans="1:8" ht="14.25">
      <c r="A691" s="111"/>
      <c r="B691" s="249"/>
      <c r="C691" s="249"/>
      <c r="D691" s="249"/>
      <c r="E691" s="249"/>
      <c r="F691" s="249"/>
      <c r="G691" s="249"/>
      <c r="H691" s="249"/>
    </row>
    <row r="692" spans="1:8" ht="14.25">
      <c r="A692" s="111"/>
      <c r="B692" s="249"/>
      <c r="C692" s="249"/>
      <c r="D692" s="249"/>
      <c r="E692" s="249"/>
      <c r="F692" s="249"/>
      <c r="G692" s="249"/>
      <c r="H692" s="249"/>
    </row>
    <row r="693" spans="1:8" ht="14.25">
      <c r="A693" s="111"/>
      <c r="B693" s="249"/>
      <c r="C693" s="249"/>
      <c r="D693" s="249"/>
      <c r="E693" s="249"/>
      <c r="F693" s="249"/>
      <c r="G693" s="249"/>
      <c r="H693" s="249"/>
    </row>
    <row r="694" spans="1:8" ht="14.25">
      <c r="A694" s="111"/>
      <c r="B694" s="249"/>
      <c r="C694" s="249"/>
      <c r="D694" s="249"/>
      <c r="E694" s="249"/>
      <c r="F694" s="249"/>
      <c r="G694" s="249"/>
      <c r="H694" s="249"/>
    </row>
    <row r="695" spans="1:8" ht="14.25">
      <c r="A695" s="111"/>
      <c r="B695" s="249"/>
      <c r="C695" s="249"/>
      <c r="D695" s="249"/>
      <c r="E695" s="249"/>
      <c r="F695" s="249"/>
      <c r="G695" s="249"/>
      <c r="H695" s="249"/>
    </row>
    <row r="696" spans="1:8" ht="14.25">
      <c r="A696" s="111"/>
      <c r="B696" s="249"/>
      <c r="C696" s="249"/>
      <c r="D696" s="249"/>
      <c r="E696" s="249"/>
      <c r="F696" s="249"/>
      <c r="G696" s="249"/>
      <c r="H696" s="249"/>
    </row>
    <row r="697" spans="1:8" ht="14.25">
      <c r="A697" s="111"/>
      <c r="B697" s="249"/>
      <c r="C697" s="249"/>
      <c r="D697" s="249"/>
      <c r="E697" s="249"/>
      <c r="F697" s="249"/>
      <c r="G697" s="249"/>
      <c r="H697" s="249"/>
    </row>
    <row r="698" spans="1:8" ht="14.25">
      <c r="A698" s="111"/>
      <c r="B698" s="249"/>
      <c r="C698" s="249"/>
      <c r="D698" s="249"/>
      <c r="E698" s="249"/>
      <c r="F698" s="249"/>
      <c r="G698" s="249"/>
      <c r="H698" s="249"/>
    </row>
    <row r="699" spans="1:8" ht="14.25">
      <c r="A699" s="111"/>
      <c r="B699" s="249"/>
      <c r="C699" s="249"/>
      <c r="D699" s="249"/>
      <c r="E699" s="249"/>
      <c r="F699" s="249"/>
      <c r="G699" s="249"/>
      <c r="H699" s="249"/>
    </row>
    <row r="700" spans="1:8" ht="14.25">
      <c r="A700" s="111"/>
      <c r="B700" s="249"/>
      <c r="C700" s="249"/>
      <c r="D700" s="249"/>
      <c r="E700" s="249"/>
      <c r="F700" s="249"/>
      <c r="G700" s="249"/>
      <c r="H700" s="249"/>
    </row>
    <row r="701" spans="1:8" ht="14.25">
      <c r="A701" s="111"/>
      <c r="B701" s="249"/>
      <c r="C701" s="249"/>
      <c r="D701" s="249"/>
      <c r="E701" s="249"/>
      <c r="F701" s="249"/>
      <c r="G701" s="249"/>
      <c r="H701" s="249"/>
    </row>
    <row r="702" spans="1:8" ht="14.25">
      <c r="A702" s="111"/>
      <c r="B702" s="249"/>
      <c r="C702" s="249"/>
      <c r="D702" s="249"/>
      <c r="E702" s="249"/>
      <c r="F702" s="249"/>
      <c r="G702" s="249"/>
      <c r="H702" s="249"/>
    </row>
    <row r="703" spans="1:8" ht="14.25">
      <c r="A703" s="111"/>
      <c r="B703" s="249"/>
      <c r="C703" s="249"/>
      <c r="D703" s="249"/>
      <c r="E703" s="249"/>
      <c r="F703" s="249"/>
      <c r="G703" s="249"/>
      <c r="H703" s="249"/>
    </row>
    <row r="704" spans="1:8" ht="14.25">
      <c r="A704" s="111"/>
      <c r="B704" s="249"/>
      <c r="C704" s="249"/>
      <c r="D704" s="249"/>
      <c r="E704" s="249"/>
      <c r="F704" s="249"/>
      <c r="G704" s="249"/>
      <c r="H704" s="249"/>
    </row>
    <row r="705" spans="1:8" ht="14.25">
      <c r="A705" s="111"/>
      <c r="B705" s="249"/>
      <c r="C705" s="249"/>
      <c r="D705" s="249"/>
      <c r="E705" s="249"/>
      <c r="F705" s="249"/>
      <c r="G705" s="249"/>
      <c r="H705" s="249"/>
    </row>
    <row r="706" spans="1:8" ht="14.25">
      <c r="A706" s="111"/>
      <c r="B706" s="249"/>
      <c r="C706" s="249"/>
      <c r="D706" s="249"/>
      <c r="E706" s="249"/>
      <c r="F706" s="249"/>
      <c r="G706" s="249"/>
      <c r="H706" s="249"/>
    </row>
    <row r="707" spans="1:8" ht="14.25">
      <c r="A707" s="111"/>
      <c r="B707" s="249"/>
      <c r="C707" s="249"/>
      <c r="D707" s="249"/>
      <c r="E707" s="249"/>
      <c r="F707" s="249"/>
      <c r="G707" s="249"/>
      <c r="H707" s="249"/>
    </row>
    <row r="708" spans="1:8">
      <c r="A708" s="251"/>
      <c r="B708" s="252"/>
      <c r="C708" s="137"/>
      <c r="D708" s="137"/>
      <c r="E708" s="132"/>
      <c r="F708" s="132"/>
      <c r="G708" s="132"/>
      <c r="H708" s="132"/>
    </row>
    <row r="709" spans="1:8" ht="14.25">
      <c r="A709" s="225"/>
      <c r="B709" s="137"/>
      <c r="C709" s="137"/>
      <c r="D709" s="137"/>
      <c r="E709" s="132"/>
      <c r="F709" s="132"/>
      <c r="G709" s="132"/>
      <c r="H709" s="132"/>
    </row>
    <row r="710" spans="1:8" ht="14.25">
      <c r="A710" s="225"/>
      <c r="B710" s="137"/>
      <c r="C710" s="137"/>
      <c r="D710" s="137"/>
      <c r="E710" s="132"/>
      <c r="F710" s="132"/>
      <c r="G710" s="132"/>
      <c r="H710" s="132"/>
    </row>
    <row r="711" spans="1:8" ht="14.25">
      <c r="A711" s="225"/>
      <c r="B711" s="137"/>
      <c r="C711" s="137"/>
      <c r="D711" s="137"/>
      <c r="E711" s="132"/>
      <c r="F711" s="132"/>
      <c r="G711" s="132"/>
      <c r="H711" s="132"/>
    </row>
    <row r="712" spans="1:8" ht="14.25">
      <c r="A712" s="225"/>
      <c r="B712" s="137"/>
      <c r="C712" s="137"/>
      <c r="D712" s="137"/>
      <c r="E712" s="132"/>
      <c r="F712" s="132"/>
      <c r="G712" s="132"/>
      <c r="H712" s="132"/>
    </row>
    <row r="713" spans="1:8" ht="14.25">
      <c r="A713" s="225"/>
      <c r="B713" s="137"/>
      <c r="C713" s="137"/>
      <c r="D713" s="137"/>
      <c r="E713" s="132"/>
      <c r="F713" s="132"/>
      <c r="G713" s="132"/>
      <c r="H713" s="132"/>
    </row>
    <row r="714" spans="1:8" ht="14.25">
      <c r="A714" s="225"/>
      <c r="B714" s="137"/>
      <c r="C714" s="137"/>
      <c r="D714" s="137"/>
      <c r="E714" s="132"/>
      <c r="F714" s="132"/>
      <c r="G714" s="132"/>
      <c r="H714" s="132"/>
    </row>
    <row r="715" spans="1:8" ht="14.25">
      <c r="A715" s="225"/>
      <c r="B715" s="137"/>
      <c r="C715" s="137"/>
      <c r="D715" s="137"/>
      <c r="E715" s="132"/>
      <c r="F715" s="132"/>
      <c r="G715" s="132"/>
      <c r="H715" s="132"/>
    </row>
    <row r="716" spans="1:8" ht="14.25">
      <c r="A716" s="225"/>
      <c r="B716" s="137"/>
      <c r="C716" s="137"/>
      <c r="D716" s="137"/>
      <c r="E716" s="132"/>
      <c r="F716" s="132"/>
      <c r="G716" s="132"/>
      <c r="H716" s="132"/>
    </row>
    <row r="717" spans="1:8" ht="14.25">
      <c r="A717" s="225"/>
      <c r="B717" s="137"/>
      <c r="C717" s="137"/>
      <c r="D717" s="137"/>
      <c r="E717" s="132"/>
      <c r="F717" s="132"/>
      <c r="G717" s="132"/>
      <c r="H717" s="132"/>
    </row>
    <row r="718" spans="1:8" ht="14.25">
      <c r="A718" s="225"/>
      <c r="B718" s="137"/>
      <c r="C718" s="137"/>
      <c r="D718" s="137"/>
      <c r="E718" s="132"/>
      <c r="F718" s="132"/>
      <c r="G718" s="132"/>
      <c r="H718" s="132"/>
    </row>
    <row r="719" spans="1:8" ht="14.25">
      <c r="A719" s="225"/>
      <c r="B719" s="137"/>
      <c r="C719" s="137"/>
      <c r="D719" s="137"/>
      <c r="E719" s="132"/>
      <c r="F719" s="132"/>
      <c r="G719" s="132"/>
      <c r="H719" s="132"/>
    </row>
    <row r="720" spans="1:8" ht="14.25">
      <c r="A720" s="225"/>
      <c r="B720" s="137"/>
      <c r="C720" s="137"/>
      <c r="D720" s="137"/>
      <c r="E720" s="132"/>
      <c r="F720" s="132"/>
      <c r="G720" s="132"/>
      <c r="H720" s="132"/>
    </row>
    <row r="721" spans="1:8" ht="14.25">
      <c r="A721" s="225"/>
      <c r="B721" s="137"/>
      <c r="C721" s="137"/>
      <c r="D721" s="137"/>
      <c r="E721" s="132"/>
      <c r="F721" s="132"/>
      <c r="G721" s="132"/>
      <c r="H721" s="132"/>
    </row>
    <row r="722" spans="1:8" ht="14.25">
      <c r="A722" s="225"/>
      <c r="B722" s="137"/>
      <c r="C722" s="137"/>
      <c r="D722" s="137"/>
      <c r="E722" s="132"/>
      <c r="F722" s="132"/>
      <c r="G722" s="132"/>
      <c r="H722" s="132"/>
    </row>
    <row r="723" spans="1:8" ht="14.25">
      <c r="A723" s="225"/>
      <c r="B723" s="137"/>
      <c r="C723" s="137"/>
      <c r="D723" s="137"/>
      <c r="E723" s="132"/>
      <c r="F723" s="132"/>
      <c r="G723" s="132"/>
      <c r="H723" s="132"/>
    </row>
    <row r="724" spans="1:8" ht="14.25">
      <c r="A724" s="225"/>
      <c r="B724" s="137"/>
      <c r="C724" s="137"/>
      <c r="D724" s="137"/>
      <c r="E724" s="132"/>
      <c r="F724" s="132"/>
      <c r="G724" s="132"/>
      <c r="H724" s="132"/>
    </row>
    <row r="725" spans="1:8" ht="14.25">
      <c r="A725" s="225"/>
      <c r="B725" s="137"/>
      <c r="C725" s="137"/>
      <c r="D725" s="137"/>
      <c r="E725" s="132"/>
      <c r="F725" s="132"/>
      <c r="G725" s="132"/>
      <c r="H725" s="132"/>
    </row>
    <row r="726" spans="1:8" ht="14.25">
      <c r="A726" s="225"/>
      <c r="B726" s="137"/>
      <c r="C726" s="137"/>
      <c r="D726" s="137"/>
      <c r="E726" s="132"/>
      <c r="F726" s="132"/>
      <c r="G726" s="132"/>
      <c r="H726" s="132"/>
    </row>
    <row r="727" spans="1:8" ht="14.25">
      <c r="A727" s="225"/>
      <c r="B727" s="137"/>
      <c r="C727" s="137"/>
      <c r="D727" s="137"/>
      <c r="E727" s="132"/>
      <c r="F727" s="132"/>
      <c r="G727" s="132"/>
      <c r="H727" s="132"/>
    </row>
    <row r="728" spans="1:8" ht="14.25">
      <c r="A728" s="225"/>
      <c r="B728" s="137"/>
      <c r="C728" s="137"/>
      <c r="D728" s="137"/>
      <c r="E728" s="132"/>
      <c r="F728" s="132"/>
      <c r="G728" s="132"/>
      <c r="H728" s="132"/>
    </row>
    <row r="729" spans="1:8" ht="14.25">
      <c r="A729" s="225"/>
      <c r="B729" s="137"/>
      <c r="C729" s="137"/>
      <c r="D729" s="137"/>
      <c r="E729" s="132"/>
      <c r="F729" s="132"/>
      <c r="G729" s="132"/>
      <c r="H729" s="132"/>
    </row>
    <row r="730" spans="1:8">
      <c r="A730" s="111"/>
      <c r="B730" s="137"/>
      <c r="C730" s="137"/>
      <c r="D730" s="137"/>
      <c r="E730" s="132"/>
      <c r="F730" s="132"/>
      <c r="G730" s="132"/>
      <c r="H730" s="132"/>
    </row>
    <row r="731" spans="1:8" ht="14.25">
      <c r="A731" s="111" t="s">
        <v>249</v>
      </c>
      <c r="B731" s="340"/>
      <c r="C731" s="340"/>
      <c r="D731" s="340"/>
      <c r="E731" s="340"/>
      <c r="F731" s="340"/>
      <c r="G731" s="340"/>
      <c r="H731" s="340"/>
    </row>
    <row r="732" spans="1:8" ht="14.25">
      <c r="A732" s="225" t="s">
        <v>148</v>
      </c>
      <c r="B732" s="137" t="s">
        <v>149</v>
      </c>
      <c r="C732" s="137"/>
      <c r="D732" s="137"/>
      <c r="E732" s="132"/>
      <c r="F732" s="132"/>
      <c r="G732" s="132"/>
      <c r="H732" s="132"/>
    </row>
    <row r="733" spans="1:8" ht="14.25">
      <c r="A733" s="225" t="s">
        <v>150</v>
      </c>
      <c r="B733" s="137" t="s">
        <v>151</v>
      </c>
      <c r="C733" s="137"/>
      <c r="D733" s="137"/>
      <c r="E733" s="132"/>
      <c r="F733" s="132"/>
      <c r="G733" s="132"/>
      <c r="H733" s="132"/>
    </row>
    <row r="734" spans="1:8" ht="14.25">
      <c r="A734" s="225" t="s">
        <v>152</v>
      </c>
      <c r="B734" s="137" t="s">
        <v>175</v>
      </c>
      <c r="C734" s="137"/>
      <c r="D734" s="137"/>
      <c r="E734" s="132"/>
      <c r="F734" s="132"/>
      <c r="G734" s="132"/>
      <c r="H734" s="132"/>
    </row>
    <row r="735" spans="1:8" ht="25.5">
      <c r="A735" s="225" t="s">
        <v>153</v>
      </c>
      <c r="B735" s="137" t="s">
        <v>154</v>
      </c>
      <c r="C735" s="137"/>
      <c r="D735" s="137"/>
      <c r="E735" s="132"/>
      <c r="F735" s="132"/>
      <c r="G735" s="132"/>
      <c r="H735" s="132"/>
    </row>
    <row r="736" spans="1:8" ht="14.25">
      <c r="A736" s="225" t="s">
        <v>155</v>
      </c>
      <c r="B736" s="137" t="s">
        <v>156</v>
      </c>
      <c r="C736" s="137"/>
      <c r="D736" s="137"/>
      <c r="E736" s="132"/>
      <c r="F736" s="132"/>
      <c r="G736" s="132"/>
      <c r="H736" s="132"/>
    </row>
    <row r="737" spans="1:8" ht="25.5">
      <c r="A737" s="225" t="s">
        <v>157</v>
      </c>
      <c r="B737" s="137" t="s">
        <v>170</v>
      </c>
      <c r="C737" s="137"/>
      <c r="D737" s="137"/>
      <c r="E737" s="132"/>
      <c r="F737" s="132"/>
      <c r="G737" s="132"/>
      <c r="H737" s="132"/>
    </row>
    <row r="738" spans="1:8" ht="51">
      <c r="A738" s="225" t="s">
        <v>158</v>
      </c>
      <c r="B738" s="137" t="s">
        <v>159</v>
      </c>
      <c r="C738" s="137"/>
      <c r="D738" s="137"/>
      <c r="E738" s="132"/>
      <c r="F738" s="132"/>
      <c r="G738" s="132"/>
      <c r="H738" s="132"/>
    </row>
    <row r="739" spans="1:8" ht="51">
      <c r="A739" s="225" t="s">
        <v>160</v>
      </c>
      <c r="B739" s="137" t="s">
        <v>161</v>
      </c>
      <c r="C739" s="137"/>
      <c r="D739" s="137"/>
      <c r="E739" s="132"/>
      <c r="F739" s="132"/>
      <c r="G739" s="132"/>
      <c r="H739" s="132"/>
    </row>
    <row r="740" spans="1:8" ht="25.5">
      <c r="A740" s="225" t="s">
        <v>162</v>
      </c>
      <c r="B740" s="137" t="s">
        <v>163</v>
      </c>
      <c r="C740" s="137"/>
      <c r="D740" s="137"/>
      <c r="E740" s="132"/>
      <c r="F740" s="132"/>
      <c r="G740" s="132"/>
      <c r="H740" s="132"/>
    </row>
    <row r="741" spans="1:8" ht="38.25">
      <c r="A741" s="225" t="s">
        <v>164</v>
      </c>
      <c r="B741" s="137" t="s">
        <v>165</v>
      </c>
      <c r="C741" s="137"/>
      <c r="D741" s="137"/>
      <c r="E741" s="132"/>
      <c r="F741" s="132"/>
      <c r="G741" s="132"/>
      <c r="H741" s="132"/>
    </row>
    <row r="742" spans="1:8" ht="76.5">
      <c r="A742" s="225" t="s">
        <v>166</v>
      </c>
      <c r="B742" s="137" t="s">
        <v>167</v>
      </c>
      <c r="C742" s="137"/>
      <c r="D742" s="137"/>
      <c r="E742" s="132"/>
      <c r="F742" s="132"/>
      <c r="G742" s="132"/>
      <c r="H742" s="132"/>
    </row>
    <row r="743" spans="1:8" ht="89.25">
      <c r="A743" s="225" t="s">
        <v>168</v>
      </c>
      <c r="B743" s="137" t="s">
        <v>169</v>
      </c>
      <c r="C743" s="137"/>
      <c r="D743" s="137"/>
      <c r="E743" s="132"/>
      <c r="F743" s="132"/>
      <c r="G743" s="132"/>
      <c r="H743" s="132"/>
    </row>
    <row r="744" spans="1:8">
      <c r="A744" s="111" t="s">
        <v>250</v>
      </c>
      <c r="B744" s="137"/>
      <c r="C744" s="137"/>
      <c r="D744" s="137"/>
      <c r="E744" s="132"/>
      <c r="F744" s="132"/>
      <c r="G744" s="132"/>
      <c r="H744" s="132"/>
    </row>
    <row r="745" spans="1:8">
      <c r="A745" s="111" t="s">
        <v>246</v>
      </c>
      <c r="B745" s="111"/>
      <c r="C745" s="137"/>
      <c r="D745" s="137"/>
      <c r="E745" s="132"/>
      <c r="F745" s="132"/>
      <c r="G745" s="132"/>
      <c r="H745" s="132"/>
    </row>
    <row r="746" spans="1:8">
      <c r="A746" s="974" t="s">
        <v>147</v>
      </c>
      <c r="B746" s="974"/>
      <c r="C746" s="974"/>
      <c r="D746" s="974"/>
      <c r="E746" s="974"/>
      <c r="F746" s="974"/>
      <c r="G746" s="974"/>
      <c r="H746" s="974"/>
    </row>
    <row r="747" spans="1:8">
      <c r="A747" s="974" t="s">
        <v>340</v>
      </c>
      <c r="B747" s="974"/>
      <c r="C747" s="974"/>
      <c r="D747" s="974"/>
      <c r="E747" s="974"/>
      <c r="F747" s="974"/>
      <c r="G747" s="974"/>
      <c r="H747" s="974"/>
    </row>
    <row r="748" spans="1:8" ht="14.25">
      <c r="A748" s="111"/>
      <c r="B748" s="225"/>
      <c r="C748" s="225"/>
      <c r="D748" s="225"/>
      <c r="E748" s="132"/>
      <c r="F748" s="132"/>
      <c r="G748" s="341"/>
      <c r="H748" s="132"/>
    </row>
  </sheetData>
  <sortState ref="A10:H74">
    <sortCondition ref="A10:A74"/>
  </sortState>
  <mergeCells count="8">
    <mergeCell ref="A746:H746"/>
    <mergeCell ref="A747:H747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00000"/>
  </sheetPr>
  <dimension ref="A1:I736"/>
  <sheetViews>
    <sheetView topLeftCell="A129" workbookViewId="0">
      <selection activeCell="K127" sqref="K127:K128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33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43"/>
      <c r="F1" s="324"/>
      <c r="G1" s="324"/>
      <c r="H1" s="325"/>
    </row>
    <row r="2" spans="1:8">
      <c r="A2" s="322"/>
      <c r="B2" s="323" t="s">
        <v>201</v>
      </c>
      <c r="C2" s="324">
        <f>[5]Kadar.ode.!C2</f>
        <v>17870092</v>
      </c>
      <c r="D2" s="324"/>
      <c r="E2" s="343"/>
      <c r="F2" s="324"/>
      <c r="G2" s="324"/>
      <c r="H2" s="325"/>
    </row>
    <row r="3" spans="1:8">
      <c r="A3" s="322"/>
      <c r="B3" s="323" t="s">
        <v>203</v>
      </c>
      <c r="C3" s="326" t="s">
        <v>2944</v>
      </c>
      <c r="D3" s="324"/>
      <c r="E3" s="343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44"/>
      <c r="F4" s="327"/>
      <c r="G4" s="327"/>
      <c r="H4" s="325"/>
    </row>
    <row r="5" spans="1:8" ht="14.25">
      <c r="A5" s="322"/>
      <c r="B5" s="323" t="s">
        <v>243</v>
      </c>
      <c r="C5" s="327"/>
      <c r="D5" s="327"/>
      <c r="E5" s="344"/>
      <c r="F5" s="327"/>
      <c r="G5" s="327"/>
      <c r="H5" s="325"/>
    </row>
    <row r="6" spans="1:8" ht="15.75">
      <c r="A6" s="328"/>
      <c r="B6" s="328"/>
      <c r="C6" s="328"/>
      <c r="D6" s="328"/>
      <c r="E6" s="345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318"/>
      <c r="B9" s="318"/>
      <c r="C9" s="321"/>
      <c r="D9" s="321"/>
      <c r="E9" s="321"/>
      <c r="F9" s="321"/>
      <c r="G9" s="321"/>
      <c r="H9" s="321"/>
    </row>
    <row r="10" spans="1:8">
      <c r="A10" s="333" t="s">
        <v>2945</v>
      </c>
      <c r="B10" s="330" t="s">
        <v>2946</v>
      </c>
      <c r="C10" s="241">
        <v>1</v>
      </c>
      <c r="D10" s="333">
        <v>2</v>
      </c>
      <c r="E10" s="241">
        <v>1</v>
      </c>
      <c r="F10" s="333">
        <v>10</v>
      </c>
      <c r="G10" s="367">
        <f t="shared" ref="G10:H41" si="0">C10+E10</f>
        <v>2</v>
      </c>
      <c r="H10" s="367">
        <f t="shared" si="0"/>
        <v>12</v>
      </c>
    </row>
    <row r="11" spans="1:8">
      <c r="A11" s="333" t="s">
        <v>2220</v>
      </c>
      <c r="B11" s="330" t="s">
        <v>2947</v>
      </c>
      <c r="C11" s="241">
        <v>5797</v>
      </c>
      <c r="D11" s="333">
        <v>5700</v>
      </c>
      <c r="E11" s="241">
        <v>226</v>
      </c>
      <c r="F11" s="333">
        <v>230</v>
      </c>
      <c r="G11" s="367">
        <f t="shared" si="0"/>
        <v>6023</v>
      </c>
      <c r="H11" s="367">
        <f t="shared" si="0"/>
        <v>5930</v>
      </c>
    </row>
    <row r="12" spans="1:8">
      <c r="A12" s="333" t="s">
        <v>2948</v>
      </c>
      <c r="B12" s="330" t="s">
        <v>2949</v>
      </c>
      <c r="C12" s="241">
        <v>0</v>
      </c>
      <c r="D12" s="333">
        <v>2</v>
      </c>
      <c r="E12" s="241">
        <v>0</v>
      </c>
      <c r="F12" s="333">
        <v>0</v>
      </c>
      <c r="G12" s="367">
        <f t="shared" si="0"/>
        <v>0</v>
      </c>
      <c r="H12" s="367">
        <f t="shared" si="0"/>
        <v>2</v>
      </c>
    </row>
    <row r="13" spans="1:8">
      <c r="A13" s="333" t="s">
        <v>2950</v>
      </c>
      <c r="B13" s="330" t="s">
        <v>2951</v>
      </c>
      <c r="C13" s="241">
        <v>693</v>
      </c>
      <c r="D13" s="333">
        <v>700</v>
      </c>
      <c r="E13" s="241">
        <v>81</v>
      </c>
      <c r="F13" s="333">
        <v>90</v>
      </c>
      <c r="G13" s="367">
        <f t="shared" si="0"/>
        <v>774</v>
      </c>
      <c r="H13" s="367">
        <f t="shared" si="0"/>
        <v>790</v>
      </c>
    </row>
    <row r="14" spans="1:8" ht="25.5">
      <c r="A14" s="332" t="s">
        <v>2952</v>
      </c>
      <c r="B14" s="367" t="s">
        <v>2953</v>
      </c>
      <c r="C14" s="241">
        <v>1</v>
      </c>
      <c r="D14" s="333">
        <v>2</v>
      </c>
      <c r="E14" s="241">
        <v>0</v>
      </c>
      <c r="F14" s="333">
        <v>0</v>
      </c>
      <c r="G14" s="367">
        <f t="shared" si="0"/>
        <v>1</v>
      </c>
      <c r="H14" s="367">
        <f t="shared" si="0"/>
        <v>2</v>
      </c>
    </row>
    <row r="15" spans="1:8" ht="25.5">
      <c r="A15" s="333" t="s">
        <v>2954</v>
      </c>
      <c r="B15" s="330" t="s">
        <v>2955</v>
      </c>
      <c r="C15" s="241">
        <v>54</v>
      </c>
      <c r="D15" s="333">
        <v>60</v>
      </c>
      <c r="E15" s="241">
        <v>0</v>
      </c>
      <c r="F15" s="333">
        <v>1</v>
      </c>
      <c r="G15" s="367">
        <f t="shared" si="0"/>
        <v>54</v>
      </c>
      <c r="H15" s="367">
        <f t="shared" si="0"/>
        <v>61</v>
      </c>
    </row>
    <row r="16" spans="1:8">
      <c r="A16" s="333" t="s">
        <v>2956</v>
      </c>
      <c r="B16" s="330" t="s">
        <v>2957</v>
      </c>
      <c r="C16" s="241">
        <v>1</v>
      </c>
      <c r="D16" s="333">
        <v>3</v>
      </c>
      <c r="E16" s="241">
        <v>0</v>
      </c>
      <c r="F16" s="333">
        <v>1</v>
      </c>
      <c r="G16" s="367">
        <f t="shared" si="0"/>
        <v>1</v>
      </c>
      <c r="H16" s="367">
        <f t="shared" si="0"/>
        <v>4</v>
      </c>
    </row>
    <row r="17" spans="1:8">
      <c r="A17" s="333" t="s">
        <v>2958</v>
      </c>
      <c r="B17" s="330" t="s">
        <v>2959</v>
      </c>
      <c r="C17" s="241">
        <v>237</v>
      </c>
      <c r="D17" s="333">
        <v>250</v>
      </c>
      <c r="E17" s="241">
        <v>1</v>
      </c>
      <c r="F17" s="333">
        <v>2</v>
      </c>
      <c r="G17" s="367">
        <f t="shared" si="0"/>
        <v>238</v>
      </c>
      <c r="H17" s="367">
        <f t="shared" si="0"/>
        <v>252</v>
      </c>
    </row>
    <row r="18" spans="1:8">
      <c r="A18" s="333" t="s">
        <v>2960</v>
      </c>
      <c r="B18" s="330" t="s">
        <v>2961</v>
      </c>
      <c r="C18" s="241">
        <v>780</v>
      </c>
      <c r="D18" s="333">
        <v>750</v>
      </c>
      <c r="E18" s="241">
        <v>93</v>
      </c>
      <c r="F18" s="333">
        <v>100</v>
      </c>
      <c r="G18" s="367">
        <f t="shared" si="0"/>
        <v>873</v>
      </c>
      <c r="H18" s="367">
        <f t="shared" si="0"/>
        <v>850</v>
      </c>
    </row>
    <row r="19" spans="1:8">
      <c r="A19" s="333" t="s">
        <v>2962</v>
      </c>
      <c r="B19" s="330" t="s">
        <v>2963</v>
      </c>
      <c r="C19" s="241">
        <v>44</v>
      </c>
      <c r="D19" s="333">
        <v>50</v>
      </c>
      <c r="E19" s="241">
        <v>4</v>
      </c>
      <c r="F19" s="333">
        <v>5</v>
      </c>
      <c r="G19" s="367">
        <f t="shared" si="0"/>
        <v>48</v>
      </c>
      <c r="H19" s="367">
        <f t="shared" si="0"/>
        <v>55</v>
      </c>
    </row>
    <row r="20" spans="1:8" ht="25.5">
      <c r="A20" s="333" t="s">
        <v>2964</v>
      </c>
      <c r="B20" s="330" t="s">
        <v>2965</v>
      </c>
      <c r="C20" s="241">
        <v>28</v>
      </c>
      <c r="D20" s="333">
        <v>40</v>
      </c>
      <c r="E20" s="241">
        <v>10</v>
      </c>
      <c r="F20" s="333">
        <v>10</v>
      </c>
      <c r="G20" s="367">
        <f t="shared" si="0"/>
        <v>38</v>
      </c>
      <c r="H20" s="367">
        <f t="shared" si="0"/>
        <v>50</v>
      </c>
    </row>
    <row r="21" spans="1:8">
      <c r="A21" s="333" t="s">
        <v>2966</v>
      </c>
      <c r="B21" s="330" t="s">
        <v>2967</v>
      </c>
      <c r="C21" s="241">
        <v>1</v>
      </c>
      <c r="D21" s="333">
        <v>1</v>
      </c>
      <c r="E21" s="241">
        <v>3</v>
      </c>
      <c r="F21" s="333">
        <v>5</v>
      </c>
      <c r="G21" s="367">
        <f t="shared" si="0"/>
        <v>4</v>
      </c>
      <c r="H21" s="367">
        <f t="shared" si="0"/>
        <v>6</v>
      </c>
    </row>
    <row r="22" spans="1:8">
      <c r="A22" s="333" t="s">
        <v>2968</v>
      </c>
      <c r="B22" s="330" t="s">
        <v>2969</v>
      </c>
      <c r="C22" s="241">
        <v>397</v>
      </c>
      <c r="D22" s="333">
        <v>380</v>
      </c>
      <c r="E22" s="241">
        <v>78</v>
      </c>
      <c r="F22" s="333">
        <v>80</v>
      </c>
      <c r="G22" s="367">
        <f t="shared" si="0"/>
        <v>475</v>
      </c>
      <c r="H22" s="367">
        <f t="shared" si="0"/>
        <v>460</v>
      </c>
    </row>
    <row r="23" spans="1:8">
      <c r="A23" s="333" t="s">
        <v>2970</v>
      </c>
      <c r="B23" s="330" t="s">
        <v>2971</v>
      </c>
      <c r="C23" s="241">
        <v>19</v>
      </c>
      <c r="D23" s="333">
        <v>20</v>
      </c>
      <c r="E23" s="241">
        <v>0</v>
      </c>
      <c r="F23" s="333">
        <v>2</v>
      </c>
      <c r="G23" s="367">
        <f t="shared" si="0"/>
        <v>19</v>
      </c>
      <c r="H23" s="367">
        <f t="shared" si="0"/>
        <v>22</v>
      </c>
    </row>
    <row r="24" spans="1:8">
      <c r="A24" s="333" t="s">
        <v>2972</v>
      </c>
      <c r="B24" s="330" t="s">
        <v>2973</v>
      </c>
      <c r="C24" s="241">
        <v>0</v>
      </c>
      <c r="D24" s="333">
        <v>2</v>
      </c>
      <c r="E24" s="241">
        <v>0</v>
      </c>
      <c r="F24" s="333">
        <v>2</v>
      </c>
      <c r="G24" s="367">
        <f t="shared" si="0"/>
        <v>0</v>
      </c>
      <c r="H24" s="367">
        <f t="shared" si="0"/>
        <v>4</v>
      </c>
    </row>
    <row r="25" spans="1:8">
      <c r="A25" s="333" t="s">
        <v>2974</v>
      </c>
      <c r="B25" s="330" t="s">
        <v>2975</v>
      </c>
      <c r="C25" s="241">
        <v>3</v>
      </c>
      <c r="D25" s="333">
        <v>1</v>
      </c>
      <c r="E25" s="241">
        <v>305</v>
      </c>
      <c r="F25" s="333">
        <v>310</v>
      </c>
      <c r="G25" s="367">
        <f t="shared" si="0"/>
        <v>308</v>
      </c>
      <c r="H25" s="367">
        <f t="shared" si="0"/>
        <v>311</v>
      </c>
    </row>
    <row r="26" spans="1:8">
      <c r="A26" s="333" t="s">
        <v>2976</v>
      </c>
      <c r="B26" s="330" t="s">
        <v>2977</v>
      </c>
      <c r="C26" s="241">
        <v>0</v>
      </c>
      <c r="D26" s="333">
        <v>1</v>
      </c>
      <c r="E26" s="241">
        <v>0</v>
      </c>
      <c r="F26" s="333">
        <v>2</v>
      </c>
      <c r="G26" s="367">
        <f t="shared" si="0"/>
        <v>0</v>
      </c>
      <c r="H26" s="367">
        <f t="shared" si="0"/>
        <v>3</v>
      </c>
    </row>
    <row r="27" spans="1:8" ht="25.5">
      <c r="A27" s="333" t="s">
        <v>2978</v>
      </c>
      <c r="B27" s="330" t="s">
        <v>2979</v>
      </c>
      <c r="C27" s="241">
        <v>41</v>
      </c>
      <c r="D27" s="333">
        <v>55</v>
      </c>
      <c r="E27" s="241">
        <v>1</v>
      </c>
      <c r="F27" s="333">
        <v>2</v>
      </c>
      <c r="G27" s="367">
        <f t="shared" si="0"/>
        <v>42</v>
      </c>
      <c r="H27" s="367">
        <f t="shared" si="0"/>
        <v>57</v>
      </c>
    </row>
    <row r="28" spans="1:8" ht="51">
      <c r="A28" s="333" t="s">
        <v>2980</v>
      </c>
      <c r="B28" s="330" t="s">
        <v>2981</v>
      </c>
      <c r="C28" s="241">
        <v>0</v>
      </c>
      <c r="D28" s="333">
        <v>1</v>
      </c>
      <c r="E28" s="241">
        <v>0</v>
      </c>
      <c r="F28" s="333">
        <v>0</v>
      </c>
      <c r="G28" s="367">
        <f t="shared" si="0"/>
        <v>0</v>
      </c>
      <c r="H28" s="367">
        <f t="shared" si="0"/>
        <v>1</v>
      </c>
    </row>
    <row r="29" spans="1:8">
      <c r="A29" s="333" t="s">
        <v>2982</v>
      </c>
      <c r="B29" s="330" t="s">
        <v>2983</v>
      </c>
      <c r="C29" s="241">
        <v>50</v>
      </c>
      <c r="D29" s="333">
        <v>50</v>
      </c>
      <c r="E29" s="241">
        <v>1</v>
      </c>
      <c r="F29" s="333">
        <v>5</v>
      </c>
      <c r="G29" s="367">
        <f t="shared" si="0"/>
        <v>51</v>
      </c>
      <c r="H29" s="367">
        <f t="shared" si="0"/>
        <v>55</v>
      </c>
    </row>
    <row r="30" spans="1:8">
      <c r="A30" s="369" t="s">
        <v>2984</v>
      </c>
      <c r="B30" s="330" t="s">
        <v>2985</v>
      </c>
      <c r="C30" s="241">
        <v>86</v>
      </c>
      <c r="D30" s="369">
        <v>100</v>
      </c>
      <c r="E30" s="241">
        <v>24</v>
      </c>
      <c r="F30" s="369">
        <v>30</v>
      </c>
      <c r="G30" s="367">
        <f t="shared" si="0"/>
        <v>110</v>
      </c>
      <c r="H30" s="367">
        <f t="shared" si="0"/>
        <v>130</v>
      </c>
    </row>
    <row r="31" spans="1:8" ht="25.5">
      <c r="A31" s="333" t="s">
        <v>2986</v>
      </c>
      <c r="B31" s="330" t="s">
        <v>2987</v>
      </c>
      <c r="C31" s="241">
        <v>0</v>
      </c>
      <c r="D31" s="333">
        <v>1</v>
      </c>
      <c r="E31" s="241">
        <v>1</v>
      </c>
      <c r="F31" s="333">
        <v>2</v>
      </c>
      <c r="G31" s="367">
        <f t="shared" si="0"/>
        <v>1</v>
      </c>
      <c r="H31" s="367">
        <f t="shared" si="0"/>
        <v>3</v>
      </c>
    </row>
    <row r="32" spans="1:8">
      <c r="A32" s="333" t="s">
        <v>2988</v>
      </c>
      <c r="B32" s="330" t="s">
        <v>2989</v>
      </c>
      <c r="C32" s="241">
        <v>1</v>
      </c>
      <c r="D32" s="333">
        <v>2</v>
      </c>
      <c r="E32" s="241">
        <v>41</v>
      </c>
      <c r="F32" s="333">
        <v>50</v>
      </c>
      <c r="G32" s="367">
        <f t="shared" si="0"/>
        <v>42</v>
      </c>
      <c r="H32" s="367">
        <f t="shared" si="0"/>
        <v>52</v>
      </c>
    </row>
    <row r="33" spans="1:8">
      <c r="A33" s="333" t="s">
        <v>2990</v>
      </c>
      <c r="B33" s="330" t="s">
        <v>2991</v>
      </c>
      <c r="C33" s="241">
        <v>0</v>
      </c>
      <c r="D33" s="333">
        <v>2</v>
      </c>
      <c r="E33" s="241">
        <v>17</v>
      </c>
      <c r="F33" s="333">
        <v>20</v>
      </c>
      <c r="G33" s="367">
        <f t="shared" si="0"/>
        <v>17</v>
      </c>
      <c r="H33" s="367">
        <f t="shared" si="0"/>
        <v>22</v>
      </c>
    </row>
    <row r="34" spans="1:8" ht="25.5">
      <c r="A34" s="333" t="s">
        <v>2992</v>
      </c>
      <c r="B34" s="330" t="s">
        <v>2993</v>
      </c>
      <c r="C34" s="241">
        <v>1</v>
      </c>
      <c r="D34" s="333">
        <v>2</v>
      </c>
      <c r="E34" s="241">
        <v>3</v>
      </c>
      <c r="F34" s="333">
        <v>10</v>
      </c>
      <c r="G34" s="367">
        <f t="shared" si="0"/>
        <v>4</v>
      </c>
      <c r="H34" s="367">
        <f t="shared" si="0"/>
        <v>12</v>
      </c>
    </row>
    <row r="35" spans="1:8" ht="38.25">
      <c r="A35" s="333" t="s">
        <v>2994</v>
      </c>
      <c r="B35" s="330" t="s">
        <v>2995</v>
      </c>
      <c r="C35" s="241">
        <v>2</v>
      </c>
      <c r="D35" s="333">
        <v>2</v>
      </c>
      <c r="E35" s="241">
        <v>84</v>
      </c>
      <c r="F35" s="333">
        <v>80</v>
      </c>
      <c r="G35" s="367">
        <f t="shared" si="0"/>
        <v>86</v>
      </c>
      <c r="H35" s="367">
        <f t="shared" si="0"/>
        <v>82</v>
      </c>
    </row>
    <row r="36" spans="1:8" ht="38.25">
      <c r="A36" s="333" t="s">
        <v>2996</v>
      </c>
      <c r="B36" s="330" t="s">
        <v>2997</v>
      </c>
      <c r="C36" s="241">
        <v>0</v>
      </c>
      <c r="D36" s="333">
        <v>2</v>
      </c>
      <c r="E36" s="241">
        <v>0</v>
      </c>
      <c r="F36" s="333">
        <v>0</v>
      </c>
      <c r="G36" s="367">
        <f t="shared" si="0"/>
        <v>0</v>
      </c>
      <c r="H36" s="367">
        <f t="shared" si="0"/>
        <v>2</v>
      </c>
    </row>
    <row r="37" spans="1:8" ht="38.25">
      <c r="A37" s="333" t="s">
        <v>2998</v>
      </c>
      <c r="B37" s="330" t="s">
        <v>2999</v>
      </c>
      <c r="C37" s="241">
        <v>0</v>
      </c>
      <c r="D37" s="333">
        <v>2</v>
      </c>
      <c r="E37" s="241">
        <v>0</v>
      </c>
      <c r="F37" s="333">
        <v>0</v>
      </c>
      <c r="G37" s="367">
        <f t="shared" si="0"/>
        <v>0</v>
      </c>
      <c r="H37" s="367">
        <f t="shared" si="0"/>
        <v>2</v>
      </c>
    </row>
    <row r="38" spans="1:8" ht="25.5">
      <c r="A38" s="333" t="s">
        <v>3000</v>
      </c>
      <c r="B38" s="330" t="s">
        <v>3001</v>
      </c>
      <c r="C38" s="241">
        <v>0</v>
      </c>
      <c r="D38" s="333">
        <v>2</v>
      </c>
      <c r="E38" s="241">
        <v>0</v>
      </c>
      <c r="F38" s="333">
        <v>2</v>
      </c>
      <c r="G38" s="367">
        <f t="shared" si="0"/>
        <v>0</v>
      </c>
      <c r="H38" s="367">
        <f t="shared" si="0"/>
        <v>4</v>
      </c>
    </row>
    <row r="39" spans="1:8" ht="25.5">
      <c r="A39" s="333" t="s">
        <v>3002</v>
      </c>
      <c r="B39" s="330" t="s">
        <v>3003</v>
      </c>
      <c r="C39" s="241">
        <v>0</v>
      </c>
      <c r="D39" s="333">
        <v>2</v>
      </c>
      <c r="E39" s="241">
        <v>0</v>
      </c>
      <c r="F39" s="333">
        <v>2</v>
      </c>
      <c r="G39" s="367">
        <f t="shared" si="0"/>
        <v>0</v>
      </c>
      <c r="H39" s="367">
        <f t="shared" si="0"/>
        <v>4</v>
      </c>
    </row>
    <row r="40" spans="1:8" ht="25.5">
      <c r="A40" s="333" t="s">
        <v>3004</v>
      </c>
      <c r="B40" s="330" t="s">
        <v>3005</v>
      </c>
      <c r="C40" s="241">
        <v>2</v>
      </c>
      <c r="D40" s="333">
        <v>6</v>
      </c>
      <c r="E40" s="241">
        <v>0</v>
      </c>
      <c r="F40" s="333">
        <v>2</v>
      </c>
      <c r="G40" s="367">
        <f t="shared" si="0"/>
        <v>2</v>
      </c>
      <c r="H40" s="367">
        <f t="shared" si="0"/>
        <v>8</v>
      </c>
    </row>
    <row r="41" spans="1:8">
      <c r="A41" s="333" t="s">
        <v>3006</v>
      </c>
      <c r="B41" s="330" t="s">
        <v>3007</v>
      </c>
      <c r="C41" s="241">
        <v>0</v>
      </c>
      <c r="D41" s="333">
        <v>1</v>
      </c>
      <c r="E41" s="241">
        <v>0</v>
      </c>
      <c r="F41" s="333">
        <v>2</v>
      </c>
      <c r="G41" s="367">
        <f t="shared" si="0"/>
        <v>0</v>
      </c>
      <c r="H41" s="367">
        <f t="shared" si="0"/>
        <v>3</v>
      </c>
    </row>
    <row r="42" spans="1:8">
      <c r="A42" s="333" t="s">
        <v>3008</v>
      </c>
      <c r="B42" s="330" t="s">
        <v>3009</v>
      </c>
      <c r="C42" s="241">
        <v>0</v>
      </c>
      <c r="D42" s="333">
        <v>1</v>
      </c>
      <c r="E42" s="241">
        <v>0</v>
      </c>
      <c r="F42" s="333">
        <v>2</v>
      </c>
      <c r="G42" s="367">
        <f t="shared" ref="G42:H73" si="1">C42+E42</f>
        <v>0</v>
      </c>
      <c r="H42" s="367">
        <f t="shared" si="1"/>
        <v>3</v>
      </c>
    </row>
    <row r="43" spans="1:8">
      <c r="A43" s="333" t="s">
        <v>3010</v>
      </c>
      <c r="B43" s="330" t="s">
        <v>3011</v>
      </c>
      <c r="C43" s="241">
        <v>0</v>
      </c>
      <c r="D43" s="333">
        <v>1</v>
      </c>
      <c r="E43" s="241">
        <v>0</v>
      </c>
      <c r="F43" s="333">
        <v>0</v>
      </c>
      <c r="G43" s="367">
        <f t="shared" si="1"/>
        <v>0</v>
      </c>
      <c r="H43" s="367">
        <f t="shared" si="1"/>
        <v>1</v>
      </c>
    </row>
    <row r="44" spans="1:8" ht="25.5">
      <c r="A44" s="333" t="s">
        <v>3012</v>
      </c>
      <c r="B44" s="330" t="s">
        <v>3013</v>
      </c>
      <c r="C44" s="241">
        <v>0</v>
      </c>
      <c r="D44" s="333">
        <v>1</v>
      </c>
      <c r="E44" s="241">
        <v>0</v>
      </c>
      <c r="F44" s="333">
        <v>2</v>
      </c>
      <c r="G44" s="367">
        <f t="shared" si="1"/>
        <v>0</v>
      </c>
      <c r="H44" s="367">
        <f t="shared" si="1"/>
        <v>3</v>
      </c>
    </row>
    <row r="45" spans="1:8">
      <c r="A45" s="333" t="s">
        <v>3014</v>
      </c>
      <c r="B45" s="330" t="s">
        <v>3015</v>
      </c>
      <c r="C45" s="241">
        <v>18</v>
      </c>
      <c r="D45" s="333">
        <v>20</v>
      </c>
      <c r="E45" s="241">
        <v>10</v>
      </c>
      <c r="F45" s="333">
        <v>15</v>
      </c>
      <c r="G45" s="367">
        <f t="shared" si="1"/>
        <v>28</v>
      </c>
      <c r="H45" s="367">
        <f t="shared" si="1"/>
        <v>35</v>
      </c>
    </row>
    <row r="46" spans="1:8">
      <c r="A46" s="333" t="s">
        <v>3016</v>
      </c>
      <c r="B46" s="330" t="s">
        <v>3017</v>
      </c>
      <c r="C46" s="241">
        <v>55</v>
      </c>
      <c r="D46" s="333">
        <v>60</v>
      </c>
      <c r="E46" s="241">
        <v>38</v>
      </c>
      <c r="F46" s="333">
        <v>45</v>
      </c>
      <c r="G46" s="367">
        <f t="shared" si="1"/>
        <v>93</v>
      </c>
      <c r="H46" s="367">
        <f t="shared" si="1"/>
        <v>105</v>
      </c>
    </row>
    <row r="47" spans="1:8">
      <c r="A47" s="333" t="s">
        <v>3018</v>
      </c>
      <c r="B47" s="330" t="s">
        <v>3019</v>
      </c>
      <c r="C47" s="241">
        <v>250</v>
      </c>
      <c r="D47" s="333">
        <v>280</v>
      </c>
      <c r="E47" s="241">
        <v>20</v>
      </c>
      <c r="F47" s="333">
        <v>20</v>
      </c>
      <c r="G47" s="367">
        <f t="shared" si="1"/>
        <v>270</v>
      </c>
      <c r="H47" s="367">
        <f t="shared" si="1"/>
        <v>300</v>
      </c>
    </row>
    <row r="48" spans="1:8">
      <c r="A48" s="332" t="s">
        <v>3020</v>
      </c>
      <c r="B48" s="367" t="s">
        <v>3021</v>
      </c>
      <c r="C48" s="241">
        <v>0</v>
      </c>
      <c r="D48" s="333">
        <v>2</v>
      </c>
      <c r="E48" s="241">
        <v>0</v>
      </c>
      <c r="F48" s="333">
        <v>0</v>
      </c>
      <c r="G48" s="367">
        <f t="shared" si="1"/>
        <v>0</v>
      </c>
      <c r="H48" s="367">
        <f t="shared" si="1"/>
        <v>2</v>
      </c>
    </row>
    <row r="49" spans="1:8" ht="38.25">
      <c r="A49" s="333" t="s">
        <v>3022</v>
      </c>
      <c r="B49" s="330" t="s">
        <v>3023</v>
      </c>
      <c r="C49" s="241">
        <v>142</v>
      </c>
      <c r="D49" s="333">
        <v>150</v>
      </c>
      <c r="E49" s="241">
        <v>40</v>
      </c>
      <c r="F49" s="333">
        <v>50</v>
      </c>
      <c r="G49" s="367">
        <f t="shared" si="1"/>
        <v>182</v>
      </c>
      <c r="H49" s="367">
        <f t="shared" si="1"/>
        <v>200</v>
      </c>
    </row>
    <row r="50" spans="1:8">
      <c r="A50" s="333" t="s">
        <v>3024</v>
      </c>
      <c r="B50" s="330" t="s">
        <v>3025</v>
      </c>
      <c r="C50" s="241">
        <v>0</v>
      </c>
      <c r="D50" s="333">
        <v>2</v>
      </c>
      <c r="E50" s="241">
        <v>0</v>
      </c>
      <c r="F50" s="333">
        <v>2</v>
      </c>
      <c r="G50" s="367">
        <f t="shared" si="1"/>
        <v>0</v>
      </c>
      <c r="H50" s="367">
        <f t="shared" si="1"/>
        <v>4</v>
      </c>
    </row>
    <row r="51" spans="1:8">
      <c r="A51" s="333" t="s">
        <v>3026</v>
      </c>
      <c r="B51" s="330" t="s">
        <v>3027</v>
      </c>
      <c r="C51" s="241">
        <v>0</v>
      </c>
      <c r="D51" s="333">
        <v>2</v>
      </c>
      <c r="E51" s="241">
        <v>0</v>
      </c>
      <c r="F51" s="333">
        <v>2</v>
      </c>
      <c r="G51" s="367">
        <f t="shared" si="1"/>
        <v>0</v>
      </c>
      <c r="H51" s="367">
        <f t="shared" si="1"/>
        <v>4</v>
      </c>
    </row>
    <row r="52" spans="1:8">
      <c r="A52" s="333" t="s">
        <v>3028</v>
      </c>
      <c r="B52" s="330" t="s">
        <v>3029</v>
      </c>
      <c r="C52" s="241">
        <v>25</v>
      </c>
      <c r="D52" s="333">
        <v>25</v>
      </c>
      <c r="E52" s="241">
        <v>0</v>
      </c>
      <c r="F52" s="333">
        <v>2</v>
      </c>
      <c r="G52" s="367">
        <f t="shared" si="1"/>
        <v>25</v>
      </c>
      <c r="H52" s="367">
        <f t="shared" si="1"/>
        <v>27</v>
      </c>
    </row>
    <row r="53" spans="1:8" ht="25.5">
      <c r="A53" s="333" t="s">
        <v>3030</v>
      </c>
      <c r="B53" s="330" t="s">
        <v>3031</v>
      </c>
      <c r="C53" s="241">
        <v>0</v>
      </c>
      <c r="D53" s="333">
        <v>1</v>
      </c>
      <c r="E53" s="241">
        <v>0</v>
      </c>
      <c r="F53" s="333">
        <v>2</v>
      </c>
      <c r="G53" s="367">
        <f t="shared" si="1"/>
        <v>0</v>
      </c>
      <c r="H53" s="367">
        <f t="shared" si="1"/>
        <v>3</v>
      </c>
    </row>
    <row r="54" spans="1:8" ht="25.5">
      <c r="A54" s="333" t="s">
        <v>3032</v>
      </c>
      <c r="B54" s="330" t="s">
        <v>3033</v>
      </c>
      <c r="C54" s="241">
        <v>0</v>
      </c>
      <c r="D54" s="333">
        <v>2</v>
      </c>
      <c r="E54" s="241">
        <v>0</v>
      </c>
      <c r="F54" s="333">
        <v>2</v>
      </c>
      <c r="G54" s="367">
        <f t="shared" si="1"/>
        <v>0</v>
      </c>
      <c r="H54" s="367">
        <f t="shared" si="1"/>
        <v>4</v>
      </c>
    </row>
    <row r="55" spans="1:8">
      <c r="A55" s="333" t="s">
        <v>2014</v>
      </c>
      <c r="B55" s="330" t="s">
        <v>3034</v>
      </c>
      <c r="C55" s="241">
        <v>16</v>
      </c>
      <c r="D55" s="333">
        <v>15</v>
      </c>
      <c r="E55" s="241">
        <v>5</v>
      </c>
      <c r="F55" s="333">
        <v>5</v>
      </c>
      <c r="G55" s="367">
        <f t="shared" si="1"/>
        <v>21</v>
      </c>
      <c r="H55" s="367">
        <f t="shared" si="1"/>
        <v>20</v>
      </c>
    </row>
    <row r="56" spans="1:8">
      <c r="A56" s="333" t="s">
        <v>3035</v>
      </c>
      <c r="B56" s="330" t="s">
        <v>3036</v>
      </c>
      <c r="C56" s="241">
        <v>0</v>
      </c>
      <c r="D56" s="333">
        <v>2</v>
      </c>
      <c r="E56" s="241">
        <v>0</v>
      </c>
      <c r="F56" s="333">
        <v>2</v>
      </c>
      <c r="G56" s="367">
        <f t="shared" si="1"/>
        <v>0</v>
      </c>
      <c r="H56" s="367">
        <f t="shared" si="1"/>
        <v>4</v>
      </c>
    </row>
    <row r="57" spans="1:8">
      <c r="A57" s="333" t="s">
        <v>3037</v>
      </c>
      <c r="B57" s="330" t="s">
        <v>3038</v>
      </c>
      <c r="C57" s="241">
        <v>45</v>
      </c>
      <c r="D57" s="333">
        <v>60</v>
      </c>
      <c r="E57" s="241">
        <v>0</v>
      </c>
      <c r="F57" s="333">
        <v>2</v>
      </c>
      <c r="G57" s="367">
        <f t="shared" si="1"/>
        <v>45</v>
      </c>
      <c r="H57" s="367">
        <f t="shared" si="1"/>
        <v>62</v>
      </c>
    </row>
    <row r="58" spans="1:8">
      <c r="A58" s="333" t="s">
        <v>3039</v>
      </c>
      <c r="B58" s="330" t="s">
        <v>3040</v>
      </c>
      <c r="C58" s="241">
        <v>0</v>
      </c>
      <c r="D58" s="333">
        <v>0</v>
      </c>
      <c r="E58" s="241">
        <v>0</v>
      </c>
      <c r="F58" s="333">
        <v>2</v>
      </c>
      <c r="G58" s="367">
        <f t="shared" si="1"/>
        <v>0</v>
      </c>
      <c r="H58" s="367">
        <f t="shared" si="1"/>
        <v>2</v>
      </c>
    </row>
    <row r="59" spans="1:8">
      <c r="A59" s="333" t="s">
        <v>3041</v>
      </c>
      <c r="B59" s="330" t="s">
        <v>3042</v>
      </c>
      <c r="C59" s="241">
        <v>0</v>
      </c>
      <c r="D59" s="333">
        <v>2</v>
      </c>
      <c r="E59" s="241">
        <v>0</v>
      </c>
      <c r="F59" s="333">
        <v>0</v>
      </c>
      <c r="G59" s="367">
        <f t="shared" si="1"/>
        <v>0</v>
      </c>
      <c r="H59" s="367">
        <f t="shared" si="1"/>
        <v>2</v>
      </c>
    </row>
    <row r="60" spans="1:8">
      <c r="A60" s="333" t="s">
        <v>3043</v>
      </c>
      <c r="B60" s="330" t="s">
        <v>3044</v>
      </c>
      <c r="C60" s="241">
        <v>0</v>
      </c>
      <c r="D60" s="333">
        <v>2</v>
      </c>
      <c r="E60" s="241">
        <v>0</v>
      </c>
      <c r="F60" s="333">
        <v>0</v>
      </c>
      <c r="G60" s="367">
        <f t="shared" si="1"/>
        <v>0</v>
      </c>
      <c r="H60" s="367">
        <f t="shared" si="1"/>
        <v>2</v>
      </c>
    </row>
    <row r="61" spans="1:8">
      <c r="A61" s="333" t="s">
        <v>3045</v>
      </c>
      <c r="B61" s="330" t="s">
        <v>3046</v>
      </c>
      <c r="C61" s="241">
        <v>1</v>
      </c>
      <c r="D61" s="333">
        <v>2</v>
      </c>
      <c r="E61" s="241">
        <v>0</v>
      </c>
      <c r="F61" s="333">
        <v>2</v>
      </c>
      <c r="G61" s="367">
        <f t="shared" si="1"/>
        <v>1</v>
      </c>
      <c r="H61" s="367">
        <f t="shared" si="1"/>
        <v>4</v>
      </c>
    </row>
    <row r="62" spans="1:8" ht="25.5">
      <c r="A62" s="333" t="s">
        <v>2016</v>
      </c>
      <c r="B62" s="330" t="s">
        <v>3047</v>
      </c>
      <c r="C62" s="241">
        <v>214</v>
      </c>
      <c r="D62" s="333">
        <v>220</v>
      </c>
      <c r="E62" s="241">
        <v>2</v>
      </c>
      <c r="F62" s="333">
        <v>5</v>
      </c>
      <c r="G62" s="367">
        <f t="shared" si="1"/>
        <v>216</v>
      </c>
      <c r="H62" s="367">
        <f t="shared" si="1"/>
        <v>225</v>
      </c>
    </row>
    <row r="63" spans="1:8" ht="38.25">
      <c r="A63" s="333" t="s">
        <v>3048</v>
      </c>
      <c r="B63" s="330" t="s">
        <v>3049</v>
      </c>
      <c r="C63" s="241">
        <v>0</v>
      </c>
      <c r="D63" s="333">
        <v>0</v>
      </c>
      <c r="E63" s="241">
        <v>0</v>
      </c>
      <c r="F63" s="333">
        <v>0</v>
      </c>
      <c r="G63" s="367">
        <f t="shared" si="1"/>
        <v>0</v>
      </c>
      <c r="H63" s="367">
        <f t="shared" si="1"/>
        <v>0</v>
      </c>
    </row>
    <row r="64" spans="1:8">
      <c r="A64" s="332" t="s">
        <v>1813</v>
      </c>
      <c r="B64" s="367" t="s">
        <v>1814</v>
      </c>
      <c r="C64" s="241">
        <v>0</v>
      </c>
      <c r="D64" s="333">
        <v>0</v>
      </c>
      <c r="E64" s="241">
        <v>0</v>
      </c>
      <c r="F64" s="333">
        <v>4</v>
      </c>
      <c r="G64" s="367">
        <f t="shared" si="1"/>
        <v>0</v>
      </c>
      <c r="H64" s="367">
        <f t="shared" si="1"/>
        <v>4</v>
      </c>
    </row>
    <row r="65" spans="1:8">
      <c r="A65" s="333" t="s">
        <v>1815</v>
      </c>
      <c r="B65" s="330" t="s">
        <v>2425</v>
      </c>
      <c r="C65" s="241">
        <v>1</v>
      </c>
      <c r="D65" s="333">
        <v>2</v>
      </c>
      <c r="E65" s="241">
        <v>10</v>
      </c>
      <c r="F65" s="333">
        <v>20</v>
      </c>
      <c r="G65" s="367">
        <f t="shared" si="1"/>
        <v>11</v>
      </c>
      <c r="H65" s="367">
        <f t="shared" si="1"/>
        <v>22</v>
      </c>
    </row>
    <row r="66" spans="1:8">
      <c r="A66" s="369" t="s">
        <v>1819</v>
      </c>
      <c r="B66" s="374" t="s">
        <v>2429</v>
      </c>
      <c r="C66" s="241">
        <v>1</v>
      </c>
      <c r="D66" s="369">
        <v>2</v>
      </c>
      <c r="E66" s="241">
        <v>1201</v>
      </c>
      <c r="F66" s="369">
        <v>1200</v>
      </c>
      <c r="G66" s="374">
        <f t="shared" si="1"/>
        <v>1202</v>
      </c>
      <c r="H66" s="374">
        <f t="shared" si="1"/>
        <v>1202</v>
      </c>
    </row>
    <row r="67" spans="1:8">
      <c r="A67" s="372" t="s">
        <v>1823</v>
      </c>
      <c r="B67" s="374" t="s">
        <v>1824</v>
      </c>
      <c r="C67" s="241">
        <v>0</v>
      </c>
      <c r="D67" s="369">
        <v>0</v>
      </c>
      <c r="E67" s="241">
        <v>1</v>
      </c>
      <c r="F67" s="369">
        <v>3</v>
      </c>
      <c r="G67" s="374">
        <f t="shared" si="1"/>
        <v>1</v>
      </c>
      <c r="H67" s="374">
        <f t="shared" si="1"/>
        <v>3</v>
      </c>
    </row>
    <row r="68" spans="1:8">
      <c r="A68" s="372" t="s">
        <v>1827</v>
      </c>
      <c r="B68" s="374" t="s">
        <v>1828</v>
      </c>
      <c r="C68" s="241">
        <v>0</v>
      </c>
      <c r="D68" s="369">
        <v>0</v>
      </c>
      <c r="E68" s="241">
        <v>1</v>
      </c>
      <c r="F68" s="369">
        <v>2</v>
      </c>
      <c r="G68" s="374">
        <f t="shared" si="1"/>
        <v>1</v>
      </c>
      <c r="H68" s="374">
        <f t="shared" si="1"/>
        <v>2</v>
      </c>
    </row>
    <row r="69" spans="1:8">
      <c r="A69" s="369" t="s">
        <v>1829</v>
      </c>
      <c r="B69" s="374" t="s">
        <v>2442</v>
      </c>
      <c r="C69" s="241">
        <v>0</v>
      </c>
      <c r="D69" s="369">
        <v>2</v>
      </c>
      <c r="E69" s="241">
        <v>1287</v>
      </c>
      <c r="F69" s="369">
        <v>1280</v>
      </c>
      <c r="G69" s="374">
        <f t="shared" si="1"/>
        <v>1287</v>
      </c>
      <c r="H69" s="374">
        <f t="shared" si="1"/>
        <v>1282</v>
      </c>
    </row>
    <row r="70" spans="1:8">
      <c r="A70" s="372" t="s">
        <v>1831</v>
      </c>
      <c r="B70" s="374" t="s">
        <v>1832</v>
      </c>
      <c r="C70" s="241">
        <v>0</v>
      </c>
      <c r="D70" s="369">
        <v>0</v>
      </c>
      <c r="E70" s="241">
        <v>8</v>
      </c>
      <c r="F70" s="369">
        <v>20</v>
      </c>
      <c r="G70" s="374">
        <f t="shared" si="1"/>
        <v>8</v>
      </c>
      <c r="H70" s="374">
        <f t="shared" si="1"/>
        <v>20</v>
      </c>
    </row>
    <row r="71" spans="1:8" ht="25.5">
      <c r="A71" s="333" t="s">
        <v>1833</v>
      </c>
      <c r="B71" s="330" t="s">
        <v>2444</v>
      </c>
      <c r="C71" s="241">
        <v>0</v>
      </c>
      <c r="D71" s="333">
        <v>0</v>
      </c>
      <c r="E71" s="241">
        <v>4</v>
      </c>
      <c r="F71" s="333">
        <v>5</v>
      </c>
      <c r="G71" s="367">
        <f t="shared" si="1"/>
        <v>4</v>
      </c>
      <c r="H71" s="367">
        <f t="shared" si="1"/>
        <v>5</v>
      </c>
    </row>
    <row r="72" spans="1:8" ht="38.25">
      <c r="A72" s="333" t="s">
        <v>1835</v>
      </c>
      <c r="B72" s="330" t="s">
        <v>2445</v>
      </c>
      <c r="C72" s="241">
        <v>0</v>
      </c>
      <c r="D72" s="333">
        <v>0</v>
      </c>
      <c r="E72" s="241">
        <v>1</v>
      </c>
      <c r="F72" s="333">
        <v>3</v>
      </c>
      <c r="G72" s="367">
        <f t="shared" si="1"/>
        <v>1</v>
      </c>
      <c r="H72" s="367">
        <f t="shared" si="1"/>
        <v>3</v>
      </c>
    </row>
    <row r="73" spans="1:8" ht="25.5">
      <c r="A73" s="333" t="s">
        <v>1837</v>
      </c>
      <c r="B73" s="330" t="s">
        <v>2446</v>
      </c>
      <c r="C73" s="241">
        <v>0</v>
      </c>
      <c r="D73" s="333">
        <v>0</v>
      </c>
      <c r="E73" s="241">
        <v>0</v>
      </c>
      <c r="F73" s="333">
        <v>2</v>
      </c>
      <c r="G73" s="367">
        <f t="shared" si="1"/>
        <v>0</v>
      </c>
      <c r="H73" s="367">
        <f t="shared" si="1"/>
        <v>2</v>
      </c>
    </row>
    <row r="74" spans="1:8">
      <c r="A74" s="332" t="s">
        <v>2547</v>
      </c>
      <c r="B74" s="367" t="s">
        <v>2548</v>
      </c>
      <c r="C74" s="241">
        <v>0</v>
      </c>
      <c r="D74" s="333">
        <v>0</v>
      </c>
      <c r="E74" s="241">
        <v>0</v>
      </c>
      <c r="F74" s="333">
        <v>2</v>
      </c>
      <c r="G74" s="367">
        <f t="shared" ref="G74:H108" si="2">C74+E74</f>
        <v>0</v>
      </c>
      <c r="H74" s="367">
        <f t="shared" si="2"/>
        <v>2</v>
      </c>
    </row>
    <row r="75" spans="1:8">
      <c r="A75" s="333" t="s">
        <v>1839</v>
      </c>
      <c r="B75" s="330" t="s">
        <v>2447</v>
      </c>
      <c r="C75" s="241">
        <v>0</v>
      </c>
      <c r="D75" s="333">
        <v>0</v>
      </c>
      <c r="E75" s="241">
        <v>4</v>
      </c>
      <c r="F75" s="333">
        <v>10</v>
      </c>
      <c r="G75" s="367">
        <f t="shared" si="2"/>
        <v>4</v>
      </c>
      <c r="H75" s="367">
        <f t="shared" si="2"/>
        <v>10</v>
      </c>
    </row>
    <row r="76" spans="1:8">
      <c r="A76" s="333" t="s">
        <v>1841</v>
      </c>
      <c r="B76" s="330" t="s">
        <v>3050</v>
      </c>
      <c r="C76" s="241">
        <v>0</v>
      </c>
      <c r="D76" s="333">
        <v>0</v>
      </c>
      <c r="E76" s="241">
        <v>22</v>
      </c>
      <c r="F76" s="333">
        <v>30</v>
      </c>
      <c r="G76" s="367">
        <f t="shared" si="2"/>
        <v>22</v>
      </c>
      <c r="H76" s="367">
        <f t="shared" si="2"/>
        <v>30</v>
      </c>
    </row>
    <row r="77" spans="1:8" ht="25.5">
      <c r="A77" s="333" t="s">
        <v>1845</v>
      </c>
      <c r="B77" s="330" t="s">
        <v>2448</v>
      </c>
      <c r="C77" s="241">
        <v>0</v>
      </c>
      <c r="D77" s="333">
        <v>0</v>
      </c>
      <c r="E77" s="241">
        <v>1</v>
      </c>
      <c r="F77" s="333">
        <v>3</v>
      </c>
      <c r="G77" s="367">
        <f t="shared" si="2"/>
        <v>1</v>
      </c>
      <c r="H77" s="367">
        <f t="shared" si="2"/>
        <v>3</v>
      </c>
    </row>
    <row r="78" spans="1:8" ht="25.5">
      <c r="A78" s="332" t="s">
        <v>1847</v>
      </c>
      <c r="B78" s="367" t="s">
        <v>1848</v>
      </c>
      <c r="C78" s="241">
        <v>0</v>
      </c>
      <c r="D78" s="333">
        <v>0</v>
      </c>
      <c r="E78" s="241">
        <v>1</v>
      </c>
      <c r="F78" s="333">
        <v>4</v>
      </c>
      <c r="G78" s="367">
        <f t="shared" si="2"/>
        <v>1</v>
      </c>
      <c r="H78" s="367">
        <f t="shared" si="2"/>
        <v>4</v>
      </c>
    </row>
    <row r="79" spans="1:8" ht="25.5">
      <c r="A79" s="333" t="s">
        <v>2583</v>
      </c>
      <c r="B79" s="330" t="s">
        <v>3051</v>
      </c>
      <c r="C79" s="241">
        <v>0</v>
      </c>
      <c r="D79" s="333">
        <v>0</v>
      </c>
      <c r="E79" s="241">
        <v>77</v>
      </c>
      <c r="F79" s="333">
        <v>80</v>
      </c>
      <c r="G79" s="367">
        <f t="shared" si="2"/>
        <v>77</v>
      </c>
      <c r="H79" s="367">
        <f t="shared" si="2"/>
        <v>80</v>
      </c>
    </row>
    <row r="80" spans="1:8" ht="25.5">
      <c r="A80" s="332" t="s">
        <v>2759</v>
      </c>
      <c r="B80" s="367" t="s">
        <v>2760</v>
      </c>
      <c r="C80" s="241">
        <v>0</v>
      </c>
      <c r="D80" s="333">
        <v>0</v>
      </c>
      <c r="E80" s="241">
        <v>0</v>
      </c>
      <c r="F80" s="333">
        <v>2</v>
      </c>
      <c r="G80" s="367">
        <f t="shared" si="2"/>
        <v>0</v>
      </c>
      <c r="H80" s="367">
        <f t="shared" si="2"/>
        <v>2</v>
      </c>
    </row>
    <row r="81" spans="1:8">
      <c r="A81" s="333" t="s">
        <v>1861</v>
      </c>
      <c r="B81" s="330" t="s">
        <v>2449</v>
      </c>
      <c r="C81" s="241">
        <v>0</v>
      </c>
      <c r="D81" s="333">
        <v>0</v>
      </c>
      <c r="E81" s="241">
        <v>0</v>
      </c>
      <c r="F81" s="333">
        <v>2</v>
      </c>
      <c r="G81" s="367">
        <f t="shared" si="2"/>
        <v>0</v>
      </c>
      <c r="H81" s="367">
        <f t="shared" si="2"/>
        <v>2</v>
      </c>
    </row>
    <row r="82" spans="1:8">
      <c r="A82" s="333" t="s">
        <v>1863</v>
      </c>
      <c r="B82" s="330" t="s">
        <v>2454</v>
      </c>
      <c r="C82" s="241">
        <v>0</v>
      </c>
      <c r="D82" s="333">
        <v>0</v>
      </c>
      <c r="E82" s="241">
        <v>10</v>
      </c>
      <c r="F82" s="333">
        <v>20</v>
      </c>
      <c r="G82" s="367">
        <f t="shared" si="2"/>
        <v>10</v>
      </c>
      <c r="H82" s="367">
        <f t="shared" si="2"/>
        <v>20</v>
      </c>
    </row>
    <row r="83" spans="1:8">
      <c r="A83" s="333" t="s">
        <v>1865</v>
      </c>
      <c r="B83" s="330" t="s">
        <v>2455</v>
      </c>
      <c r="C83" s="241">
        <v>0</v>
      </c>
      <c r="D83" s="333">
        <v>0</v>
      </c>
      <c r="E83" s="241">
        <v>9</v>
      </c>
      <c r="F83" s="333">
        <v>15</v>
      </c>
      <c r="G83" s="367">
        <f t="shared" si="2"/>
        <v>9</v>
      </c>
      <c r="H83" s="367">
        <f t="shared" si="2"/>
        <v>15</v>
      </c>
    </row>
    <row r="84" spans="1:8" ht="25.5">
      <c r="A84" s="333" t="s">
        <v>1867</v>
      </c>
      <c r="B84" s="330" t="s">
        <v>2456</v>
      </c>
      <c r="C84" s="241">
        <v>0</v>
      </c>
      <c r="D84" s="333">
        <v>3</v>
      </c>
      <c r="E84" s="241">
        <v>55</v>
      </c>
      <c r="F84" s="333">
        <v>60</v>
      </c>
      <c r="G84" s="367">
        <f t="shared" si="2"/>
        <v>55</v>
      </c>
      <c r="H84" s="367">
        <f t="shared" si="2"/>
        <v>63</v>
      </c>
    </row>
    <row r="85" spans="1:8" ht="25.5">
      <c r="A85" s="332" t="s">
        <v>3052</v>
      </c>
      <c r="B85" s="367" t="s">
        <v>2057</v>
      </c>
      <c r="C85" s="241">
        <v>0</v>
      </c>
      <c r="D85" s="333">
        <v>0</v>
      </c>
      <c r="E85" s="241">
        <v>2</v>
      </c>
      <c r="F85" s="333">
        <v>12</v>
      </c>
      <c r="G85" s="367">
        <f t="shared" si="2"/>
        <v>2</v>
      </c>
      <c r="H85" s="367">
        <f t="shared" si="2"/>
        <v>12</v>
      </c>
    </row>
    <row r="86" spans="1:8">
      <c r="A86" s="332" t="s">
        <v>2549</v>
      </c>
      <c r="B86" s="367" t="s">
        <v>2550</v>
      </c>
      <c r="C86" s="241">
        <v>0</v>
      </c>
      <c r="D86" s="333">
        <v>0</v>
      </c>
      <c r="E86" s="241">
        <v>0</v>
      </c>
      <c r="F86" s="333">
        <v>1</v>
      </c>
      <c r="G86" s="367">
        <f t="shared" si="2"/>
        <v>0</v>
      </c>
      <c r="H86" s="367">
        <f t="shared" si="2"/>
        <v>1</v>
      </c>
    </row>
    <row r="87" spans="1:8">
      <c r="A87" s="333" t="s">
        <v>2471</v>
      </c>
      <c r="B87" s="330" t="s">
        <v>2472</v>
      </c>
      <c r="C87" s="241">
        <v>0</v>
      </c>
      <c r="D87" s="333">
        <v>0</v>
      </c>
      <c r="E87" s="241">
        <v>176</v>
      </c>
      <c r="F87" s="333">
        <v>225</v>
      </c>
      <c r="G87" s="367">
        <f t="shared" si="2"/>
        <v>176</v>
      </c>
      <c r="H87" s="367">
        <f t="shared" si="2"/>
        <v>225</v>
      </c>
    </row>
    <row r="88" spans="1:8" ht="38.25">
      <c r="A88" s="333" t="s">
        <v>1887</v>
      </c>
      <c r="B88" s="330" t="s">
        <v>2474</v>
      </c>
      <c r="C88" s="241">
        <v>0</v>
      </c>
      <c r="D88" s="333">
        <v>2</v>
      </c>
      <c r="E88" s="241">
        <v>494</v>
      </c>
      <c r="F88" s="333">
        <v>500</v>
      </c>
      <c r="G88" s="367">
        <f t="shared" si="2"/>
        <v>494</v>
      </c>
      <c r="H88" s="367">
        <f t="shared" si="2"/>
        <v>502</v>
      </c>
    </row>
    <row r="89" spans="1:8" ht="25.5">
      <c r="A89" s="333" t="s">
        <v>3053</v>
      </c>
      <c r="B89" s="330" t="s">
        <v>3054</v>
      </c>
      <c r="C89" s="241">
        <v>0</v>
      </c>
      <c r="D89" s="333">
        <v>0</v>
      </c>
      <c r="E89" s="241">
        <v>17</v>
      </c>
      <c r="F89" s="333">
        <v>3</v>
      </c>
      <c r="G89" s="367">
        <f t="shared" si="2"/>
        <v>17</v>
      </c>
      <c r="H89" s="367">
        <f t="shared" si="2"/>
        <v>3</v>
      </c>
    </row>
    <row r="90" spans="1:8" ht="25.5">
      <c r="A90" s="333" t="s">
        <v>1891</v>
      </c>
      <c r="B90" s="330" t="s">
        <v>2483</v>
      </c>
      <c r="C90" s="241">
        <v>0</v>
      </c>
      <c r="D90" s="333">
        <v>0</v>
      </c>
      <c r="E90" s="241">
        <v>10</v>
      </c>
      <c r="F90" s="333">
        <v>20</v>
      </c>
      <c r="G90" s="367">
        <f t="shared" si="2"/>
        <v>10</v>
      </c>
      <c r="H90" s="367">
        <f t="shared" si="2"/>
        <v>20</v>
      </c>
    </row>
    <row r="91" spans="1:8">
      <c r="A91" s="333" t="s">
        <v>1897</v>
      </c>
      <c r="B91" s="330" t="s">
        <v>2484</v>
      </c>
      <c r="C91" s="241">
        <v>0</v>
      </c>
      <c r="D91" s="333">
        <v>0</v>
      </c>
      <c r="E91" s="241">
        <v>2</v>
      </c>
      <c r="F91" s="333">
        <v>2</v>
      </c>
      <c r="G91" s="367">
        <f t="shared" si="2"/>
        <v>2</v>
      </c>
      <c r="H91" s="367">
        <f t="shared" si="2"/>
        <v>2</v>
      </c>
    </row>
    <row r="92" spans="1:8">
      <c r="A92" s="333" t="s">
        <v>1899</v>
      </c>
      <c r="B92" s="330" t="s">
        <v>2485</v>
      </c>
      <c r="C92" s="241">
        <v>0</v>
      </c>
      <c r="D92" s="333">
        <v>0</v>
      </c>
      <c r="E92" s="241">
        <v>3</v>
      </c>
      <c r="F92" s="333">
        <v>5</v>
      </c>
      <c r="G92" s="367">
        <f t="shared" si="2"/>
        <v>3</v>
      </c>
      <c r="H92" s="367">
        <f t="shared" si="2"/>
        <v>5</v>
      </c>
    </row>
    <row r="93" spans="1:8" ht="25.5">
      <c r="A93" s="332" t="s">
        <v>1901</v>
      </c>
      <c r="B93" s="367" t="s">
        <v>1902</v>
      </c>
      <c r="C93" s="241">
        <v>0</v>
      </c>
      <c r="D93" s="333">
        <v>0</v>
      </c>
      <c r="E93" s="241">
        <v>2</v>
      </c>
      <c r="F93" s="333">
        <v>2</v>
      </c>
      <c r="G93" s="367">
        <f t="shared" si="2"/>
        <v>2</v>
      </c>
      <c r="H93" s="367">
        <f t="shared" si="2"/>
        <v>2</v>
      </c>
    </row>
    <row r="94" spans="1:8">
      <c r="A94" s="333" t="s">
        <v>1903</v>
      </c>
      <c r="B94" s="330" t="s">
        <v>2487</v>
      </c>
      <c r="C94" s="241">
        <v>0</v>
      </c>
      <c r="D94" s="333">
        <v>0</v>
      </c>
      <c r="E94" s="241">
        <v>24</v>
      </c>
      <c r="F94" s="333">
        <v>25</v>
      </c>
      <c r="G94" s="367">
        <f t="shared" si="2"/>
        <v>24</v>
      </c>
      <c r="H94" s="367">
        <f t="shared" si="2"/>
        <v>25</v>
      </c>
    </row>
    <row r="95" spans="1:8">
      <c r="A95" s="333" t="s">
        <v>1907</v>
      </c>
      <c r="B95" s="330" t="s">
        <v>2420</v>
      </c>
      <c r="C95" s="241">
        <v>0</v>
      </c>
      <c r="D95" s="333">
        <v>1</v>
      </c>
      <c r="E95" s="241">
        <v>0</v>
      </c>
      <c r="F95" s="333">
        <v>1</v>
      </c>
      <c r="G95" s="367">
        <f t="shared" si="2"/>
        <v>0</v>
      </c>
      <c r="H95" s="367">
        <f t="shared" si="2"/>
        <v>2</v>
      </c>
    </row>
    <row r="96" spans="1:8">
      <c r="A96" s="333" t="s">
        <v>1911</v>
      </c>
      <c r="B96" s="330" t="s">
        <v>2490</v>
      </c>
      <c r="C96" s="241">
        <v>0</v>
      </c>
      <c r="D96" s="333">
        <v>0</v>
      </c>
      <c r="E96" s="241">
        <v>1</v>
      </c>
      <c r="F96" s="333">
        <v>2</v>
      </c>
      <c r="G96" s="367">
        <f t="shared" si="2"/>
        <v>1</v>
      </c>
      <c r="H96" s="367">
        <f t="shared" si="2"/>
        <v>2</v>
      </c>
    </row>
    <row r="97" spans="1:8">
      <c r="A97" s="332" t="s">
        <v>2818</v>
      </c>
      <c r="B97" s="367" t="s">
        <v>2819</v>
      </c>
      <c r="C97" s="241">
        <v>0</v>
      </c>
      <c r="D97" s="333">
        <v>0</v>
      </c>
      <c r="E97" s="241">
        <v>0</v>
      </c>
      <c r="F97" s="333">
        <v>2</v>
      </c>
      <c r="G97" s="367">
        <f t="shared" si="2"/>
        <v>0</v>
      </c>
      <c r="H97" s="367">
        <f t="shared" si="2"/>
        <v>2</v>
      </c>
    </row>
    <row r="98" spans="1:8" ht="25.5">
      <c r="A98" s="332" t="s">
        <v>1915</v>
      </c>
      <c r="B98" s="367" t="s">
        <v>1916</v>
      </c>
      <c r="C98" s="241">
        <v>0</v>
      </c>
      <c r="D98" s="333">
        <v>0</v>
      </c>
      <c r="E98" s="241">
        <v>0</v>
      </c>
      <c r="F98" s="333">
        <v>2</v>
      </c>
      <c r="G98" s="367">
        <f t="shared" si="2"/>
        <v>0</v>
      </c>
      <c r="H98" s="367">
        <f t="shared" si="2"/>
        <v>2</v>
      </c>
    </row>
    <row r="99" spans="1:8" ht="25.5">
      <c r="A99" s="333" t="s">
        <v>1919</v>
      </c>
      <c r="B99" s="330" t="s">
        <v>2496</v>
      </c>
      <c r="C99" s="241">
        <v>0</v>
      </c>
      <c r="D99" s="333">
        <v>2</v>
      </c>
      <c r="E99" s="241">
        <v>7</v>
      </c>
      <c r="F99" s="333">
        <v>15</v>
      </c>
      <c r="G99" s="367">
        <f t="shared" si="2"/>
        <v>7</v>
      </c>
      <c r="H99" s="367">
        <f t="shared" si="2"/>
        <v>17</v>
      </c>
    </row>
    <row r="100" spans="1:8" ht="25.5">
      <c r="A100" s="333" t="s">
        <v>1921</v>
      </c>
      <c r="B100" s="330" t="s">
        <v>2497</v>
      </c>
      <c r="C100" s="241">
        <v>0</v>
      </c>
      <c r="D100" s="333">
        <v>0</v>
      </c>
      <c r="E100" s="241">
        <v>4</v>
      </c>
      <c r="F100" s="333">
        <v>10</v>
      </c>
      <c r="G100" s="367">
        <f t="shared" si="2"/>
        <v>4</v>
      </c>
      <c r="H100" s="367">
        <f t="shared" si="2"/>
        <v>10</v>
      </c>
    </row>
    <row r="101" spans="1:8" ht="38.25">
      <c r="A101" s="333" t="s">
        <v>1923</v>
      </c>
      <c r="B101" s="330" t="s">
        <v>2498</v>
      </c>
      <c r="C101" s="241">
        <v>0</v>
      </c>
      <c r="D101" s="333">
        <v>0</v>
      </c>
      <c r="E101" s="241">
        <v>1</v>
      </c>
      <c r="F101" s="333">
        <v>10</v>
      </c>
      <c r="G101" s="367">
        <f t="shared" si="2"/>
        <v>1</v>
      </c>
      <c r="H101" s="367">
        <f t="shared" si="2"/>
        <v>10</v>
      </c>
    </row>
    <row r="102" spans="1:8" ht="25.5">
      <c r="A102" s="332" t="s">
        <v>1925</v>
      </c>
      <c r="B102" s="367" t="s">
        <v>1926</v>
      </c>
      <c r="C102" s="241">
        <v>0</v>
      </c>
      <c r="D102" s="333">
        <v>0</v>
      </c>
      <c r="E102" s="241">
        <v>0</v>
      </c>
      <c r="F102" s="333">
        <v>2</v>
      </c>
      <c r="G102" s="367">
        <f t="shared" si="2"/>
        <v>0</v>
      </c>
      <c r="H102" s="367">
        <f t="shared" si="2"/>
        <v>2</v>
      </c>
    </row>
    <row r="103" spans="1:8">
      <c r="A103" s="333" t="s">
        <v>1927</v>
      </c>
      <c r="B103" s="367" t="s">
        <v>2502</v>
      </c>
      <c r="C103" s="241">
        <v>0</v>
      </c>
      <c r="D103" s="333">
        <v>0</v>
      </c>
      <c r="E103" s="241">
        <v>0</v>
      </c>
      <c r="F103" s="333">
        <v>2</v>
      </c>
      <c r="G103" s="363">
        <f t="shared" si="2"/>
        <v>0</v>
      </c>
      <c r="H103" s="363">
        <f t="shared" si="2"/>
        <v>2</v>
      </c>
    </row>
    <row r="104" spans="1:8" ht="25.5">
      <c r="A104" s="333" t="s">
        <v>1935</v>
      </c>
      <c r="B104" s="330" t="s">
        <v>3055</v>
      </c>
      <c r="C104" s="241">
        <v>1</v>
      </c>
      <c r="D104" s="333">
        <v>0</v>
      </c>
      <c r="E104" s="241">
        <v>47</v>
      </c>
      <c r="F104" s="333">
        <v>45</v>
      </c>
      <c r="G104" s="367">
        <f t="shared" si="2"/>
        <v>48</v>
      </c>
      <c r="H104" s="367">
        <f t="shared" si="2"/>
        <v>45</v>
      </c>
    </row>
    <row r="105" spans="1:8" ht="25.5">
      <c r="A105" s="339" t="s">
        <v>1947</v>
      </c>
      <c r="B105" s="454" t="s">
        <v>3056</v>
      </c>
      <c r="C105" s="241">
        <v>34</v>
      </c>
      <c r="D105" s="329">
        <v>35</v>
      </c>
      <c r="E105" s="241">
        <v>0</v>
      </c>
      <c r="F105" s="329">
        <v>10</v>
      </c>
      <c r="G105" s="330">
        <f t="shared" si="2"/>
        <v>34</v>
      </c>
      <c r="H105" s="330">
        <f t="shared" si="2"/>
        <v>45</v>
      </c>
    </row>
    <row r="106" spans="1:8" ht="25.5">
      <c r="A106" s="333">
        <v>96079</v>
      </c>
      <c r="B106" s="454" t="s">
        <v>3057</v>
      </c>
      <c r="C106" s="241">
        <v>0</v>
      </c>
      <c r="D106" s="333">
        <v>5</v>
      </c>
      <c r="E106" s="241">
        <v>0</v>
      </c>
      <c r="F106" s="333">
        <v>10</v>
      </c>
      <c r="G106" s="367">
        <f t="shared" si="2"/>
        <v>0</v>
      </c>
      <c r="H106" s="367">
        <f t="shared" si="2"/>
        <v>15</v>
      </c>
    </row>
    <row r="107" spans="1:8">
      <c r="A107" s="332" t="s">
        <v>1949</v>
      </c>
      <c r="B107" s="367" t="s">
        <v>1950</v>
      </c>
      <c r="C107" s="241">
        <v>0</v>
      </c>
      <c r="D107" s="333">
        <v>0</v>
      </c>
      <c r="E107" s="241">
        <v>0</v>
      </c>
      <c r="F107" s="333">
        <v>2</v>
      </c>
      <c r="G107" s="367">
        <f t="shared" si="2"/>
        <v>0</v>
      </c>
      <c r="H107" s="367">
        <f t="shared" si="2"/>
        <v>2</v>
      </c>
    </row>
    <row r="108" spans="1:8">
      <c r="A108" s="332" t="s">
        <v>1951</v>
      </c>
      <c r="B108" s="367" t="s">
        <v>1952</v>
      </c>
      <c r="C108" s="241">
        <v>0</v>
      </c>
      <c r="D108" s="333">
        <v>0</v>
      </c>
      <c r="E108" s="241">
        <v>0</v>
      </c>
      <c r="F108" s="333">
        <v>2</v>
      </c>
      <c r="G108" s="367">
        <f t="shared" si="2"/>
        <v>0</v>
      </c>
      <c r="H108" s="367">
        <f t="shared" si="2"/>
        <v>2</v>
      </c>
    </row>
    <row r="109" spans="1:8">
      <c r="A109" s="317" t="s">
        <v>1953</v>
      </c>
      <c r="B109" s="317" t="s">
        <v>1954</v>
      </c>
      <c r="C109" s="241">
        <v>0</v>
      </c>
      <c r="D109" s="317">
        <v>2</v>
      </c>
      <c r="E109" s="241">
        <v>0</v>
      </c>
      <c r="F109" s="317">
        <v>3</v>
      </c>
      <c r="G109" s="317"/>
      <c r="H109" s="374">
        <f t="shared" ref="H109:H133" si="3">D109+F109</f>
        <v>5</v>
      </c>
    </row>
    <row r="110" spans="1:8" ht="25.5">
      <c r="A110" s="333" t="s">
        <v>1957</v>
      </c>
      <c r="B110" s="330" t="s">
        <v>2503</v>
      </c>
      <c r="C110" s="241">
        <v>0</v>
      </c>
      <c r="D110" s="333">
        <v>0</v>
      </c>
      <c r="E110" s="241">
        <v>15</v>
      </c>
      <c r="F110" s="333">
        <v>40</v>
      </c>
      <c r="G110" s="367">
        <f t="shared" ref="G110:G133" si="4">C110+E110</f>
        <v>15</v>
      </c>
      <c r="H110" s="367">
        <f t="shared" si="3"/>
        <v>40</v>
      </c>
    </row>
    <row r="111" spans="1:8" ht="25.5">
      <c r="A111" s="333" t="s">
        <v>1961</v>
      </c>
      <c r="B111" s="330" t="s">
        <v>2504</v>
      </c>
      <c r="C111" s="241">
        <v>1</v>
      </c>
      <c r="D111" s="333">
        <v>5</v>
      </c>
      <c r="E111" s="241">
        <v>31</v>
      </c>
      <c r="F111" s="333">
        <v>50</v>
      </c>
      <c r="G111" s="367">
        <f t="shared" si="4"/>
        <v>32</v>
      </c>
      <c r="H111" s="367">
        <f t="shared" si="3"/>
        <v>55</v>
      </c>
    </row>
    <row r="112" spans="1:8" ht="25.5">
      <c r="A112" s="333" t="s">
        <v>2312</v>
      </c>
      <c r="B112" s="330" t="s">
        <v>3058</v>
      </c>
      <c r="C112" s="241">
        <v>1</v>
      </c>
      <c r="D112" s="333">
        <v>0</v>
      </c>
      <c r="E112" s="241">
        <v>4</v>
      </c>
      <c r="F112" s="333">
        <v>5</v>
      </c>
      <c r="G112" s="367">
        <f t="shared" si="4"/>
        <v>5</v>
      </c>
      <c r="H112" s="367">
        <f t="shared" si="3"/>
        <v>5</v>
      </c>
    </row>
    <row r="113" spans="1:9" ht="25.5">
      <c r="A113" s="333" t="s">
        <v>2635</v>
      </c>
      <c r="B113" s="330" t="s">
        <v>3059</v>
      </c>
      <c r="C113" s="241">
        <v>1</v>
      </c>
      <c r="D113" s="333">
        <v>0</v>
      </c>
      <c r="E113" s="241">
        <v>4</v>
      </c>
      <c r="F113" s="333">
        <v>5</v>
      </c>
      <c r="G113" s="367">
        <f t="shared" si="4"/>
        <v>5</v>
      </c>
      <c r="H113" s="367">
        <f t="shared" si="3"/>
        <v>5</v>
      </c>
    </row>
    <row r="114" spans="1:9" ht="38.25">
      <c r="A114" s="369" t="s">
        <v>1963</v>
      </c>
      <c r="B114" s="374" t="s">
        <v>3060</v>
      </c>
      <c r="C114" s="241">
        <v>298</v>
      </c>
      <c r="D114" s="369">
        <v>300</v>
      </c>
      <c r="E114" s="241">
        <v>2872</v>
      </c>
      <c r="F114" s="369">
        <v>3000</v>
      </c>
      <c r="G114" s="374">
        <f t="shared" si="4"/>
        <v>3170</v>
      </c>
      <c r="H114" s="374">
        <f t="shared" si="3"/>
        <v>3300</v>
      </c>
    </row>
    <row r="115" spans="1:9" ht="25.5">
      <c r="A115" s="372" t="s">
        <v>1969</v>
      </c>
      <c r="B115" s="374" t="s">
        <v>1970</v>
      </c>
      <c r="C115" s="241">
        <v>0</v>
      </c>
      <c r="D115" s="369">
        <v>0</v>
      </c>
      <c r="E115" s="241">
        <v>0</v>
      </c>
      <c r="F115" s="369">
        <v>2</v>
      </c>
      <c r="G115" s="374">
        <f t="shared" si="4"/>
        <v>0</v>
      </c>
      <c r="H115" s="374">
        <f t="shared" si="3"/>
        <v>2</v>
      </c>
    </row>
    <row r="116" spans="1:9" ht="25.5">
      <c r="A116" s="369" t="s">
        <v>1971</v>
      </c>
      <c r="B116" s="374" t="s">
        <v>2506</v>
      </c>
      <c r="C116" s="241">
        <v>0</v>
      </c>
      <c r="D116" s="369">
        <v>0</v>
      </c>
      <c r="E116" s="241">
        <v>21</v>
      </c>
      <c r="F116" s="369">
        <v>30</v>
      </c>
      <c r="G116" s="374">
        <f t="shared" si="4"/>
        <v>21</v>
      </c>
      <c r="H116" s="374">
        <f t="shared" si="3"/>
        <v>30</v>
      </c>
    </row>
    <row r="117" spans="1:9" ht="25.5">
      <c r="A117" s="369" t="s">
        <v>1973</v>
      </c>
      <c r="B117" s="374" t="s">
        <v>3061</v>
      </c>
      <c r="C117" s="241">
        <v>0</v>
      </c>
      <c r="D117" s="369">
        <v>0</v>
      </c>
      <c r="E117" s="241">
        <v>0</v>
      </c>
      <c r="F117" s="369">
        <v>2</v>
      </c>
      <c r="G117" s="374">
        <f t="shared" si="4"/>
        <v>0</v>
      </c>
      <c r="H117" s="374">
        <f t="shared" si="3"/>
        <v>2</v>
      </c>
    </row>
    <row r="118" spans="1:9" ht="25.5">
      <c r="A118" s="369" t="s">
        <v>2507</v>
      </c>
      <c r="B118" s="374" t="s">
        <v>2508</v>
      </c>
      <c r="C118" s="241">
        <v>0</v>
      </c>
      <c r="D118" s="369">
        <v>0</v>
      </c>
      <c r="E118" s="241">
        <v>7</v>
      </c>
      <c r="F118" s="369">
        <v>2</v>
      </c>
      <c r="G118" s="374">
        <f t="shared" si="4"/>
        <v>7</v>
      </c>
      <c r="H118" s="374">
        <f t="shared" si="3"/>
        <v>2</v>
      </c>
    </row>
    <row r="119" spans="1:9" ht="25.5">
      <c r="A119" s="369" t="s">
        <v>1975</v>
      </c>
      <c r="B119" s="374" t="s">
        <v>2509</v>
      </c>
      <c r="C119" s="241">
        <v>0</v>
      </c>
      <c r="D119" s="369">
        <v>0</v>
      </c>
      <c r="E119" s="241">
        <v>0</v>
      </c>
      <c r="F119" s="369">
        <v>2</v>
      </c>
      <c r="G119" s="374">
        <f t="shared" si="4"/>
        <v>0</v>
      </c>
      <c r="H119" s="374">
        <f t="shared" si="3"/>
        <v>2</v>
      </c>
    </row>
    <row r="120" spans="1:9" ht="25.5">
      <c r="A120" s="369" t="s">
        <v>1977</v>
      </c>
      <c r="B120" s="374" t="s">
        <v>2511</v>
      </c>
      <c r="C120" s="241">
        <v>3</v>
      </c>
      <c r="D120" s="369">
        <v>3</v>
      </c>
      <c r="E120" s="241">
        <v>1549</v>
      </c>
      <c r="F120" s="369">
        <v>1600</v>
      </c>
      <c r="G120" s="374">
        <f t="shared" si="4"/>
        <v>1552</v>
      </c>
      <c r="H120" s="374">
        <f t="shared" si="3"/>
        <v>1603</v>
      </c>
    </row>
    <row r="121" spans="1:9" ht="38.25">
      <c r="A121" s="369" t="s">
        <v>1979</v>
      </c>
      <c r="B121" s="374" t="s">
        <v>2512</v>
      </c>
      <c r="C121" s="241">
        <v>1</v>
      </c>
      <c r="D121" s="369">
        <v>3</v>
      </c>
      <c r="E121" s="241">
        <v>45</v>
      </c>
      <c r="F121" s="369">
        <v>55</v>
      </c>
      <c r="G121" s="374">
        <f t="shared" si="4"/>
        <v>46</v>
      </c>
      <c r="H121" s="374">
        <f t="shared" si="3"/>
        <v>58</v>
      </c>
    </row>
    <row r="122" spans="1:9" ht="25.5">
      <c r="A122" s="333" t="s">
        <v>1981</v>
      </c>
      <c r="B122" s="330" t="s">
        <v>2513</v>
      </c>
      <c r="C122" s="241">
        <v>0</v>
      </c>
      <c r="D122" s="333">
        <v>0</v>
      </c>
      <c r="E122" s="241">
        <v>8</v>
      </c>
      <c r="F122" s="333">
        <v>12</v>
      </c>
      <c r="G122" s="367">
        <f t="shared" si="4"/>
        <v>8</v>
      </c>
      <c r="H122" s="367">
        <f t="shared" si="3"/>
        <v>12</v>
      </c>
    </row>
    <row r="123" spans="1:9" ht="25.5">
      <c r="A123" s="333" t="s">
        <v>1983</v>
      </c>
      <c r="B123" s="330" t="s">
        <v>2514</v>
      </c>
      <c r="C123" s="241">
        <v>0</v>
      </c>
      <c r="D123" s="333">
        <v>0</v>
      </c>
      <c r="E123" s="241">
        <v>514</v>
      </c>
      <c r="F123" s="333">
        <v>550</v>
      </c>
      <c r="G123" s="367">
        <f t="shared" si="4"/>
        <v>514</v>
      </c>
      <c r="H123" s="367">
        <f t="shared" si="3"/>
        <v>550</v>
      </c>
    </row>
    <row r="124" spans="1:9" ht="38.25">
      <c r="A124" s="333" t="s">
        <v>2317</v>
      </c>
      <c r="B124" s="330" t="s">
        <v>2515</v>
      </c>
      <c r="C124" s="241">
        <v>0</v>
      </c>
      <c r="D124" s="333">
        <v>0</v>
      </c>
      <c r="E124" s="241">
        <v>267</v>
      </c>
      <c r="F124" s="333">
        <v>300</v>
      </c>
      <c r="G124" s="367">
        <f t="shared" si="4"/>
        <v>267</v>
      </c>
      <c r="H124" s="367">
        <f t="shared" si="3"/>
        <v>300</v>
      </c>
    </row>
    <row r="125" spans="1:9" ht="25.5">
      <c r="A125" s="332" t="s">
        <v>1985</v>
      </c>
      <c r="B125" s="367" t="s">
        <v>1986</v>
      </c>
      <c r="C125" s="241">
        <v>0</v>
      </c>
      <c r="D125" s="333">
        <v>0</v>
      </c>
      <c r="E125" s="241">
        <v>0</v>
      </c>
      <c r="F125" s="333">
        <v>4</v>
      </c>
      <c r="G125" s="367">
        <f t="shared" si="4"/>
        <v>0</v>
      </c>
      <c r="H125" s="367">
        <f t="shared" si="3"/>
        <v>4</v>
      </c>
    </row>
    <row r="126" spans="1:9" ht="25.5">
      <c r="A126" s="333" t="s">
        <v>1989</v>
      </c>
      <c r="B126" s="330" t="s">
        <v>3062</v>
      </c>
      <c r="C126" s="241">
        <v>0</v>
      </c>
      <c r="D126" s="333">
        <v>4</v>
      </c>
      <c r="E126" s="241">
        <v>42</v>
      </c>
      <c r="F126" s="333">
        <v>50</v>
      </c>
      <c r="G126" s="367">
        <f t="shared" si="4"/>
        <v>42</v>
      </c>
      <c r="H126" s="367">
        <f t="shared" si="3"/>
        <v>54</v>
      </c>
    </row>
    <row r="127" spans="1:9" ht="25.5">
      <c r="A127" s="372" t="s">
        <v>1993</v>
      </c>
      <c r="B127" s="374" t="s">
        <v>1994</v>
      </c>
      <c r="C127" s="241">
        <v>1</v>
      </c>
      <c r="D127" s="369">
        <v>2</v>
      </c>
      <c r="E127" s="241">
        <v>21334</v>
      </c>
      <c r="F127" s="369">
        <v>22000</v>
      </c>
      <c r="G127" s="374">
        <f t="shared" si="4"/>
        <v>21335</v>
      </c>
      <c r="H127" s="374">
        <f t="shared" si="3"/>
        <v>22002</v>
      </c>
      <c r="I127" s="314"/>
    </row>
    <row r="128" spans="1:9">
      <c r="A128" s="332" t="s">
        <v>1997</v>
      </c>
      <c r="B128" s="367" t="s">
        <v>1998</v>
      </c>
      <c r="C128" s="241">
        <v>0</v>
      </c>
      <c r="D128" s="333">
        <v>0</v>
      </c>
      <c r="E128" s="241">
        <v>0</v>
      </c>
      <c r="F128" s="333">
        <v>2</v>
      </c>
      <c r="G128" s="367">
        <f t="shared" si="4"/>
        <v>0</v>
      </c>
      <c r="H128" s="367">
        <f t="shared" si="3"/>
        <v>2</v>
      </c>
    </row>
    <row r="129" spans="1:8">
      <c r="A129" s="332" t="s">
        <v>1999</v>
      </c>
      <c r="B129" s="367" t="s">
        <v>2000</v>
      </c>
      <c r="C129" s="241">
        <v>0</v>
      </c>
      <c r="D129" s="333">
        <v>0</v>
      </c>
      <c r="E129" s="241">
        <v>0</v>
      </c>
      <c r="F129" s="333">
        <v>2</v>
      </c>
      <c r="G129" s="367">
        <f t="shared" si="4"/>
        <v>0</v>
      </c>
      <c r="H129" s="367">
        <f t="shared" si="3"/>
        <v>2</v>
      </c>
    </row>
    <row r="130" spans="1:8" ht="25.5">
      <c r="A130" s="332" t="s">
        <v>2001</v>
      </c>
      <c r="B130" s="367" t="s">
        <v>2002</v>
      </c>
      <c r="C130" s="241">
        <v>0</v>
      </c>
      <c r="D130" s="333">
        <v>0</v>
      </c>
      <c r="E130" s="241">
        <v>4</v>
      </c>
      <c r="F130" s="333">
        <v>5</v>
      </c>
      <c r="G130" s="367">
        <f t="shared" si="4"/>
        <v>4</v>
      </c>
      <c r="H130" s="367">
        <f t="shared" si="3"/>
        <v>5</v>
      </c>
    </row>
    <row r="131" spans="1:8" ht="25.5">
      <c r="A131" s="332" t="s">
        <v>2005</v>
      </c>
      <c r="B131" s="367" t="s">
        <v>2006</v>
      </c>
      <c r="C131" s="241">
        <v>0</v>
      </c>
      <c r="D131" s="333">
        <v>2</v>
      </c>
      <c r="E131" s="241">
        <v>0</v>
      </c>
      <c r="F131" s="333">
        <v>2</v>
      </c>
      <c r="G131" s="367">
        <f t="shared" si="4"/>
        <v>0</v>
      </c>
      <c r="H131" s="367">
        <f t="shared" si="3"/>
        <v>4</v>
      </c>
    </row>
    <row r="132" spans="1:8" ht="25.5">
      <c r="A132" s="333" t="s">
        <v>2007</v>
      </c>
      <c r="B132" s="330" t="s">
        <v>2541</v>
      </c>
      <c r="C132" s="241">
        <v>0</v>
      </c>
      <c r="D132" s="333">
        <v>0</v>
      </c>
      <c r="E132" s="241">
        <v>0</v>
      </c>
      <c r="F132" s="333">
        <v>1</v>
      </c>
      <c r="G132" s="367">
        <f t="shared" si="4"/>
        <v>0</v>
      </c>
      <c r="H132" s="367">
        <f t="shared" si="3"/>
        <v>1</v>
      </c>
    </row>
    <row r="133" spans="1:8" ht="38.25">
      <c r="A133" s="333" t="s">
        <v>2009</v>
      </c>
      <c r="B133" s="330" t="s">
        <v>2542</v>
      </c>
      <c r="C133" s="241">
        <v>0</v>
      </c>
      <c r="D133" s="333">
        <v>0</v>
      </c>
      <c r="E133" s="241">
        <v>0</v>
      </c>
      <c r="F133" s="333">
        <v>1</v>
      </c>
      <c r="G133" s="367">
        <f t="shared" si="4"/>
        <v>0</v>
      </c>
      <c r="H133" s="367">
        <f t="shared" si="3"/>
        <v>1</v>
      </c>
    </row>
    <row r="134" spans="1:8" s="394" customFormat="1">
      <c r="A134" s="335"/>
      <c r="B134" s="335" t="s">
        <v>2011</v>
      </c>
      <c r="C134" s="335">
        <f t="shared" ref="C134:H134" si="5">SUM(C10:C133)</f>
        <v>9348</v>
      </c>
      <c r="D134" s="335">
        <f t="shared" si="5"/>
        <v>9419</v>
      </c>
      <c r="E134" s="335">
        <f t="shared" si="5"/>
        <v>31288</v>
      </c>
      <c r="F134" s="335">
        <f t="shared" si="5"/>
        <v>32621</v>
      </c>
      <c r="G134" s="335">
        <f t="shared" si="5"/>
        <v>40636</v>
      </c>
      <c r="H134" s="335">
        <f t="shared" si="5"/>
        <v>42040</v>
      </c>
    </row>
    <row r="135" spans="1:8">
      <c r="A135" s="318"/>
      <c r="B135" s="318"/>
      <c r="C135" s="321"/>
      <c r="D135" s="321"/>
      <c r="E135" s="321"/>
      <c r="F135" s="321"/>
      <c r="G135" s="321"/>
      <c r="H135" s="321"/>
    </row>
    <row r="136" spans="1:8">
      <c r="A136" s="318"/>
      <c r="B136" s="318"/>
      <c r="C136" s="321"/>
      <c r="D136" s="321"/>
      <c r="E136" s="321"/>
      <c r="F136" s="321"/>
      <c r="G136" s="321"/>
      <c r="H136" s="321"/>
    </row>
    <row r="137" spans="1:8">
      <c r="A137" s="318"/>
      <c r="B137" s="318"/>
      <c r="C137" s="321"/>
      <c r="D137" s="321"/>
      <c r="E137" s="321"/>
      <c r="F137" s="321"/>
      <c r="G137" s="321"/>
      <c r="H137" s="321"/>
    </row>
    <row r="138" spans="1:8">
      <c r="A138" s="318"/>
      <c r="B138" s="318"/>
      <c r="C138" s="321"/>
      <c r="D138" s="321"/>
      <c r="E138" s="321"/>
      <c r="F138" s="321"/>
      <c r="G138" s="321"/>
      <c r="H138" s="321"/>
    </row>
    <row r="139" spans="1:8">
      <c r="A139" s="318"/>
      <c r="B139" s="318"/>
      <c r="C139" s="321"/>
      <c r="D139" s="321"/>
      <c r="E139" s="321"/>
      <c r="F139" s="321"/>
      <c r="G139" s="321"/>
      <c r="H139" s="321"/>
    </row>
    <row r="140" spans="1:8">
      <c r="A140" s="318"/>
      <c r="B140" s="318"/>
      <c r="C140" s="321"/>
      <c r="D140" s="321"/>
      <c r="E140" s="321"/>
      <c r="F140" s="321"/>
      <c r="G140" s="321"/>
      <c r="H140" s="321"/>
    </row>
    <row r="141" spans="1:8">
      <c r="A141" s="318"/>
      <c r="B141" s="318"/>
      <c r="C141" s="321"/>
      <c r="D141" s="321"/>
      <c r="E141" s="321"/>
      <c r="F141" s="321"/>
      <c r="G141" s="321"/>
      <c r="H141" s="321"/>
    </row>
    <row r="142" spans="1:8">
      <c r="A142" s="318"/>
      <c r="B142" s="318"/>
      <c r="C142" s="321"/>
      <c r="D142" s="321"/>
      <c r="E142" s="321"/>
      <c r="F142" s="321"/>
      <c r="G142" s="321"/>
      <c r="H142" s="321"/>
    </row>
    <row r="143" spans="1:8">
      <c r="A143" s="318"/>
      <c r="B143" s="318"/>
      <c r="C143" s="321"/>
      <c r="D143" s="321"/>
      <c r="E143" s="321"/>
      <c r="F143" s="321"/>
      <c r="G143" s="321"/>
      <c r="H143" s="321"/>
    </row>
    <row r="144" spans="1:8">
      <c r="A144" s="318"/>
      <c r="B144" s="318"/>
      <c r="C144" s="321"/>
      <c r="D144" s="321"/>
      <c r="E144" s="321"/>
      <c r="F144" s="321"/>
      <c r="G144" s="321"/>
      <c r="H144" s="321"/>
    </row>
    <row r="145" spans="1:8">
      <c r="A145" s="318"/>
      <c r="B145" s="318"/>
      <c r="C145" s="321"/>
      <c r="D145" s="321"/>
      <c r="E145" s="321"/>
      <c r="F145" s="321"/>
      <c r="G145" s="321"/>
      <c r="H145" s="321"/>
    </row>
    <row r="146" spans="1:8">
      <c r="A146" s="318"/>
      <c r="B146" s="318"/>
      <c r="C146" s="321"/>
      <c r="D146" s="321"/>
      <c r="E146" s="321"/>
      <c r="F146" s="321"/>
      <c r="G146" s="321"/>
      <c r="H146" s="321"/>
    </row>
    <row r="147" spans="1:8">
      <c r="A147" s="318"/>
      <c r="B147" s="318"/>
      <c r="C147" s="321"/>
      <c r="D147" s="321"/>
      <c r="E147" s="321"/>
      <c r="F147" s="321"/>
      <c r="G147" s="321"/>
      <c r="H147" s="321"/>
    </row>
    <row r="148" spans="1:8">
      <c r="A148" s="318"/>
      <c r="B148" s="318"/>
      <c r="C148" s="321"/>
      <c r="D148" s="321"/>
      <c r="E148" s="321"/>
      <c r="F148" s="321"/>
      <c r="G148" s="321"/>
      <c r="H148" s="321"/>
    </row>
    <row r="149" spans="1:8">
      <c r="A149" s="318"/>
      <c r="B149" s="318"/>
      <c r="C149" s="321"/>
      <c r="D149" s="321"/>
      <c r="E149" s="321"/>
      <c r="F149" s="321"/>
      <c r="G149" s="321"/>
      <c r="H149" s="321"/>
    </row>
    <row r="150" spans="1:8">
      <c r="A150" s="318"/>
      <c r="B150" s="318"/>
      <c r="C150" s="321"/>
      <c r="D150" s="321"/>
      <c r="E150" s="321"/>
      <c r="F150" s="321"/>
      <c r="G150" s="321"/>
      <c r="H150" s="321"/>
    </row>
    <row r="151" spans="1:8">
      <c r="A151" s="318"/>
      <c r="B151" s="318"/>
      <c r="C151" s="321"/>
      <c r="D151" s="321"/>
      <c r="E151" s="321"/>
      <c r="F151" s="321"/>
      <c r="G151" s="321"/>
      <c r="H151" s="321"/>
    </row>
    <row r="152" spans="1:8">
      <c r="A152" s="318"/>
      <c r="B152" s="318"/>
      <c r="C152" s="321"/>
      <c r="D152" s="321"/>
      <c r="E152" s="321"/>
      <c r="F152" s="321"/>
      <c r="G152" s="321"/>
      <c r="H152" s="321"/>
    </row>
    <row r="153" spans="1:8">
      <c r="A153" s="318"/>
      <c r="B153" s="318"/>
      <c r="C153" s="321"/>
      <c r="D153" s="321"/>
      <c r="E153" s="321"/>
      <c r="F153" s="321"/>
      <c r="G153" s="321"/>
      <c r="H153" s="321"/>
    </row>
    <row r="154" spans="1:8">
      <c r="A154" s="318"/>
      <c r="B154" s="318"/>
      <c r="C154" s="321"/>
      <c r="D154" s="321"/>
      <c r="E154" s="321"/>
      <c r="F154" s="321"/>
      <c r="G154" s="321"/>
      <c r="H154" s="321"/>
    </row>
    <row r="155" spans="1:8">
      <c r="A155" s="318"/>
      <c r="B155" s="318"/>
      <c r="C155" s="321"/>
      <c r="D155" s="321"/>
      <c r="E155" s="321"/>
      <c r="F155" s="321"/>
      <c r="G155" s="321"/>
      <c r="H155" s="321"/>
    </row>
    <row r="156" spans="1:8">
      <c r="A156" s="318"/>
      <c r="B156" s="318"/>
      <c r="C156" s="321"/>
      <c r="D156" s="321"/>
      <c r="E156" s="321"/>
      <c r="F156" s="321"/>
      <c r="G156" s="321"/>
      <c r="H156" s="321"/>
    </row>
    <row r="157" spans="1:8">
      <c r="A157" s="318"/>
      <c r="B157" s="318"/>
      <c r="C157" s="321"/>
      <c r="D157" s="321"/>
      <c r="E157" s="321"/>
      <c r="F157" s="321"/>
      <c r="G157" s="321"/>
      <c r="H157" s="321"/>
    </row>
    <row r="158" spans="1:8">
      <c r="A158" s="318"/>
      <c r="B158" s="318"/>
      <c r="C158" s="321"/>
      <c r="D158" s="321"/>
      <c r="E158" s="321"/>
      <c r="F158" s="321"/>
      <c r="G158" s="321"/>
      <c r="H158" s="321"/>
    </row>
    <row r="159" spans="1:8">
      <c r="A159" s="318"/>
      <c r="B159" s="318"/>
      <c r="C159" s="321"/>
      <c r="D159" s="321"/>
      <c r="E159" s="321"/>
      <c r="F159" s="321"/>
      <c r="G159" s="321"/>
      <c r="H159" s="321"/>
    </row>
    <row r="160" spans="1:8">
      <c r="A160" s="318"/>
      <c r="B160" s="318"/>
      <c r="C160" s="321"/>
      <c r="D160" s="321"/>
      <c r="E160" s="321"/>
      <c r="F160" s="321"/>
      <c r="G160" s="321"/>
      <c r="H160" s="321"/>
    </row>
    <row r="161" spans="1:8">
      <c r="A161" s="318"/>
      <c r="B161" s="318"/>
      <c r="C161" s="321"/>
      <c r="D161" s="321"/>
      <c r="E161" s="321"/>
      <c r="F161" s="321"/>
      <c r="G161" s="321"/>
      <c r="H161" s="321"/>
    </row>
    <row r="162" spans="1:8">
      <c r="A162" s="318"/>
      <c r="B162" s="318"/>
      <c r="C162" s="321"/>
      <c r="D162" s="321"/>
      <c r="E162" s="321"/>
      <c r="F162" s="321"/>
      <c r="G162" s="321"/>
      <c r="H162" s="321"/>
    </row>
    <row r="163" spans="1:8">
      <c r="A163" s="318"/>
      <c r="B163" s="318"/>
      <c r="C163" s="321"/>
      <c r="D163" s="321"/>
      <c r="E163" s="321"/>
      <c r="F163" s="321"/>
      <c r="G163" s="321"/>
      <c r="H163" s="321"/>
    </row>
    <row r="164" spans="1:8">
      <c r="A164" s="318"/>
      <c r="B164" s="318"/>
      <c r="C164" s="321"/>
      <c r="D164" s="321"/>
      <c r="E164" s="321"/>
      <c r="F164" s="321"/>
      <c r="G164" s="321"/>
      <c r="H164" s="321"/>
    </row>
    <row r="165" spans="1:8">
      <c r="A165" s="318"/>
      <c r="B165" s="318"/>
      <c r="C165" s="321"/>
      <c r="D165" s="321"/>
      <c r="E165" s="321"/>
      <c r="F165" s="321"/>
      <c r="G165" s="321"/>
      <c r="H165" s="321"/>
    </row>
    <row r="166" spans="1:8">
      <c r="A166" s="318"/>
      <c r="B166" s="318"/>
      <c r="C166" s="321"/>
      <c r="D166" s="321"/>
      <c r="E166" s="321"/>
      <c r="F166" s="321"/>
      <c r="G166" s="321"/>
      <c r="H166" s="321"/>
    </row>
    <row r="167" spans="1:8">
      <c r="A167" s="318"/>
      <c r="B167" s="318"/>
      <c r="C167" s="321"/>
      <c r="D167" s="321"/>
      <c r="E167" s="321"/>
      <c r="F167" s="321"/>
      <c r="G167" s="321"/>
      <c r="H167" s="321"/>
    </row>
    <row r="168" spans="1:8">
      <c r="A168" s="318"/>
      <c r="B168" s="318"/>
      <c r="C168" s="321"/>
      <c r="D168" s="321"/>
      <c r="E168" s="321"/>
      <c r="F168" s="321"/>
      <c r="G168" s="321"/>
      <c r="H168" s="321"/>
    </row>
    <row r="169" spans="1:8">
      <c r="A169" s="318"/>
      <c r="B169" s="318"/>
      <c r="C169" s="321"/>
      <c r="D169" s="321"/>
      <c r="E169" s="321"/>
      <c r="F169" s="321"/>
      <c r="G169" s="321"/>
      <c r="H169" s="321"/>
    </row>
    <row r="170" spans="1:8">
      <c r="A170" s="318"/>
      <c r="B170" s="318"/>
      <c r="C170" s="321"/>
      <c r="D170" s="321"/>
      <c r="E170" s="321"/>
      <c r="F170" s="321"/>
      <c r="G170" s="321"/>
      <c r="H170" s="321"/>
    </row>
    <row r="171" spans="1:8">
      <c r="A171" s="318"/>
      <c r="B171" s="318"/>
      <c r="C171" s="321"/>
      <c r="D171" s="321"/>
      <c r="E171" s="321"/>
      <c r="F171" s="321"/>
      <c r="G171" s="321"/>
      <c r="H171" s="321"/>
    </row>
    <row r="172" spans="1:8">
      <c r="A172" s="318"/>
      <c r="B172" s="318"/>
      <c r="C172" s="321"/>
      <c r="D172" s="321"/>
      <c r="E172" s="321"/>
      <c r="F172" s="321"/>
      <c r="G172" s="321"/>
      <c r="H172" s="321"/>
    </row>
    <row r="173" spans="1:8">
      <c r="A173" s="318"/>
      <c r="B173" s="318"/>
      <c r="C173" s="321"/>
      <c r="D173" s="321"/>
      <c r="E173" s="321"/>
      <c r="F173" s="321"/>
      <c r="G173" s="321"/>
      <c r="H173" s="321"/>
    </row>
    <row r="174" spans="1:8">
      <c r="A174" s="318"/>
      <c r="B174" s="318"/>
      <c r="C174" s="321"/>
      <c r="D174" s="321"/>
      <c r="E174" s="321"/>
      <c r="F174" s="321"/>
      <c r="G174" s="321"/>
      <c r="H174" s="321"/>
    </row>
    <row r="175" spans="1:8">
      <c r="A175" s="318"/>
      <c r="B175" s="318"/>
      <c r="C175" s="321"/>
      <c r="D175" s="321"/>
      <c r="E175" s="321"/>
      <c r="F175" s="321"/>
      <c r="G175" s="321"/>
      <c r="H175" s="321"/>
    </row>
    <row r="176" spans="1:8">
      <c r="A176" s="318"/>
      <c r="B176" s="318"/>
      <c r="C176" s="321"/>
      <c r="D176" s="321"/>
      <c r="E176" s="321"/>
      <c r="F176" s="321"/>
      <c r="G176" s="321"/>
      <c r="H176" s="321"/>
    </row>
    <row r="177" spans="1:8">
      <c r="A177" s="318"/>
      <c r="B177" s="318"/>
      <c r="C177" s="321"/>
      <c r="D177" s="321"/>
      <c r="E177" s="321"/>
      <c r="F177" s="321"/>
      <c r="G177" s="321"/>
      <c r="H177" s="321"/>
    </row>
    <row r="178" spans="1:8">
      <c r="A178" s="318"/>
      <c r="B178" s="318"/>
      <c r="C178" s="321"/>
      <c r="D178" s="321"/>
      <c r="E178" s="321"/>
      <c r="F178" s="321"/>
      <c r="G178" s="321"/>
      <c r="H178" s="321"/>
    </row>
    <row r="179" spans="1:8">
      <c r="A179" s="318"/>
      <c r="B179" s="318"/>
      <c r="C179" s="321"/>
      <c r="D179" s="321"/>
      <c r="E179" s="321"/>
      <c r="F179" s="321"/>
      <c r="G179" s="321"/>
      <c r="H179" s="321"/>
    </row>
    <row r="180" spans="1:8">
      <c r="A180" s="318"/>
      <c r="B180" s="318"/>
      <c r="C180" s="321"/>
      <c r="D180" s="321"/>
      <c r="E180" s="321"/>
      <c r="F180" s="321"/>
      <c r="G180" s="321"/>
      <c r="H180" s="321"/>
    </row>
    <row r="181" spans="1:8">
      <c r="A181" s="318"/>
      <c r="B181" s="318"/>
      <c r="C181" s="321"/>
      <c r="D181" s="321"/>
      <c r="E181" s="321"/>
      <c r="F181" s="321"/>
      <c r="G181" s="321"/>
      <c r="H181" s="321"/>
    </row>
    <row r="182" spans="1:8">
      <c r="A182" s="318"/>
      <c r="B182" s="318"/>
      <c r="C182" s="321"/>
      <c r="D182" s="321"/>
      <c r="E182" s="321"/>
      <c r="F182" s="321"/>
      <c r="G182" s="321"/>
      <c r="H182" s="321"/>
    </row>
    <row r="183" spans="1:8">
      <c r="A183" s="318"/>
      <c r="B183" s="318"/>
      <c r="C183" s="321"/>
      <c r="D183" s="321"/>
      <c r="E183" s="321"/>
      <c r="F183" s="321"/>
      <c r="G183" s="321"/>
      <c r="H183" s="321"/>
    </row>
    <row r="184" spans="1:8">
      <c r="A184" s="318"/>
      <c r="B184" s="318"/>
      <c r="C184" s="321"/>
      <c r="D184" s="321"/>
      <c r="E184" s="321"/>
      <c r="F184" s="321"/>
      <c r="G184" s="321"/>
      <c r="H184" s="321"/>
    </row>
    <row r="185" spans="1:8">
      <c r="A185" s="318"/>
      <c r="B185" s="318"/>
      <c r="C185" s="321"/>
      <c r="D185" s="321"/>
      <c r="E185" s="321"/>
      <c r="F185" s="321"/>
      <c r="G185" s="321"/>
      <c r="H185" s="321"/>
    </row>
    <row r="186" spans="1:8">
      <c r="A186" s="318"/>
      <c r="B186" s="318"/>
      <c r="C186" s="321"/>
      <c r="D186" s="321"/>
      <c r="E186" s="321"/>
      <c r="F186" s="321"/>
      <c r="G186" s="321"/>
      <c r="H186" s="321"/>
    </row>
    <row r="187" spans="1:8">
      <c r="A187" s="318"/>
      <c r="B187" s="318"/>
      <c r="C187" s="321"/>
      <c r="D187" s="321"/>
      <c r="E187" s="321"/>
      <c r="F187" s="321"/>
      <c r="G187" s="321"/>
      <c r="H187" s="321"/>
    </row>
    <row r="188" spans="1:8">
      <c r="A188" s="318"/>
      <c r="B188" s="318"/>
      <c r="C188" s="321"/>
      <c r="D188" s="321"/>
      <c r="E188" s="321"/>
      <c r="F188" s="321"/>
      <c r="G188" s="321"/>
      <c r="H188" s="321"/>
    </row>
    <row r="189" spans="1:8">
      <c r="A189" s="318"/>
      <c r="B189" s="318"/>
      <c r="C189" s="321"/>
      <c r="D189" s="321"/>
      <c r="E189" s="321"/>
      <c r="F189" s="321"/>
      <c r="G189" s="321"/>
      <c r="H189" s="321"/>
    </row>
    <row r="190" spans="1:8">
      <c r="A190" s="318"/>
      <c r="B190" s="318"/>
      <c r="C190" s="321"/>
      <c r="D190" s="321"/>
      <c r="E190" s="321"/>
      <c r="F190" s="321"/>
      <c r="G190" s="321"/>
      <c r="H190" s="321"/>
    </row>
    <row r="191" spans="1:8">
      <c r="A191" s="318"/>
      <c r="B191" s="318"/>
      <c r="C191" s="321"/>
      <c r="D191" s="321"/>
      <c r="E191" s="321"/>
      <c r="F191" s="321"/>
      <c r="G191" s="321"/>
      <c r="H191" s="321"/>
    </row>
    <row r="192" spans="1:8">
      <c r="A192" s="318"/>
      <c r="B192" s="318"/>
      <c r="C192" s="321"/>
      <c r="D192" s="321"/>
      <c r="E192" s="321"/>
      <c r="F192" s="321"/>
      <c r="G192" s="321"/>
      <c r="H192" s="321"/>
    </row>
    <row r="193" spans="1:8">
      <c r="A193" s="318"/>
      <c r="B193" s="318"/>
      <c r="C193" s="321"/>
      <c r="D193" s="321"/>
      <c r="E193" s="321"/>
      <c r="F193" s="321"/>
      <c r="G193" s="321"/>
      <c r="H193" s="321"/>
    </row>
    <row r="194" spans="1:8">
      <c r="A194" s="318"/>
      <c r="B194" s="318"/>
      <c r="C194" s="321"/>
      <c r="D194" s="321"/>
      <c r="E194" s="321"/>
      <c r="F194" s="321"/>
      <c r="G194" s="321"/>
      <c r="H194" s="321"/>
    </row>
    <row r="195" spans="1:8">
      <c r="A195" s="318"/>
      <c r="B195" s="318"/>
      <c r="C195" s="321"/>
      <c r="D195" s="321"/>
      <c r="E195" s="321"/>
      <c r="F195" s="321"/>
      <c r="G195" s="321"/>
      <c r="H195" s="321"/>
    </row>
    <row r="196" spans="1:8">
      <c r="A196" s="318"/>
      <c r="B196" s="318"/>
      <c r="C196" s="321"/>
      <c r="D196" s="321"/>
      <c r="E196" s="321"/>
      <c r="F196" s="321"/>
      <c r="G196" s="321"/>
      <c r="H196" s="321"/>
    </row>
    <row r="197" spans="1:8">
      <c r="A197" s="318"/>
      <c r="B197" s="318"/>
      <c r="C197" s="321"/>
      <c r="D197" s="321"/>
      <c r="E197" s="321"/>
      <c r="F197" s="321"/>
      <c r="G197" s="321"/>
      <c r="H197" s="321"/>
    </row>
    <row r="198" spans="1:8">
      <c r="A198" s="318"/>
      <c r="B198" s="318"/>
      <c r="C198" s="321"/>
      <c r="D198" s="321"/>
      <c r="E198" s="321"/>
      <c r="F198" s="321"/>
      <c r="G198" s="321"/>
      <c r="H198" s="321"/>
    </row>
    <row r="199" spans="1:8">
      <c r="A199" s="318"/>
      <c r="B199" s="318"/>
      <c r="C199" s="321"/>
      <c r="D199" s="321"/>
      <c r="E199" s="321"/>
      <c r="F199" s="321"/>
      <c r="G199" s="321"/>
      <c r="H199" s="321"/>
    </row>
    <row r="200" spans="1:8">
      <c r="A200" s="318"/>
      <c r="B200" s="318"/>
      <c r="C200" s="321"/>
      <c r="D200" s="321"/>
      <c r="E200" s="321"/>
      <c r="F200" s="321"/>
      <c r="G200" s="321"/>
      <c r="H200" s="321"/>
    </row>
    <row r="201" spans="1:8">
      <c r="A201" s="318"/>
      <c r="B201" s="318"/>
      <c r="C201" s="321"/>
      <c r="D201" s="321"/>
      <c r="E201" s="321"/>
      <c r="F201" s="321"/>
      <c r="G201" s="321"/>
      <c r="H201" s="321"/>
    </row>
    <row r="202" spans="1:8">
      <c r="A202" s="318"/>
      <c r="B202" s="318"/>
      <c r="C202" s="321"/>
      <c r="D202" s="321"/>
      <c r="E202" s="321"/>
      <c r="F202" s="321"/>
      <c r="G202" s="321"/>
      <c r="H202" s="321"/>
    </row>
    <row r="203" spans="1:8">
      <c r="A203" s="318"/>
      <c r="B203" s="318"/>
      <c r="C203" s="321"/>
      <c r="D203" s="321"/>
      <c r="E203" s="321"/>
      <c r="F203" s="321"/>
      <c r="G203" s="321"/>
      <c r="H203" s="321"/>
    </row>
    <row r="204" spans="1:8">
      <c r="A204" s="318"/>
      <c r="B204" s="318"/>
      <c r="C204" s="321"/>
      <c r="D204" s="321"/>
      <c r="E204" s="321"/>
      <c r="F204" s="321"/>
      <c r="G204" s="321"/>
      <c r="H204" s="321"/>
    </row>
    <row r="205" spans="1:8">
      <c r="A205" s="318"/>
      <c r="B205" s="318"/>
      <c r="C205" s="321"/>
      <c r="D205" s="321"/>
      <c r="E205" s="321"/>
      <c r="F205" s="321"/>
      <c r="G205" s="321"/>
      <c r="H205" s="321"/>
    </row>
    <row r="206" spans="1:8">
      <c r="A206" s="318"/>
      <c r="B206" s="318"/>
      <c r="C206" s="321"/>
      <c r="D206" s="321"/>
      <c r="E206" s="321"/>
      <c r="F206" s="321"/>
      <c r="G206" s="321"/>
      <c r="H206" s="321"/>
    </row>
    <row r="207" spans="1:8">
      <c r="A207" s="318"/>
      <c r="B207" s="318"/>
      <c r="C207" s="321"/>
      <c r="D207" s="321"/>
      <c r="E207" s="321"/>
      <c r="F207" s="321"/>
      <c r="G207" s="321"/>
      <c r="H207" s="321"/>
    </row>
    <row r="208" spans="1:8">
      <c r="A208" s="318"/>
      <c r="B208" s="318"/>
      <c r="C208" s="321"/>
      <c r="D208" s="321"/>
      <c r="E208" s="321"/>
      <c r="F208" s="321"/>
      <c r="G208" s="321"/>
      <c r="H208" s="321"/>
    </row>
    <row r="209" spans="1:8">
      <c r="A209" s="318"/>
      <c r="B209" s="318"/>
      <c r="C209" s="321"/>
      <c r="D209" s="321"/>
      <c r="E209" s="321"/>
      <c r="F209" s="321"/>
      <c r="G209" s="321"/>
      <c r="H209" s="321"/>
    </row>
    <row r="210" spans="1:8">
      <c r="A210" s="318"/>
      <c r="B210" s="318"/>
      <c r="C210" s="321"/>
      <c r="D210" s="321"/>
      <c r="E210" s="321"/>
      <c r="F210" s="321"/>
      <c r="G210" s="321"/>
      <c r="H210" s="321"/>
    </row>
    <row r="211" spans="1:8">
      <c r="A211" s="318"/>
      <c r="B211" s="318"/>
      <c r="C211" s="321"/>
      <c r="D211" s="321"/>
      <c r="E211" s="321"/>
      <c r="F211" s="321"/>
      <c r="G211" s="321"/>
      <c r="H211" s="321"/>
    </row>
    <row r="212" spans="1:8">
      <c r="A212" s="318"/>
      <c r="B212" s="318"/>
      <c r="C212" s="321"/>
      <c r="D212" s="321"/>
      <c r="E212" s="321"/>
      <c r="F212" s="321"/>
      <c r="G212" s="321"/>
      <c r="H212" s="321"/>
    </row>
    <row r="213" spans="1:8">
      <c r="A213" s="318"/>
      <c r="B213" s="318"/>
      <c r="C213" s="321"/>
      <c r="D213" s="321"/>
      <c r="E213" s="321"/>
      <c r="F213" s="321"/>
      <c r="G213" s="321"/>
      <c r="H213" s="321"/>
    </row>
    <row r="214" spans="1:8">
      <c r="A214" s="318"/>
      <c r="B214" s="318"/>
      <c r="C214" s="321"/>
      <c r="D214" s="321"/>
      <c r="E214" s="321"/>
      <c r="F214" s="321"/>
      <c r="G214" s="321"/>
      <c r="H214" s="321"/>
    </row>
    <row r="215" spans="1:8">
      <c r="A215" s="318"/>
      <c r="B215" s="318"/>
      <c r="C215" s="321"/>
      <c r="D215" s="321"/>
      <c r="E215" s="321"/>
      <c r="F215" s="321"/>
      <c r="G215" s="321"/>
      <c r="H215" s="321"/>
    </row>
    <row r="216" spans="1:8">
      <c r="A216" s="318"/>
      <c r="B216" s="318"/>
      <c r="C216" s="321"/>
      <c r="D216" s="321"/>
      <c r="E216" s="321"/>
      <c r="F216" s="321"/>
      <c r="G216" s="321"/>
      <c r="H216" s="321"/>
    </row>
    <row r="217" spans="1:8">
      <c r="A217" s="318"/>
      <c r="B217" s="318"/>
      <c r="C217" s="321"/>
      <c r="D217" s="321"/>
      <c r="E217" s="321"/>
      <c r="F217" s="321"/>
      <c r="G217" s="321"/>
      <c r="H217" s="321"/>
    </row>
    <row r="218" spans="1:8">
      <c r="A218" s="318"/>
      <c r="B218" s="318"/>
      <c r="C218" s="321"/>
      <c r="D218" s="321"/>
      <c r="E218" s="321"/>
      <c r="F218" s="321"/>
      <c r="G218" s="321"/>
      <c r="H218" s="321"/>
    </row>
    <row r="219" spans="1:8">
      <c r="A219" s="318"/>
      <c r="B219" s="318"/>
      <c r="C219" s="321"/>
      <c r="D219" s="321"/>
      <c r="E219" s="321"/>
      <c r="F219" s="321"/>
      <c r="G219" s="321"/>
      <c r="H219" s="321"/>
    </row>
    <row r="220" spans="1:8">
      <c r="A220" s="318"/>
      <c r="B220" s="318"/>
      <c r="C220" s="321"/>
      <c r="D220" s="321"/>
      <c r="E220" s="321"/>
      <c r="F220" s="321"/>
      <c r="G220" s="321"/>
      <c r="H220" s="321"/>
    </row>
    <row r="221" spans="1:8">
      <c r="A221" s="318"/>
      <c r="B221" s="318"/>
      <c r="C221" s="321"/>
      <c r="D221" s="321"/>
      <c r="E221" s="321"/>
      <c r="F221" s="321"/>
      <c r="G221" s="321"/>
      <c r="H221" s="321"/>
    </row>
    <row r="222" spans="1:8">
      <c r="A222" s="318"/>
      <c r="B222" s="318"/>
      <c r="C222" s="321"/>
      <c r="D222" s="321"/>
      <c r="E222" s="321"/>
      <c r="F222" s="321"/>
      <c r="G222" s="321"/>
      <c r="H222" s="321"/>
    </row>
    <row r="223" spans="1:8">
      <c r="A223" s="318"/>
      <c r="B223" s="318"/>
      <c r="C223" s="321"/>
      <c r="D223" s="321"/>
      <c r="E223" s="321"/>
      <c r="F223" s="321"/>
      <c r="G223" s="321"/>
      <c r="H223" s="321"/>
    </row>
    <row r="224" spans="1:8">
      <c r="A224" s="318"/>
      <c r="B224" s="318"/>
      <c r="C224" s="321"/>
      <c r="D224" s="321"/>
      <c r="E224" s="321"/>
      <c r="F224" s="321"/>
      <c r="G224" s="321"/>
      <c r="H224" s="321"/>
    </row>
    <row r="225" spans="1:8">
      <c r="A225" s="318"/>
      <c r="B225" s="318"/>
      <c r="C225" s="321"/>
      <c r="D225" s="321"/>
      <c r="E225" s="321"/>
      <c r="F225" s="321"/>
      <c r="G225" s="321"/>
      <c r="H225" s="321"/>
    </row>
    <row r="226" spans="1:8">
      <c r="A226" s="318"/>
      <c r="B226" s="318"/>
      <c r="C226" s="321"/>
      <c r="D226" s="321"/>
      <c r="E226" s="321"/>
      <c r="F226" s="321"/>
      <c r="G226" s="321"/>
      <c r="H226" s="321"/>
    </row>
    <row r="227" spans="1:8">
      <c r="A227" s="318"/>
      <c r="B227" s="318"/>
      <c r="C227" s="321"/>
      <c r="D227" s="321"/>
      <c r="E227" s="321"/>
      <c r="F227" s="321"/>
      <c r="G227" s="321"/>
      <c r="H227" s="321"/>
    </row>
    <row r="228" spans="1:8">
      <c r="A228" s="318"/>
      <c r="B228" s="318"/>
      <c r="C228" s="321"/>
      <c r="D228" s="321"/>
      <c r="E228" s="321"/>
      <c r="F228" s="321"/>
      <c r="G228" s="321"/>
      <c r="H228" s="321"/>
    </row>
    <row r="229" spans="1:8">
      <c r="A229" s="318"/>
      <c r="B229" s="318"/>
      <c r="C229" s="321"/>
      <c r="D229" s="321"/>
      <c r="E229" s="321"/>
      <c r="F229" s="321"/>
      <c r="G229" s="321"/>
      <c r="H229" s="321"/>
    </row>
    <row r="230" spans="1:8">
      <c r="A230" s="318"/>
      <c r="B230" s="318"/>
      <c r="C230" s="321"/>
      <c r="D230" s="321"/>
      <c r="E230" s="321"/>
      <c r="F230" s="321"/>
      <c r="G230" s="321"/>
      <c r="H230" s="321"/>
    </row>
    <row r="231" spans="1:8">
      <c r="A231" s="318"/>
      <c r="B231" s="318"/>
      <c r="C231" s="321"/>
      <c r="D231" s="321"/>
      <c r="E231" s="321"/>
      <c r="F231" s="321"/>
      <c r="G231" s="321"/>
      <c r="H231" s="321"/>
    </row>
    <row r="232" spans="1:8">
      <c r="A232" s="318"/>
      <c r="B232" s="318"/>
      <c r="C232" s="321"/>
      <c r="D232" s="321"/>
      <c r="E232" s="321"/>
      <c r="F232" s="321"/>
      <c r="G232" s="321"/>
      <c r="H232" s="321"/>
    </row>
    <row r="233" spans="1:8">
      <c r="A233" s="318"/>
      <c r="B233" s="318"/>
      <c r="C233" s="321"/>
      <c r="D233" s="321"/>
      <c r="E233" s="321"/>
      <c r="F233" s="321"/>
      <c r="G233" s="321"/>
      <c r="H233" s="321"/>
    </row>
    <row r="234" spans="1:8">
      <c r="A234" s="318"/>
      <c r="B234" s="318"/>
      <c r="C234" s="321"/>
      <c r="D234" s="321"/>
      <c r="E234" s="321"/>
      <c r="F234" s="321"/>
      <c r="G234" s="321"/>
      <c r="H234" s="321"/>
    </row>
    <row r="235" spans="1:8">
      <c r="A235" s="318"/>
      <c r="B235" s="318"/>
      <c r="C235" s="321"/>
      <c r="D235" s="321"/>
      <c r="E235" s="321"/>
      <c r="F235" s="321"/>
      <c r="G235" s="321"/>
      <c r="H235" s="321"/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18"/>
      <c r="B237" s="318"/>
      <c r="C237" s="321"/>
      <c r="D237" s="321"/>
      <c r="E237" s="321"/>
      <c r="F237" s="321"/>
      <c r="G237" s="321"/>
      <c r="H237" s="321"/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>
      <c r="A240" s="318"/>
      <c r="B240" s="318"/>
      <c r="C240" s="321"/>
      <c r="D240" s="321"/>
      <c r="E240" s="321"/>
      <c r="F240" s="321"/>
      <c r="G240" s="321"/>
      <c r="H240" s="321"/>
    </row>
    <row r="241" spans="1:8">
      <c r="A241" s="318"/>
      <c r="B241" s="318"/>
      <c r="C241" s="321"/>
      <c r="D241" s="321"/>
      <c r="E241" s="321"/>
      <c r="F241" s="321"/>
      <c r="G241" s="321"/>
      <c r="H241" s="321"/>
    </row>
    <row r="242" spans="1:8">
      <c r="A242" s="318"/>
      <c r="B242" s="318"/>
      <c r="C242" s="321"/>
      <c r="D242" s="321"/>
      <c r="E242" s="321"/>
      <c r="F242" s="321"/>
      <c r="G242" s="321"/>
      <c r="H242" s="321"/>
    </row>
    <row r="243" spans="1:8">
      <c r="A243" s="318"/>
      <c r="B243" s="318"/>
      <c r="C243" s="321"/>
      <c r="D243" s="321"/>
      <c r="E243" s="321"/>
      <c r="F243" s="321"/>
      <c r="G243" s="321"/>
      <c r="H243" s="321"/>
    </row>
    <row r="244" spans="1:8">
      <c r="A244" s="318"/>
      <c r="B244" s="318"/>
      <c r="C244" s="321"/>
      <c r="D244" s="321"/>
      <c r="E244" s="321"/>
      <c r="F244" s="321"/>
      <c r="G244" s="321"/>
      <c r="H244" s="321"/>
    </row>
    <row r="245" spans="1:8">
      <c r="A245" s="318"/>
      <c r="B245" s="318"/>
      <c r="C245" s="321"/>
      <c r="D245" s="321"/>
      <c r="E245" s="321"/>
      <c r="F245" s="321"/>
      <c r="G245" s="321"/>
      <c r="H245" s="321"/>
    </row>
    <row r="246" spans="1:8">
      <c r="A246" s="318"/>
      <c r="B246" s="318"/>
      <c r="C246" s="321"/>
      <c r="D246" s="321"/>
      <c r="E246" s="321"/>
      <c r="F246" s="321"/>
      <c r="G246" s="321"/>
      <c r="H246" s="321"/>
    </row>
    <row r="247" spans="1:8">
      <c r="A247" s="318"/>
      <c r="B247" s="318"/>
      <c r="C247" s="321"/>
      <c r="D247" s="321"/>
      <c r="E247" s="321"/>
      <c r="F247" s="321"/>
      <c r="G247" s="321"/>
      <c r="H247" s="321"/>
    </row>
    <row r="248" spans="1:8">
      <c r="A248" s="318"/>
      <c r="B248" s="318"/>
      <c r="C248" s="321"/>
      <c r="D248" s="321"/>
      <c r="E248" s="321"/>
      <c r="F248" s="321"/>
      <c r="G248" s="321"/>
      <c r="H248" s="321"/>
    </row>
    <row r="249" spans="1:8">
      <c r="A249" s="318"/>
      <c r="B249" s="318"/>
      <c r="C249" s="321"/>
      <c r="D249" s="321"/>
      <c r="E249" s="321"/>
      <c r="F249" s="321"/>
      <c r="G249" s="321"/>
      <c r="H249" s="321"/>
    </row>
    <row r="250" spans="1:8">
      <c r="A250" s="318"/>
      <c r="B250" s="318"/>
      <c r="C250" s="321"/>
      <c r="D250" s="321"/>
      <c r="E250" s="321"/>
      <c r="F250" s="321"/>
      <c r="G250" s="321"/>
      <c r="H250" s="321"/>
    </row>
    <row r="251" spans="1:8">
      <c r="A251" s="318"/>
      <c r="B251" s="318"/>
      <c r="C251" s="321"/>
      <c r="D251" s="321"/>
      <c r="E251" s="321"/>
      <c r="F251" s="321"/>
      <c r="G251" s="321"/>
      <c r="H251" s="321"/>
    </row>
    <row r="252" spans="1:8">
      <c r="A252" s="318"/>
      <c r="B252" s="318"/>
      <c r="C252" s="321"/>
      <c r="D252" s="321"/>
      <c r="E252" s="321"/>
      <c r="F252" s="321"/>
      <c r="G252" s="321"/>
      <c r="H252" s="321"/>
    </row>
    <row r="253" spans="1:8">
      <c r="A253" s="318"/>
      <c r="B253" s="318"/>
      <c r="C253" s="321"/>
      <c r="D253" s="321"/>
      <c r="E253" s="321"/>
      <c r="F253" s="321"/>
      <c r="G253" s="321"/>
      <c r="H253" s="321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>
      <c r="A468" s="318"/>
      <c r="B468" s="318"/>
      <c r="C468" s="321"/>
      <c r="D468" s="321"/>
      <c r="E468" s="321"/>
      <c r="F468" s="321"/>
      <c r="G468" s="321"/>
      <c r="H468" s="321"/>
    </row>
    <row r="469" spans="1:8">
      <c r="A469" s="318"/>
      <c r="B469" s="318"/>
      <c r="C469" s="321"/>
      <c r="D469" s="321"/>
      <c r="E469" s="321"/>
      <c r="F469" s="321"/>
      <c r="G469" s="321"/>
      <c r="H469" s="321"/>
    </row>
    <row r="470" spans="1:8">
      <c r="A470" s="318"/>
      <c r="B470" s="318"/>
      <c r="C470" s="321"/>
      <c r="D470" s="321"/>
      <c r="E470" s="321"/>
      <c r="F470" s="321"/>
      <c r="G470" s="321"/>
      <c r="H470" s="321"/>
    </row>
    <row r="471" spans="1:8">
      <c r="A471" s="318"/>
      <c r="B471" s="318"/>
      <c r="C471" s="321"/>
      <c r="D471" s="321"/>
      <c r="E471" s="321"/>
      <c r="F471" s="321"/>
      <c r="G471" s="321"/>
      <c r="H471" s="321"/>
    </row>
    <row r="472" spans="1:8">
      <c r="A472" s="318"/>
      <c r="B472" s="318"/>
      <c r="C472" s="321"/>
      <c r="D472" s="321"/>
      <c r="E472" s="321"/>
      <c r="F472" s="321"/>
      <c r="G472" s="321"/>
      <c r="H472" s="321"/>
    </row>
    <row r="473" spans="1:8">
      <c r="A473" s="318"/>
      <c r="B473" s="318"/>
      <c r="C473" s="321"/>
      <c r="D473" s="321"/>
      <c r="E473" s="321"/>
      <c r="F473" s="321"/>
      <c r="G473" s="321"/>
      <c r="H473" s="321"/>
    </row>
    <row r="474" spans="1:8">
      <c r="A474" s="318"/>
      <c r="B474" s="318"/>
      <c r="C474" s="321"/>
      <c r="D474" s="321"/>
      <c r="E474" s="321"/>
      <c r="F474" s="321"/>
      <c r="G474" s="321"/>
      <c r="H474" s="321"/>
    </row>
    <row r="475" spans="1:8">
      <c r="A475" s="318"/>
      <c r="B475" s="318"/>
      <c r="C475" s="321"/>
      <c r="D475" s="321"/>
      <c r="E475" s="321"/>
      <c r="F475" s="321"/>
      <c r="G475" s="321"/>
      <c r="H475" s="321"/>
    </row>
    <row r="476" spans="1:8">
      <c r="A476" s="318"/>
      <c r="B476" s="318"/>
      <c r="C476" s="321"/>
      <c r="D476" s="321"/>
      <c r="E476" s="321"/>
      <c r="F476" s="321"/>
      <c r="G476" s="321"/>
      <c r="H476" s="321"/>
    </row>
    <row r="477" spans="1:8">
      <c r="A477" s="318"/>
      <c r="B477" s="318"/>
      <c r="C477" s="321"/>
      <c r="D477" s="321"/>
      <c r="E477" s="321"/>
      <c r="F477" s="321"/>
      <c r="G477" s="321"/>
      <c r="H477" s="321"/>
    </row>
    <row r="478" spans="1:8">
      <c r="A478" s="318"/>
      <c r="B478" s="318"/>
      <c r="C478" s="321"/>
      <c r="D478" s="321"/>
      <c r="E478" s="321"/>
      <c r="F478" s="321"/>
      <c r="G478" s="321"/>
      <c r="H478" s="321"/>
    </row>
    <row r="479" spans="1:8">
      <c r="A479" s="318"/>
      <c r="B479" s="318"/>
      <c r="C479" s="321"/>
      <c r="D479" s="321"/>
      <c r="E479" s="321"/>
      <c r="F479" s="321"/>
      <c r="G479" s="321"/>
      <c r="H479" s="321"/>
    </row>
    <row r="480" spans="1:8">
      <c r="A480" s="318"/>
      <c r="B480" s="318"/>
      <c r="C480" s="321"/>
      <c r="D480" s="321"/>
      <c r="E480" s="321"/>
      <c r="F480" s="321"/>
      <c r="G480" s="321"/>
      <c r="H480" s="321"/>
    </row>
    <row r="481" spans="1:8">
      <c r="A481" s="318"/>
      <c r="B481" s="318"/>
      <c r="C481" s="321"/>
      <c r="D481" s="321"/>
      <c r="E481" s="321"/>
      <c r="F481" s="321"/>
      <c r="G481" s="321"/>
      <c r="H481" s="321"/>
    </row>
    <row r="482" spans="1:8">
      <c r="A482" s="318"/>
      <c r="B482" s="318"/>
      <c r="C482" s="321"/>
      <c r="D482" s="321"/>
      <c r="E482" s="321"/>
      <c r="F482" s="321"/>
      <c r="G482" s="321"/>
      <c r="H482" s="321"/>
    </row>
    <row r="483" spans="1:8">
      <c r="A483" s="318"/>
      <c r="B483" s="318"/>
      <c r="C483" s="321"/>
      <c r="D483" s="321"/>
      <c r="E483" s="321"/>
      <c r="F483" s="321"/>
      <c r="G483" s="321"/>
      <c r="H483" s="321"/>
    </row>
    <row r="484" spans="1:8">
      <c r="A484" s="318"/>
      <c r="B484" s="318"/>
      <c r="C484" s="321"/>
      <c r="D484" s="321"/>
      <c r="E484" s="321"/>
      <c r="F484" s="321"/>
      <c r="G484" s="321"/>
      <c r="H484" s="321"/>
    </row>
    <row r="485" spans="1:8">
      <c r="A485" s="318"/>
      <c r="B485" s="318"/>
      <c r="C485" s="321"/>
      <c r="D485" s="321"/>
      <c r="E485" s="321"/>
      <c r="F485" s="321"/>
      <c r="G485" s="321"/>
      <c r="H485" s="321"/>
    </row>
    <row r="486" spans="1:8">
      <c r="A486" s="318"/>
      <c r="B486" s="318"/>
      <c r="C486" s="321"/>
      <c r="D486" s="321"/>
      <c r="E486" s="321"/>
      <c r="F486" s="321"/>
      <c r="G486" s="321"/>
      <c r="H486" s="321"/>
    </row>
    <row r="487" spans="1:8">
      <c r="A487" s="318"/>
      <c r="B487" s="318"/>
      <c r="C487" s="321"/>
      <c r="D487" s="321"/>
      <c r="E487" s="321"/>
      <c r="F487" s="321"/>
      <c r="G487" s="321"/>
      <c r="H487" s="321"/>
    </row>
    <row r="488" spans="1:8">
      <c r="A488" s="318"/>
      <c r="B488" s="318"/>
      <c r="C488" s="321"/>
      <c r="D488" s="321"/>
      <c r="E488" s="321"/>
      <c r="F488" s="321"/>
      <c r="G488" s="321"/>
      <c r="H488" s="321"/>
    </row>
    <row r="489" spans="1:8">
      <c r="A489" s="318"/>
      <c r="B489" s="318"/>
      <c r="C489" s="321"/>
      <c r="D489" s="321"/>
      <c r="E489" s="321"/>
      <c r="F489" s="321"/>
      <c r="G489" s="321"/>
      <c r="H489" s="321"/>
    </row>
    <row r="490" spans="1:8">
      <c r="A490" s="318"/>
      <c r="B490" s="318"/>
      <c r="C490" s="321"/>
      <c r="D490" s="321"/>
      <c r="E490" s="321"/>
      <c r="F490" s="321"/>
      <c r="G490" s="321"/>
      <c r="H490" s="321"/>
    </row>
    <row r="491" spans="1:8">
      <c r="A491" s="318"/>
      <c r="B491" s="318"/>
      <c r="C491" s="321"/>
      <c r="D491" s="321"/>
      <c r="E491" s="321"/>
      <c r="F491" s="321"/>
      <c r="G491" s="321"/>
      <c r="H491" s="321"/>
    </row>
    <row r="492" spans="1:8">
      <c r="A492" s="318"/>
      <c r="B492" s="318"/>
      <c r="C492" s="321"/>
      <c r="D492" s="321"/>
      <c r="E492" s="321"/>
      <c r="F492" s="321"/>
      <c r="G492" s="321"/>
      <c r="H492" s="321"/>
    </row>
    <row r="493" spans="1:8">
      <c r="A493" s="318"/>
      <c r="B493" s="318"/>
      <c r="C493" s="321"/>
      <c r="D493" s="321"/>
      <c r="E493" s="321"/>
      <c r="F493" s="321"/>
      <c r="G493" s="321"/>
      <c r="H493" s="321"/>
    </row>
    <row r="494" spans="1:8">
      <c r="A494" s="318"/>
      <c r="B494" s="318"/>
      <c r="C494" s="321"/>
      <c r="D494" s="321"/>
      <c r="E494" s="321"/>
      <c r="F494" s="321"/>
      <c r="G494" s="321"/>
      <c r="H494" s="321"/>
    </row>
    <row r="495" spans="1:8">
      <c r="A495" s="318"/>
      <c r="B495" s="318"/>
      <c r="C495" s="321"/>
      <c r="D495" s="321"/>
      <c r="E495" s="321"/>
      <c r="F495" s="321"/>
      <c r="G495" s="321"/>
      <c r="H495" s="321"/>
    </row>
    <row r="496" spans="1:8">
      <c r="A496" s="318"/>
      <c r="B496" s="318"/>
      <c r="C496" s="321"/>
      <c r="D496" s="321"/>
      <c r="E496" s="321"/>
      <c r="F496" s="321"/>
      <c r="G496" s="321"/>
      <c r="H496" s="321"/>
    </row>
    <row r="497" spans="1:8">
      <c r="A497" s="318"/>
      <c r="B497" s="318"/>
      <c r="C497" s="321"/>
      <c r="D497" s="321"/>
      <c r="E497" s="321"/>
      <c r="F497" s="321"/>
      <c r="G497" s="321"/>
      <c r="H497" s="321"/>
    </row>
    <row r="498" spans="1:8">
      <c r="A498" s="318"/>
      <c r="B498" s="318"/>
      <c r="C498" s="321"/>
      <c r="D498" s="321"/>
      <c r="E498" s="321"/>
      <c r="F498" s="321"/>
      <c r="G498" s="321"/>
      <c r="H498" s="321"/>
    </row>
    <row r="499" spans="1:8">
      <c r="A499" s="318"/>
      <c r="B499" s="318"/>
      <c r="C499" s="321"/>
      <c r="D499" s="321"/>
      <c r="E499" s="321"/>
      <c r="F499" s="321"/>
      <c r="G499" s="321"/>
      <c r="H499" s="321"/>
    </row>
    <row r="500" spans="1:8">
      <c r="A500" s="318"/>
      <c r="B500" s="318"/>
      <c r="C500" s="321"/>
      <c r="D500" s="321"/>
      <c r="E500" s="321"/>
      <c r="F500" s="321"/>
      <c r="G500" s="321"/>
      <c r="H500" s="321"/>
    </row>
    <row r="501" spans="1:8">
      <c r="A501" s="318"/>
      <c r="B501" s="318"/>
      <c r="C501" s="321"/>
      <c r="D501" s="321"/>
      <c r="E501" s="321"/>
      <c r="F501" s="321"/>
      <c r="G501" s="321"/>
      <c r="H501" s="321"/>
    </row>
    <row r="502" spans="1:8">
      <c r="A502" s="318"/>
      <c r="B502" s="318"/>
      <c r="C502" s="321"/>
      <c r="D502" s="321"/>
      <c r="E502" s="321"/>
      <c r="F502" s="321"/>
      <c r="G502" s="321"/>
      <c r="H502" s="321"/>
    </row>
    <row r="503" spans="1:8">
      <c r="A503" s="318"/>
      <c r="B503" s="318"/>
      <c r="C503" s="321"/>
      <c r="D503" s="321"/>
      <c r="E503" s="321"/>
      <c r="F503" s="321"/>
      <c r="G503" s="321"/>
      <c r="H503" s="321"/>
    </row>
    <row r="504" spans="1:8">
      <c r="A504" s="318"/>
      <c r="B504" s="318"/>
      <c r="C504" s="321"/>
      <c r="D504" s="321"/>
      <c r="E504" s="321"/>
      <c r="F504" s="321"/>
      <c r="G504" s="321"/>
      <c r="H504" s="321"/>
    </row>
    <row r="505" spans="1:8">
      <c r="A505" s="318"/>
      <c r="B505" s="318"/>
      <c r="C505" s="321"/>
      <c r="D505" s="321"/>
      <c r="E505" s="321"/>
      <c r="F505" s="321"/>
      <c r="G505" s="321"/>
      <c r="H505" s="321"/>
    </row>
    <row r="506" spans="1:8">
      <c r="A506" s="318"/>
      <c r="B506" s="318"/>
      <c r="C506" s="321"/>
      <c r="D506" s="321"/>
      <c r="E506" s="321"/>
      <c r="F506" s="321"/>
      <c r="G506" s="321"/>
      <c r="H506" s="321"/>
    </row>
    <row r="507" spans="1:8">
      <c r="A507" s="318"/>
      <c r="B507" s="318"/>
      <c r="C507" s="321"/>
      <c r="D507" s="321"/>
      <c r="E507" s="321"/>
      <c r="F507" s="321"/>
      <c r="G507" s="321"/>
      <c r="H507" s="321"/>
    </row>
    <row r="508" spans="1:8">
      <c r="A508" s="318"/>
      <c r="B508" s="318"/>
      <c r="C508" s="321"/>
      <c r="D508" s="321"/>
      <c r="E508" s="321"/>
      <c r="F508" s="321"/>
      <c r="G508" s="321"/>
      <c r="H508" s="321"/>
    </row>
    <row r="509" spans="1:8">
      <c r="A509" s="318"/>
      <c r="B509" s="318"/>
      <c r="C509" s="321"/>
      <c r="D509" s="321"/>
      <c r="E509" s="321"/>
      <c r="F509" s="321"/>
      <c r="G509" s="321"/>
      <c r="H509" s="321"/>
    </row>
    <row r="510" spans="1:8">
      <c r="A510" s="318"/>
      <c r="B510" s="318"/>
      <c r="C510" s="321"/>
      <c r="D510" s="321"/>
      <c r="E510" s="321"/>
      <c r="F510" s="321"/>
      <c r="G510" s="321"/>
      <c r="H510" s="321"/>
    </row>
    <row r="511" spans="1:8">
      <c r="A511" s="318"/>
      <c r="B511" s="318"/>
      <c r="C511" s="321"/>
      <c r="D511" s="321"/>
      <c r="E511" s="321"/>
      <c r="F511" s="321"/>
      <c r="G511" s="321"/>
      <c r="H511" s="321"/>
    </row>
    <row r="512" spans="1:8">
      <c r="A512" s="318"/>
      <c r="B512" s="318"/>
      <c r="C512" s="321"/>
      <c r="D512" s="321"/>
      <c r="E512" s="321"/>
      <c r="F512" s="321"/>
      <c r="G512" s="321"/>
      <c r="H512" s="321"/>
    </row>
    <row r="513" spans="1:8">
      <c r="A513" s="318"/>
      <c r="B513" s="318"/>
      <c r="C513" s="321"/>
      <c r="D513" s="321"/>
      <c r="E513" s="321"/>
      <c r="F513" s="321"/>
      <c r="G513" s="321"/>
      <c r="H513" s="321"/>
    </row>
    <row r="514" spans="1:8">
      <c r="A514" s="318"/>
      <c r="B514" s="318"/>
      <c r="C514" s="321"/>
      <c r="D514" s="321"/>
      <c r="E514" s="321"/>
      <c r="F514" s="321"/>
      <c r="G514" s="321"/>
      <c r="H514" s="321"/>
    </row>
    <row r="515" spans="1:8">
      <c r="A515" s="318"/>
      <c r="B515" s="318"/>
      <c r="C515" s="321"/>
      <c r="D515" s="321"/>
      <c r="E515" s="321"/>
      <c r="F515" s="321"/>
      <c r="G515" s="321"/>
      <c r="H515" s="321"/>
    </row>
    <row r="516" spans="1:8">
      <c r="A516" s="318"/>
      <c r="B516" s="318"/>
      <c r="C516" s="321"/>
      <c r="D516" s="321"/>
      <c r="E516" s="321"/>
      <c r="F516" s="321"/>
      <c r="G516" s="321"/>
      <c r="H516" s="321"/>
    </row>
    <row r="517" spans="1:8">
      <c r="A517" s="318"/>
      <c r="B517" s="318"/>
      <c r="C517" s="321"/>
      <c r="D517" s="321"/>
      <c r="E517" s="321"/>
      <c r="F517" s="321"/>
      <c r="G517" s="321"/>
      <c r="H517" s="321"/>
    </row>
    <row r="518" spans="1:8">
      <c r="A518" s="318"/>
      <c r="B518" s="318"/>
      <c r="C518" s="321"/>
      <c r="D518" s="321"/>
      <c r="E518" s="321"/>
      <c r="F518" s="321"/>
      <c r="G518" s="321"/>
      <c r="H518" s="321"/>
    </row>
    <row r="519" spans="1:8">
      <c r="A519" s="318"/>
      <c r="B519" s="318"/>
      <c r="C519" s="321"/>
      <c r="D519" s="321"/>
      <c r="E519" s="321"/>
      <c r="F519" s="321"/>
      <c r="G519" s="321"/>
      <c r="H519" s="321"/>
    </row>
    <row r="520" spans="1:8">
      <c r="A520" s="318"/>
      <c r="B520" s="318"/>
      <c r="C520" s="321"/>
      <c r="D520" s="321"/>
      <c r="E520" s="321"/>
      <c r="F520" s="321"/>
      <c r="G520" s="321"/>
      <c r="H520" s="321"/>
    </row>
    <row r="521" spans="1:8">
      <c r="A521" s="318"/>
      <c r="B521" s="318"/>
      <c r="C521" s="321"/>
      <c r="D521" s="321"/>
      <c r="E521" s="321"/>
      <c r="F521" s="321"/>
      <c r="G521" s="321"/>
      <c r="H521" s="321"/>
    </row>
    <row r="522" spans="1:8">
      <c r="A522" s="318"/>
      <c r="B522" s="318"/>
      <c r="C522" s="321"/>
      <c r="D522" s="321"/>
      <c r="E522" s="321"/>
      <c r="F522" s="321"/>
      <c r="G522" s="321"/>
      <c r="H522" s="321"/>
    </row>
    <row r="523" spans="1:8">
      <c r="A523" s="318"/>
      <c r="B523" s="318"/>
      <c r="C523" s="321"/>
      <c r="D523" s="321"/>
      <c r="E523" s="321"/>
      <c r="F523" s="321"/>
      <c r="G523" s="321"/>
      <c r="H523" s="321"/>
    </row>
    <row r="524" spans="1:8">
      <c r="A524" s="318"/>
      <c r="B524" s="318"/>
      <c r="C524" s="321"/>
      <c r="D524" s="321"/>
      <c r="E524" s="321"/>
      <c r="F524" s="321"/>
      <c r="G524" s="321"/>
      <c r="H524" s="321"/>
    </row>
    <row r="525" spans="1:8">
      <c r="A525" s="318"/>
      <c r="B525" s="318"/>
      <c r="C525" s="321"/>
      <c r="D525" s="321"/>
      <c r="E525" s="321"/>
      <c r="F525" s="321"/>
      <c r="G525" s="321"/>
      <c r="H525" s="321"/>
    </row>
    <row r="526" spans="1:8">
      <c r="A526" s="318"/>
      <c r="B526" s="318"/>
      <c r="C526" s="321"/>
      <c r="D526" s="321"/>
      <c r="E526" s="321"/>
      <c r="F526" s="321"/>
      <c r="G526" s="321"/>
      <c r="H526" s="321"/>
    </row>
    <row r="527" spans="1:8">
      <c r="A527" s="318"/>
      <c r="B527" s="318"/>
      <c r="C527" s="321"/>
      <c r="D527" s="321"/>
      <c r="E527" s="321"/>
      <c r="F527" s="321"/>
      <c r="G527" s="321"/>
      <c r="H527" s="321"/>
    </row>
    <row r="528" spans="1:8">
      <c r="A528" s="318"/>
      <c r="B528" s="318"/>
      <c r="C528" s="321"/>
      <c r="D528" s="321"/>
      <c r="E528" s="321"/>
      <c r="F528" s="321"/>
      <c r="G528" s="321"/>
      <c r="H528" s="321"/>
    </row>
    <row r="529" spans="1:8">
      <c r="A529" s="318"/>
      <c r="B529" s="318"/>
      <c r="C529" s="321"/>
      <c r="D529" s="321"/>
      <c r="E529" s="321"/>
      <c r="F529" s="321"/>
      <c r="G529" s="321"/>
      <c r="H529" s="321"/>
    </row>
    <row r="530" spans="1:8">
      <c r="A530" s="318"/>
      <c r="B530" s="318"/>
      <c r="C530" s="321"/>
      <c r="D530" s="321"/>
      <c r="E530" s="321"/>
      <c r="F530" s="321"/>
      <c r="G530" s="321"/>
      <c r="H530" s="321"/>
    </row>
    <row r="531" spans="1:8">
      <c r="A531" s="318"/>
      <c r="B531" s="318"/>
      <c r="C531" s="321"/>
      <c r="D531" s="321"/>
      <c r="E531" s="321"/>
      <c r="F531" s="321"/>
      <c r="G531" s="321"/>
      <c r="H531" s="321"/>
    </row>
    <row r="532" spans="1:8">
      <c r="A532" s="318"/>
      <c r="B532" s="318"/>
      <c r="C532" s="321"/>
      <c r="D532" s="321"/>
      <c r="E532" s="321"/>
      <c r="F532" s="321"/>
      <c r="G532" s="321"/>
      <c r="H532" s="321"/>
    </row>
    <row r="533" spans="1:8">
      <c r="A533" s="318"/>
      <c r="B533" s="318"/>
      <c r="C533" s="321"/>
      <c r="D533" s="321"/>
      <c r="E533" s="321"/>
      <c r="F533" s="321"/>
      <c r="G533" s="321"/>
      <c r="H533" s="321"/>
    </row>
    <row r="534" spans="1:8">
      <c r="A534" s="318"/>
      <c r="B534" s="318"/>
      <c r="C534" s="321"/>
      <c r="D534" s="321"/>
      <c r="E534" s="321"/>
      <c r="F534" s="321"/>
      <c r="G534" s="321"/>
      <c r="H534" s="321"/>
    </row>
    <row r="535" spans="1:8">
      <c r="A535" s="318"/>
      <c r="B535" s="318"/>
      <c r="C535" s="321"/>
      <c r="D535" s="321"/>
      <c r="E535" s="321"/>
      <c r="F535" s="321"/>
      <c r="G535" s="321"/>
      <c r="H535" s="321"/>
    </row>
    <row r="536" spans="1:8">
      <c r="A536" s="318"/>
      <c r="B536" s="318"/>
      <c r="C536" s="321"/>
      <c r="D536" s="321"/>
      <c r="E536" s="321"/>
      <c r="F536" s="321"/>
      <c r="G536" s="321"/>
      <c r="H536" s="321"/>
    </row>
    <row r="537" spans="1:8">
      <c r="A537" s="318"/>
      <c r="B537" s="318"/>
      <c r="C537" s="321"/>
      <c r="D537" s="321"/>
      <c r="E537" s="321"/>
      <c r="F537" s="321"/>
      <c r="G537" s="321"/>
      <c r="H537" s="321"/>
    </row>
    <row r="538" spans="1:8">
      <c r="A538" s="318"/>
      <c r="B538" s="318"/>
      <c r="C538" s="321"/>
      <c r="D538" s="321"/>
      <c r="E538" s="321"/>
      <c r="F538" s="321"/>
      <c r="G538" s="321"/>
      <c r="H538" s="321"/>
    </row>
    <row r="539" spans="1:8">
      <c r="A539" s="318"/>
      <c r="B539" s="318"/>
      <c r="C539" s="321"/>
      <c r="D539" s="321"/>
      <c r="E539" s="321"/>
      <c r="F539" s="321"/>
      <c r="G539" s="321"/>
      <c r="H539" s="321"/>
    </row>
    <row r="540" spans="1:8">
      <c r="A540" s="318"/>
      <c r="B540" s="318"/>
      <c r="C540" s="321"/>
      <c r="D540" s="321"/>
      <c r="E540" s="321"/>
      <c r="F540" s="321"/>
      <c r="G540" s="321"/>
      <c r="H540" s="321"/>
    </row>
    <row r="541" spans="1:8">
      <c r="A541" s="318"/>
      <c r="B541" s="318"/>
      <c r="C541" s="321"/>
      <c r="D541" s="321"/>
      <c r="E541" s="321"/>
      <c r="F541" s="321"/>
      <c r="G541" s="321"/>
      <c r="H541" s="321"/>
    </row>
    <row r="542" spans="1:8">
      <c r="A542" s="318"/>
      <c r="B542" s="318"/>
      <c r="C542" s="321"/>
      <c r="D542" s="321"/>
      <c r="E542" s="321"/>
      <c r="F542" s="321"/>
      <c r="G542" s="321"/>
      <c r="H542" s="321"/>
    </row>
    <row r="543" spans="1:8">
      <c r="A543" s="318"/>
      <c r="B543" s="318"/>
      <c r="C543" s="321"/>
      <c r="D543" s="321"/>
      <c r="E543" s="321"/>
      <c r="F543" s="321"/>
      <c r="G543" s="321"/>
      <c r="H543" s="321"/>
    </row>
    <row r="544" spans="1:8">
      <c r="A544" s="318"/>
      <c r="B544" s="318"/>
      <c r="C544" s="321"/>
      <c r="D544" s="321"/>
      <c r="E544" s="321"/>
      <c r="F544" s="321"/>
      <c r="G544" s="321"/>
      <c r="H544" s="321"/>
    </row>
    <row r="545" spans="1:8">
      <c r="A545" s="318"/>
      <c r="B545" s="318"/>
      <c r="C545" s="321"/>
      <c r="D545" s="321"/>
      <c r="E545" s="321"/>
      <c r="F545" s="321"/>
      <c r="G545" s="321"/>
      <c r="H545" s="321"/>
    </row>
    <row r="546" spans="1:8">
      <c r="A546" s="318"/>
      <c r="B546" s="318"/>
      <c r="C546" s="321"/>
      <c r="D546" s="321"/>
      <c r="E546" s="321"/>
      <c r="F546" s="321"/>
      <c r="G546" s="321"/>
      <c r="H546" s="321"/>
    </row>
    <row r="547" spans="1:8">
      <c r="A547" s="318"/>
      <c r="B547" s="318"/>
      <c r="C547" s="321"/>
      <c r="D547" s="321"/>
      <c r="E547" s="321"/>
      <c r="F547" s="321"/>
      <c r="G547" s="321"/>
      <c r="H547" s="321"/>
    </row>
    <row r="548" spans="1:8">
      <c r="A548" s="318"/>
      <c r="B548" s="318"/>
      <c r="C548" s="321"/>
      <c r="D548" s="321"/>
      <c r="E548" s="321"/>
      <c r="F548" s="321"/>
      <c r="G548" s="321"/>
      <c r="H548" s="321"/>
    </row>
    <row r="549" spans="1:8">
      <c r="A549" s="318"/>
      <c r="B549" s="318"/>
      <c r="C549" s="321"/>
      <c r="D549" s="321"/>
      <c r="E549" s="321"/>
      <c r="F549" s="321"/>
      <c r="G549" s="321"/>
      <c r="H549" s="321"/>
    </row>
    <row r="550" spans="1:8">
      <c r="A550" s="318"/>
      <c r="B550" s="318"/>
      <c r="C550" s="321"/>
      <c r="D550" s="321"/>
      <c r="E550" s="321"/>
      <c r="F550" s="321"/>
      <c r="G550" s="321"/>
      <c r="H550" s="321"/>
    </row>
    <row r="551" spans="1:8">
      <c r="A551" s="318"/>
      <c r="B551" s="318"/>
      <c r="C551" s="321"/>
      <c r="D551" s="321"/>
      <c r="E551" s="321"/>
      <c r="F551" s="321"/>
      <c r="G551" s="321"/>
      <c r="H551" s="321"/>
    </row>
    <row r="552" spans="1:8">
      <c r="A552" s="318"/>
      <c r="B552" s="318"/>
      <c r="C552" s="321"/>
      <c r="D552" s="321"/>
      <c r="E552" s="321"/>
      <c r="F552" s="321"/>
      <c r="G552" s="321"/>
      <c r="H552" s="321"/>
    </row>
    <row r="553" spans="1:8">
      <c r="A553" s="318"/>
      <c r="B553" s="318"/>
      <c r="C553" s="321"/>
      <c r="D553" s="321"/>
      <c r="E553" s="321"/>
      <c r="F553" s="321"/>
      <c r="G553" s="321"/>
      <c r="H553" s="321"/>
    </row>
    <row r="554" spans="1:8">
      <c r="A554" s="318"/>
      <c r="B554" s="318"/>
      <c r="C554" s="321"/>
      <c r="D554" s="321"/>
      <c r="E554" s="321"/>
      <c r="F554" s="321"/>
      <c r="G554" s="321"/>
      <c r="H554" s="321"/>
    </row>
    <row r="555" spans="1:8">
      <c r="A555" s="318"/>
      <c r="B555" s="318"/>
      <c r="C555" s="321"/>
      <c r="D555" s="321"/>
      <c r="E555" s="321"/>
      <c r="F555" s="321"/>
      <c r="G555" s="321"/>
      <c r="H555" s="321"/>
    </row>
    <row r="556" spans="1:8">
      <c r="A556" s="318"/>
      <c r="B556" s="318"/>
      <c r="C556" s="321"/>
      <c r="D556" s="321"/>
      <c r="E556" s="321"/>
      <c r="F556" s="321"/>
      <c r="G556" s="321"/>
      <c r="H556" s="321"/>
    </row>
    <row r="557" spans="1:8">
      <c r="A557" s="318"/>
      <c r="B557" s="318"/>
      <c r="C557" s="321"/>
      <c r="D557" s="321"/>
      <c r="E557" s="321"/>
      <c r="F557" s="321"/>
      <c r="G557" s="321"/>
      <c r="H557" s="321"/>
    </row>
    <row r="558" spans="1:8">
      <c r="A558" s="318"/>
      <c r="B558" s="318"/>
      <c r="C558" s="321"/>
      <c r="D558" s="321"/>
      <c r="E558" s="321"/>
      <c r="F558" s="321"/>
      <c r="G558" s="321"/>
      <c r="H558" s="321"/>
    </row>
    <row r="559" spans="1:8">
      <c r="A559" s="318"/>
      <c r="B559" s="318"/>
      <c r="C559" s="321"/>
      <c r="D559" s="321"/>
      <c r="E559" s="321"/>
      <c r="F559" s="321"/>
      <c r="G559" s="321"/>
      <c r="H559" s="321"/>
    </row>
    <row r="560" spans="1:8">
      <c r="A560" s="318"/>
      <c r="B560" s="318"/>
      <c r="C560" s="321"/>
      <c r="D560" s="321"/>
      <c r="E560" s="321"/>
      <c r="F560" s="321"/>
      <c r="G560" s="321"/>
      <c r="H560" s="321"/>
    </row>
    <row r="561" spans="1:8">
      <c r="A561" s="318"/>
      <c r="B561" s="318"/>
      <c r="C561" s="321"/>
      <c r="D561" s="321"/>
      <c r="E561" s="321"/>
      <c r="F561" s="321"/>
      <c r="G561" s="321"/>
      <c r="H561" s="321"/>
    </row>
    <row r="562" spans="1:8">
      <c r="A562" s="318"/>
      <c r="B562" s="318"/>
      <c r="C562" s="321"/>
      <c r="D562" s="321"/>
      <c r="E562" s="321"/>
      <c r="F562" s="321"/>
      <c r="G562" s="321"/>
      <c r="H562" s="321"/>
    </row>
    <row r="563" spans="1:8">
      <c r="A563" s="318"/>
      <c r="B563" s="318"/>
      <c r="C563" s="321"/>
      <c r="D563" s="321"/>
      <c r="E563" s="321"/>
      <c r="F563" s="321"/>
      <c r="G563" s="321"/>
      <c r="H563" s="321"/>
    </row>
    <row r="564" spans="1:8">
      <c r="A564" s="318"/>
      <c r="B564" s="318"/>
      <c r="C564" s="321"/>
      <c r="D564" s="321"/>
      <c r="E564" s="321"/>
      <c r="F564" s="321"/>
      <c r="G564" s="321"/>
      <c r="H564" s="321"/>
    </row>
    <row r="565" spans="1:8">
      <c r="A565" s="318"/>
      <c r="B565" s="318"/>
      <c r="C565" s="321"/>
      <c r="D565" s="321"/>
      <c r="E565" s="321"/>
      <c r="F565" s="321"/>
      <c r="G565" s="321"/>
      <c r="H565" s="321"/>
    </row>
    <row r="566" spans="1:8">
      <c r="A566" s="318"/>
      <c r="B566" s="318"/>
      <c r="C566" s="321"/>
      <c r="D566" s="321"/>
      <c r="E566" s="321"/>
      <c r="F566" s="321"/>
      <c r="G566" s="321"/>
      <c r="H566" s="321"/>
    </row>
    <row r="567" spans="1:8">
      <c r="A567" s="318"/>
      <c r="B567" s="318"/>
      <c r="C567" s="321"/>
      <c r="D567" s="321"/>
      <c r="E567" s="321"/>
      <c r="F567" s="321"/>
      <c r="G567" s="321"/>
      <c r="H567" s="321"/>
    </row>
    <row r="568" spans="1:8">
      <c r="A568" s="318"/>
      <c r="B568" s="318"/>
      <c r="C568" s="321"/>
      <c r="D568" s="321"/>
      <c r="E568" s="321"/>
      <c r="F568" s="321"/>
      <c r="G568" s="321"/>
      <c r="H568" s="321"/>
    </row>
    <row r="569" spans="1:8">
      <c r="A569" s="318"/>
      <c r="B569" s="318"/>
      <c r="C569" s="321"/>
      <c r="D569" s="321"/>
      <c r="E569" s="321"/>
      <c r="F569" s="321"/>
      <c r="G569" s="321"/>
      <c r="H569" s="321"/>
    </row>
    <row r="570" spans="1:8">
      <c r="A570" s="318"/>
      <c r="B570" s="318"/>
      <c r="C570" s="321"/>
      <c r="D570" s="321"/>
      <c r="E570" s="321"/>
      <c r="F570" s="321"/>
      <c r="G570" s="321"/>
      <c r="H570" s="321"/>
    </row>
    <row r="571" spans="1:8">
      <c r="A571" s="318"/>
      <c r="B571" s="318"/>
      <c r="C571" s="321"/>
      <c r="D571" s="321"/>
      <c r="E571" s="321"/>
      <c r="F571" s="321"/>
      <c r="G571" s="321"/>
      <c r="H571" s="321"/>
    </row>
    <row r="572" spans="1:8">
      <c r="A572" s="318"/>
      <c r="B572" s="318"/>
      <c r="C572" s="321"/>
      <c r="D572" s="321"/>
      <c r="E572" s="321"/>
      <c r="F572" s="321"/>
      <c r="G572" s="321"/>
      <c r="H572" s="321"/>
    </row>
    <row r="573" spans="1:8">
      <c r="A573" s="318"/>
      <c r="B573" s="318"/>
      <c r="C573" s="321"/>
      <c r="D573" s="321"/>
      <c r="E573" s="321"/>
      <c r="F573" s="321"/>
      <c r="G573" s="321"/>
      <c r="H573" s="321"/>
    </row>
    <row r="574" spans="1:8">
      <c r="A574" s="318"/>
      <c r="B574" s="318"/>
      <c r="C574" s="321"/>
      <c r="D574" s="321"/>
      <c r="E574" s="321"/>
      <c r="F574" s="321"/>
      <c r="G574" s="321"/>
      <c r="H574" s="321"/>
    </row>
    <row r="575" spans="1:8">
      <c r="A575" s="318"/>
      <c r="B575" s="318"/>
      <c r="C575" s="321"/>
      <c r="D575" s="321"/>
      <c r="E575" s="321"/>
      <c r="F575" s="321"/>
      <c r="G575" s="321"/>
      <c r="H575" s="321"/>
    </row>
    <row r="576" spans="1:8">
      <c r="A576" s="318"/>
      <c r="B576" s="318"/>
      <c r="C576" s="321"/>
      <c r="D576" s="321"/>
      <c r="E576" s="321"/>
      <c r="F576" s="321"/>
      <c r="G576" s="321"/>
      <c r="H576" s="321"/>
    </row>
    <row r="577" spans="1:8">
      <c r="A577" s="318"/>
      <c r="B577" s="318"/>
      <c r="C577" s="321"/>
      <c r="D577" s="321"/>
      <c r="E577" s="321"/>
      <c r="F577" s="321"/>
      <c r="G577" s="321"/>
      <c r="H577" s="321"/>
    </row>
    <row r="578" spans="1:8">
      <c r="A578" s="318"/>
      <c r="B578" s="318"/>
      <c r="C578" s="321"/>
      <c r="D578" s="321"/>
      <c r="E578" s="321"/>
      <c r="F578" s="321"/>
      <c r="G578" s="321"/>
      <c r="H578" s="321"/>
    </row>
    <row r="579" spans="1:8">
      <c r="A579" s="318"/>
      <c r="B579" s="318"/>
      <c r="C579" s="321"/>
      <c r="D579" s="321"/>
      <c r="E579" s="321"/>
      <c r="F579" s="321"/>
      <c r="G579" s="321"/>
      <c r="H579" s="321"/>
    </row>
    <row r="580" spans="1:8">
      <c r="A580" s="318"/>
      <c r="B580" s="318"/>
      <c r="C580" s="321"/>
      <c r="D580" s="321"/>
      <c r="E580" s="321"/>
      <c r="F580" s="321"/>
      <c r="G580" s="321"/>
      <c r="H580" s="321"/>
    </row>
    <row r="581" spans="1:8">
      <c r="A581" s="318"/>
      <c r="B581" s="318"/>
      <c r="C581" s="321"/>
      <c r="D581" s="321"/>
      <c r="E581" s="321"/>
      <c r="F581" s="321"/>
      <c r="G581" s="321"/>
      <c r="H581" s="321"/>
    </row>
    <row r="582" spans="1:8">
      <c r="A582" s="318"/>
      <c r="B582" s="318"/>
      <c r="C582" s="321"/>
      <c r="D582" s="321"/>
      <c r="E582" s="321"/>
      <c r="F582" s="321"/>
      <c r="G582" s="321"/>
      <c r="H582" s="321"/>
    </row>
    <row r="583" spans="1:8">
      <c r="A583" s="318"/>
      <c r="B583" s="318"/>
      <c r="C583" s="321"/>
      <c r="D583" s="321"/>
      <c r="E583" s="321"/>
      <c r="F583" s="321"/>
      <c r="G583" s="321"/>
      <c r="H583" s="321"/>
    </row>
    <row r="584" spans="1:8">
      <c r="A584" s="318"/>
      <c r="B584" s="318"/>
      <c r="C584" s="321"/>
      <c r="D584" s="321"/>
      <c r="E584" s="321"/>
      <c r="F584" s="321"/>
      <c r="G584" s="321"/>
      <c r="H584" s="321"/>
    </row>
    <row r="585" spans="1:8">
      <c r="A585" s="318"/>
      <c r="B585" s="318"/>
      <c r="C585" s="321"/>
      <c r="D585" s="321"/>
      <c r="E585" s="321"/>
      <c r="F585" s="321"/>
      <c r="G585" s="321"/>
      <c r="H585" s="321"/>
    </row>
    <row r="586" spans="1:8">
      <c r="A586" s="318"/>
      <c r="B586" s="318"/>
      <c r="C586" s="321"/>
      <c r="D586" s="321"/>
      <c r="E586" s="321"/>
      <c r="F586" s="321"/>
      <c r="G586" s="321"/>
      <c r="H586" s="321"/>
    </row>
    <row r="587" spans="1:8">
      <c r="A587" s="318"/>
      <c r="B587" s="318"/>
      <c r="C587" s="321"/>
      <c r="D587" s="321"/>
      <c r="E587" s="321"/>
      <c r="F587" s="321"/>
      <c r="G587" s="321"/>
      <c r="H587" s="321"/>
    </row>
    <row r="588" spans="1:8">
      <c r="A588" s="318"/>
      <c r="B588" s="318"/>
      <c r="C588" s="321"/>
      <c r="D588" s="321"/>
      <c r="E588" s="321"/>
      <c r="F588" s="321"/>
      <c r="G588" s="321"/>
      <c r="H588" s="321"/>
    </row>
    <row r="589" spans="1:8">
      <c r="A589" s="318"/>
      <c r="B589" s="318"/>
      <c r="C589" s="321"/>
      <c r="D589" s="321"/>
      <c r="E589" s="321"/>
      <c r="F589" s="321"/>
      <c r="G589" s="321"/>
      <c r="H589" s="321"/>
    </row>
    <row r="590" spans="1:8">
      <c r="A590" s="318"/>
      <c r="B590" s="318"/>
      <c r="C590" s="321"/>
      <c r="D590" s="321"/>
      <c r="E590" s="321"/>
      <c r="F590" s="321"/>
      <c r="G590" s="321"/>
      <c r="H590" s="321"/>
    </row>
    <row r="591" spans="1:8">
      <c r="A591" s="318"/>
      <c r="B591" s="318"/>
      <c r="C591" s="321"/>
      <c r="D591" s="321"/>
      <c r="E591" s="321"/>
      <c r="F591" s="321"/>
      <c r="G591" s="321"/>
      <c r="H591" s="321"/>
    </row>
    <row r="592" spans="1:8">
      <c r="A592" s="318"/>
      <c r="B592" s="318"/>
      <c r="C592" s="321"/>
      <c r="D592" s="321"/>
      <c r="E592" s="321"/>
      <c r="F592" s="321"/>
      <c r="G592" s="321"/>
      <c r="H592" s="321"/>
    </row>
    <row r="593" spans="1:8">
      <c r="A593" s="318"/>
      <c r="B593" s="318"/>
      <c r="C593" s="321"/>
      <c r="D593" s="321"/>
      <c r="E593" s="321"/>
      <c r="F593" s="321"/>
      <c r="G593" s="321"/>
      <c r="H593" s="321"/>
    </row>
    <row r="594" spans="1:8">
      <c r="A594" s="318"/>
      <c r="B594" s="318"/>
      <c r="C594" s="321"/>
      <c r="D594" s="321"/>
      <c r="E594" s="321"/>
      <c r="F594" s="321"/>
      <c r="G594" s="321"/>
      <c r="H594" s="321"/>
    </row>
    <row r="595" spans="1:8">
      <c r="A595" s="318"/>
      <c r="B595" s="318"/>
      <c r="C595" s="321"/>
      <c r="D595" s="321"/>
      <c r="E595" s="321"/>
      <c r="F595" s="321"/>
      <c r="G595" s="321"/>
      <c r="H595" s="321"/>
    </row>
    <row r="596" spans="1:8">
      <c r="A596" s="318"/>
      <c r="B596" s="318"/>
      <c r="C596" s="321"/>
      <c r="D596" s="321"/>
      <c r="E596" s="321"/>
      <c r="F596" s="321"/>
      <c r="G596" s="321"/>
      <c r="H596" s="321"/>
    </row>
    <row r="597" spans="1:8">
      <c r="A597" s="318"/>
      <c r="B597" s="318"/>
      <c r="C597" s="321"/>
      <c r="D597" s="321"/>
      <c r="E597" s="321"/>
      <c r="F597" s="321"/>
      <c r="G597" s="321"/>
      <c r="H597" s="321"/>
    </row>
    <row r="598" spans="1:8">
      <c r="A598" s="318"/>
      <c r="B598" s="318"/>
      <c r="C598" s="321"/>
      <c r="D598" s="321"/>
      <c r="E598" s="321"/>
      <c r="F598" s="321"/>
      <c r="G598" s="321"/>
      <c r="H598" s="321"/>
    </row>
    <row r="599" spans="1:8">
      <c r="A599" s="318"/>
      <c r="B599" s="318"/>
      <c r="C599" s="321"/>
      <c r="D599" s="321"/>
      <c r="E599" s="321"/>
      <c r="F599" s="321"/>
      <c r="G599" s="321"/>
      <c r="H599" s="321"/>
    </row>
    <row r="600" spans="1:8">
      <c r="A600" s="318"/>
      <c r="B600" s="318"/>
      <c r="C600" s="321"/>
      <c r="D600" s="321"/>
      <c r="E600" s="321"/>
      <c r="F600" s="321"/>
      <c r="G600" s="321"/>
      <c r="H600" s="321"/>
    </row>
    <row r="601" spans="1:8">
      <c r="A601" s="318"/>
      <c r="B601" s="318"/>
      <c r="C601" s="321"/>
      <c r="D601" s="321"/>
      <c r="E601" s="321"/>
      <c r="F601" s="321"/>
      <c r="G601" s="321"/>
      <c r="H601" s="321"/>
    </row>
    <row r="602" spans="1:8">
      <c r="A602" s="318"/>
      <c r="B602" s="318"/>
      <c r="C602" s="321"/>
      <c r="D602" s="321"/>
      <c r="E602" s="321"/>
      <c r="F602" s="321"/>
      <c r="G602" s="321"/>
      <c r="H602" s="321"/>
    </row>
    <row r="603" spans="1:8">
      <c r="A603" s="318"/>
      <c r="B603" s="318"/>
      <c r="C603" s="321"/>
      <c r="D603" s="321"/>
      <c r="E603" s="321"/>
      <c r="F603" s="321"/>
      <c r="G603" s="321"/>
      <c r="H603" s="321"/>
    </row>
    <row r="604" spans="1:8">
      <c r="A604" s="318"/>
      <c r="B604" s="318"/>
      <c r="C604" s="321"/>
      <c r="D604" s="321"/>
      <c r="E604" s="321"/>
      <c r="F604" s="321"/>
      <c r="G604" s="321"/>
      <c r="H604" s="321"/>
    </row>
    <row r="605" spans="1:8">
      <c r="A605" s="318"/>
      <c r="B605" s="318"/>
      <c r="C605" s="321"/>
      <c r="D605" s="321"/>
      <c r="E605" s="321"/>
      <c r="F605" s="321"/>
      <c r="G605" s="321"/>
      <c r="H605" s="321"/>
    </row>
    <row r="606" spans="1:8">
      <c r="A606" s="318"/>
      <c r="B606" s="318"/>
      <c r="C606" s="321"/>
      <c r="D606" s="321"/>
      <c r="E606" s="321"/>
      <c r="F606" s="321"/>
      <c r="G606" s="321"/>
      <c r="H606" s="321"/>
    </row>
    <row r="607" spans="1:8">
      <c r="A607" s="318"/>
      <c r="B607" s="318"/>
      <c r="C607" s="321"/>
      <c r="D607" s="321"/>
      <c r="E607" s="321"/>
      <c r="F607" s="321"/>
      <c r="G607" s="321"/>
      <c r="H607" s="321"/>
    </row>
    <row r="608" spans="1:8">
      <c r="A608" s="318"/>
      <c r="B608" s="318"/>
      <c r="C608" s="321"/>
      <c r="D608" s="321"/>
      <c r="E608" s="321"/>
      <c r="F608" s="321"/>
      <c r="G608" s="321"/>
      <c r="H608" s="321"/>
    </row>
    <row r="609" spans="1:8">
      <c r="A609" s="318"/>
      <c r="B609" s="318"/>
      <c r="C609" s="321"/>
      <c r="D609" s="321"/>
      <c r="E609" s="321"/>
      <c r="F609" s="321"/>
      <c r="G609" s="321"/>
      <c r="H609" s="321"/>
    </row>
    <row r="610" spans="1:8">
      <c r="A610" s="318"/>
      <c r="B610" s="318"/>
      <c r="C610" s="321"/>
      <c r="D610" s="321"/>
      <c r="E610" s="321"/>
      <c r="F610" s="321"/>
      <c r="G610" s="321"/>
      <c r="H610" s="321"/>
    </row>
    <row r="611" spans="1:8">
      <c r="A611" s="318"/>
      <c r="B611" s="318"/>
      <c r="C611" s="321"/>
      <c r="D611" s="321"/>
      <c r="E611" s="321"/>
      <c r="F611" s="321"/>
      <c r="G611" s="321"/>
      <c r="H611" s="321"/>
    </row>
    <row r="612" spans="1:8">
      <c r="A612" s="318"/>
      <c r="B612" s="318"/>
      <c r="C612" s="321"/>
      <c r="D612" s="321"/>
      <c r="E612" s="321"/>
      <c r="F612" s="321"/>
      <c r="G612" s="321"/>
      <c r="H612" s="321"/>
    </row>
    <row r="613" spans="1:8">
      <c r="A613" s="318"/>
      <c r="B613" s="318"/>
      <c r="C613" s="321"/>
      <c r="D613" s="321"/>
      <c r="E613" s="321"/>
      <c r="F613" s="321"/>
      <c r="G613" s="321"/>
      <c r="H613" s="321"/>
    </row>
    <row r="614" spans="1:8">
      <c r="A614" s="318"/>
      <c r="B614" s="318"/>
      <c r="C614" s="321"/>
      <c r="D614" s="321"/>
      <c r="E614" s="321"/>
      <c r="F614" s="321"/>
      <c r="G614" s="321"/>
      <c r="H614" s="321"/>
    </row>
    <row r="615" spans="1:8">
      <c r="A615" s="318"/>
      <c r="B615" s="318"/>
      <c r="C615" s="321"/>
      <c r="D615" s="321"/>
      <c r="E615" s="321"/>
      <c r="F615" s="321"/>
      <c r="G615" s="321"/>
      <c r="H615" s="321"/>
    </row>
    <row r="616" spans="1:8">
      <c r="A616" s="318"/>
      <c r="B616" s="318"/>
      <c r="C616" s="321"/>
      <c r="D616" s="321"/>
      <c r="E616" s="321"/>
      <c r="F616" s="321"/>
      <c r="G616" s="321"/>
      <c r="H616" s="321"/>
    </row>
    <row r="617" spans="1:8">
      <c r="A617" s="318"/>
      <c r="B617" s="318"/>
      <c r="C617" s="321"/>
      <c r="D617" s="321"/>
      <c r="E617" s="321"/>
      <c r="F617" s="321"/>
      <c r="G617" s="321"/>
      <c r="H617" s="321"/>
    </row>
    <row r="618" spans="1:8">
      <c r="A618" s="318"/>
      <c r="B618" s="318"/>
      <c r="C618" s="321"/>
      <c r="D618" s="321"/>
      <c r="E618" s="321"/>
      <c r="F618" s="321"/>
      <c r="G618" s="321"/>
      <c r="H618" s="321"/>
    </row>
    <row r="619" spans="1:8">
      <c r="A619" s="318"/>
      <c r="B619" s="318"/>
      <c r="C619" s="321"/>
      <c r="D619" s="321"/>
      <c r="E619" s="321"/>
      <c r="F619" s="321"/>
      <c r="G619" s="321"/>
      <c r="H619" s="321"/>
    </row>
    <row r="620" spans="1:8">
      <c r="A620" s="318"/>
      <c r="B620" s="318"/>
      <c r="C620" s="321"/>
      <c r="D620" s="321"/>
      <c r="E620" s="321"/>
      <c r="F620" s="321"/>
      <c r="G620" s="321"/>
      <c r="H620" s="321"/>
    </row>
    <row r="621" spans="1:8">
      <c r="A621" s="318"/>
      <c r="B621" s="318"/>
      <c r="C621" s="321"/>
      <c r="D621" s="321"/>
      <c r="E621" s="321"/>
      <c r="F621" s="321"/>
      <c r="G621" s="321"/>
      <c r="H621" s="321"/>
    </row>
    <row r="622" spans="1:8">
      <c r="A622" s="318"/>
      <c r="B622" s="318"/>
      <c r="C622" s="321"/>
      <c r="D622" s="321"/>
      <c r="E622" s="321"/>
      <c r="F622" s="321"/>
      <c r="G622" s="321"/>
      <c r="H622" s="321"/>
    </row>
    <row r="623" spans="1:8">
      <c r="A623" s="318"/>
      <c r="B623" s="318"/>
      <c r="C623" s="321"/>
      <c r="D623" s="321"/>
      <c r="E623" s="321"/>
      <c r="F623" s="321"/>
      <c r="G623" s="321"/>
      <c r="H623" s="321"/>
    </row>
    <row r="624" spans="1:8">
      <c r="A624" s="318"/>
      <c r="B624" s="318"/>
      <c r="C624" s="321"/>
      <c r="D624" s="321"/>
      <c r="E624" s="321"/>
      <c r="F624" s="321"/>
      <c r="G624" s="321"/>
      <c r="H624" s="321"/>
    </row>
    <row r="625" spans="1:8">
      <c r="A625" s="318"/>
      <c r="B625" s="318"/>
      <c r="C625" s="321"/>
      <c r="D625" s="321"/>
      <c r="E625" s="321"/>
      <c r="F625" s="321"/>
      <c r="G625" s="321"/>
      <c r="H625" s="321"/>
    </row>
    <row r="626" spans="1:8">
      <c r="A626" s="318"/>
      <c r="B626" s="318"/>
      <c r="C626" s="321"/>
      <c r="D626" s="321"/>
      <c r="E626" s="321"/>
      <c r="F626" s="321"/>
      <c r="G626" s="321"/>
      <c r="H626" s="321"/>
    </row>
    <row r="627" spans="1:8">
      <c r="A627" s="318"/>
      <c r="B627" s="318"/>
      <c r="C627" s="321"/>
      <c r="D627" s="321"/>
      <c r="E627" s="321"/>
      <c r="F627" s="321"/>
      <c r="G627" s="321"/>
      <c r="H627" s="321"/>
    </row>
    <row r="628" spans="1:8">
      <c r="A628" s="318"/>
      <c r="B628" s="318"/>
      <c r="C628" s="321"/>
      <c r="D628" s="321"/>
      <c r="E628" s="321"/>
      <c r="F628" s="321"/>
      <c r="G628" s="321"/>
      <c r="H628" s="321"/>
    </row>
    <row r="629" spans="1:8">
      <c r="A629" s="318"/>
      <c r="B629" s="318"/>
      <c r="C629" s="321"/>
      <c r="D629" s="321"/>
      <c r="E629" s="321"/>
      <c r="F629" s="321"/>
      <c r="G629" s="321"/>
      <c r="H629" s="321"/>
    </row>
    <row r="630" spans="1:8">
      <c r="A630" s="318"/>
      <c r="B630" s="318"/>
      <c r="C630" s="321"/>
      <c r="D630" s="321"/>
      <c r="E630" s="321"/>
      <c r="F630" s="321"/>
      <c r="G630" s="321"/>
      <c r="H630" s="321"/>
    </row>
    <row r="631" spans="1:8">
      <c r="A631" s="318"/>
      <c r="B631" s="318"/>
      <c r="C631" s="321"/>
      <c r="D631" s="321"/>
      <c r="E631" s="321"/>
      <c r="F631" s="321"/>
      <c r="G631" s="321"/>
      <c r="H631" s="321"/>
    </row>
    <row r="632" spans="1:8">
      <c r="A632" s="318"/>
      <c r="B632" s="318"/>
      <c r="C632" s="321"/>
      <c r="D632" s="321"/>
      <c r="E632" s="321"/>
      <c r="F632" s="321"/>
      <c r="G632" s="321"/>
      <c r="H632" s="321"/>
    </row>
    <row r="633" spans="1:8">
      <c r="A633" s="318"/>
      <c r="B633" s="318"/>
      <c r="C633" s="321"/>
      <c r="D633" s="321"/>
      <c r="E633" s="321"/>
      <c r="F633" s="321"/>
      <c r="G633" s="321"/>
      <c r="H633" s="321"/>
    </row>
    <row r="634" spans="1:8">
      <c r="A634" s="318"/>
      <c r="B634" s="318"/>
      <c r="C634" s="321"/>
      <c r="D634" s="321"/>
      <c r="E634" s="321"/>
      <c r="F634" s="321"/>
      <c r="G634" s="321"/>
      <c r="H634" s="321"/>
    </row>
    <row r="635" spans="1:8">
      <c r="A635" s="318"/>
      <c r="B635" s="318"/>
      <c r="C635" s="321"/>
      <c r="D635" s="321"/>
      <c r="E635" s="321"/>
      <c r="F635" s="321"/>
      <c r="G635" s="321"/>
      <c r="H635" s="321"/>
    </row>
    <row r="636" spans="1:8">
      <c r="A636" s="318"/>
      <c r="B636" s="318"/>
      <c r="C636" s="321"/>
      <c r="D636" s="321"/>
      <c r="E636" s="321"/>
      <c r="F636" s="321"/>
      <c r="G636" s="321"/>
      <c r="H636" s="321"/>
    </row>
    <row r="637" spans="1:8">
      <c r="A637" s="318"/>
      <c r="B637" s="318"/>
      <c r="C637" s="321"/>
      <c r="D637" s="321"/>
      <c r="E637" s="321"/>
      <c r="F637" s="321"/>
      <c r="G637" s="321"/>
      <c r="H637" s="321"/>
    </row>
    <row r="638" spans="1:8">
      <c r="A638" s="318"/>
      <c r="B638" s="318"/>
      <c r="C638" s="321"/>
      <c r="D638" s="321"/>
      <c r="E638" s="321"/>
      <c r="F638" s="321"/>
      <c r="G638" s="321"/>
      <c r="H638" s="321"/>
    </row>
    <row r="639" spans="1:8">
      <c r="A639" s="318"/>
      <c r="B639" s="318"/>
      <c r="C639" s="321"/>
      <c r="D639" s="321"/>
      <c r="E639" s="321"/>
      <c r="F639" s="321"/>
      <c r="G639" s="321"/>
      <c r="H639" s="321"/>
    </row>
    <row r="640" spans="1:8">
      <c r="A640" s="318"/>
      <c r="B640" s="318"/>
      <c r="C640" s="321"/>
      <c r="D640" s="321"/>
      <c r="E640" s="321"/>
      <c r="F640" s="321"/>
      <c r="G640" s="321"/>
      <c r="H640" s="321"/>
    </row>
    <row r="641" spans="1:8">
      <c r="A641" s="318"/>
      <c r="B641" s="318"/>
      <c r="C641" s="321"/>
      <c r="D641" s="321"/>
      <c r="E641" s="321"/>
      <c r="F641" s="321"/>
      <c r="G641" s="321"/>
      <c r="H641" s="321"/>
    </row>
    <row r="642" spans="1:8">
      <c r="A642" s="318"/>
      <c r="B642" s="318"/>
      <c r="C642" s="321"/>
      <c r="D642" s="321"/>
      <c r="E642" s="321"/>
      <c r="F642" s="321"/>
      <c r="G642" s="321"/>
      <c r="H642" s="321"/>
    </row>
    <row r="643" spans="1:8">
      <c r="A643" s="318"/>
      <c r="B643" s="318"/>
      <c r="C643" s="321"/>
      <c r="D643" s="321"/>
      <c r="E643" s="321"/>
      <c r="F643" s="321"/>
      <c r="G643" s="321"/>
      <c r="H643" s="321"/>
    </row>
    <row r="644" spans="1:8">
      <c r="A644" s="318"/>
      <c r="B644" s="318"/>
      <c r="C644" s="321"/>
      <c r="D644" s="321"/>
      <c r="E644" s="321"/>
      <c r="F644" s="321"/>
      <c r="G644" s="321"/>
      <c r="H644" s="321"/>
    </row>
    <row r="645" spans="1:8">
      <c r="A645" s="318"/>
      <c r="B645" s="318"/>
      <c r="C645" s="321"/>
      <c r="D645" s="321"/>
      <c r="E645" s="321"/>
      <c r="F645" s="321"/>
      <c r="G645" s="321"/>
      <c r="H645" s="321"/>
    </row>
    <row r="646" spans="1:8">
      <c r="A646" s="318"/>
      <c r="B646" s="318"/>
      <c r="C646" s="321"/>
      <c r="D646" s="321"/>
      <c r="E646" s="321"/>
      <c r="F646" s="321"/>
      <c r="G646" s="321"/>
      <c r="H646" s="321"/>
    </row>
    <row r="647" spans="1:8">
      <c r="A647" s="318"/>
      <c r="B647" s="318"/>
      <c r="C647" s="321"/>
      <c r="D647" s="321"/>
      <c r="E647" s="321"/>
      <c r="F647" s="321"/>
      <c r="G647" s="321"/>
      <c r="H647" s="321"/>
    </row>
    <row r="648" spans="1:8">
      <c r="A648" s="318"/>
      <c r="B648" s="318"/>
      <c r="C648" s="321"/>
      <c r="D648" s="321"/>
      <c r="E648" s="321"/>
      <c r="F648" s="321"/>
      <c r="G648" s="321"/>
      <c r="H648" s="321"/>
    </row>
    <row r="649" spans="1:8">
      <c r="A649" s="318"/>
      <c r="B649" s="318"/>
      <c r="C649" s="321"/>
      <c r="D649" s="321"/>
      <c r="E649" s="321"/>
      <c r="F649" s="321"/>
      <c r="G649" s="321"/>
      <c r="H649" s="321"/>
    </row>
    <row r="650" spans="1:8">
      <c r="A650" s="318"/>
      <c r="B650" s="318"/>
      <c r="C650" s="321"/>
      <c r="D650" s="321"/>
      <c r="E650" s="321"/>
      <c r="F650" s="321"/>
      <c r="G650" s="321"/>
      <c r="H650" s="321"/>
    </row>
    <row r="651" spans="1:8">
      <c r="A651" s="318"/>
      <c r="B651" s="318"/>
      <c r="C651" s="321"/>
      <c r="D651" s="321"/>
      <c r="E651" s="321"/>
      <c r="F651" s="321"/>
      <c r="G651" s="321"/>
      <c r="H651" s="321"/>
    </row>
    <row r="652" spans="1:8">
      <c r="A652" s="318"/>
      <c r="B652" s="318"/>
      <c r="C652" s="321"/>
      <c r="D652" s="321"/>
      <c r="E652" s="321"/>
      <c r="F652" s="321"/>
      <c r="G652" s="321"/>
      <c r="H652" s="321"/>
    </row>
    <row r="653" spans="1:8">
      <c r="A653" s="318"/>
      <c r="B653" s="318"/>
      <c r="C653" s="321"/>
      <c r="D653" s="321"/>
      <c r="E653" s="321"/>
      <c r="F653" s="321"/>
      <c r="G653" s="321"/>
      <c r="H653" s="321"/>
    </row>
    <row r="654" spans="1:8">
      <c r="A654" s="318"/>
      <c r="B654" s="318"/>
      <c r="C654" s="321"/>
      <c r="D654" s="321"/>
      <c r="E654" s="321"/>
      <c r="F654" s="321"/>
      <c r="G654" s="321"/>
      <c r="H654" s="321"/>
    </row>
    <row r="655" spans="1:8">
      <c r="A655" s="318"/>
      <c r="B655" s="318"/>
      <c r="C655" s="321"/>
      <c r="D655" s="321"/>
      <c r="E655" s="321"/>
      <c r="F655" s="321"/>
      <c r="G655" s="321"/>
      <c r="H655" s="321"/>
    </row>
    <row r="656" spans="1:8">
      <c r="A656" s="318"/>
      <c r="B656" s="318"/>
      <c r="C656" s="321"/>
      <c r="D656" s="321"/>
      <c r="E656" s="321"/>
      <c r="F656" s="321"/>
      <c r="G656" s="321"/>
      <c r="H656" s="321"/>
    </row>
    <row r="657" spans="1:8">
      <c r="A657" s="318"/>
      <c r="B657" s="318"/>
      <c r="C657" s="321"/>
      <c r="D657" s="321"/>
      <c r="E657" s="321"/>
      <c r="F657" s="321"/>
      <c r="G657" s="321"/>
      <c r="H657" s="321"/>
    </row>
    <row r="658" spans="1:8">
      <c r="A658" s="318"/>
      <c r="B658" s="318"/>
      <c r="C658" s="321"/>
      <c r="D658" s="321"/>
      <c r="E658" s="321"/>
      <c r="F658" s="321"/>
      <c r="G658" s="321"/>
      <c r="H658" s="321"/>
    </row>
    <row r="659" spans="1:8">
      <c r="A659" s="318"/>
      <c r="B659" s="318"/>
      <c r="C659" s="321"/>
      <c r="D659" s="321"/>
      <c r="E659" s="321"/>
      <c r="F659" s="321"/>
      <c r="G659" s="321"/>
      <c r="H659" s="321"/>
    </row>
    <row r="660" spans="1:8">
      <c r="A660" s="318"/>
      <c r="B660" s="318"/>
      <c r="C660" s="321"/>
      <c r="D660" s="321"/>
      <c r="E660" s="321"/>
      <c r="F660" s="321"/>
      <c r="G660" s="321"/>
      <c r="H660" s="321"/>
    </row>
    <row r="661" spans="1:8">
      <c r="A661" s="318"/>
      <c r="B661" s="318"/>
      <c r="C661" s="321"/>
      <c r="D661" s="321"/>
      <c r="E661" s="321"/>
      <c r="F661" s="321"/>
      <c r="G661" s="321"/>
      <c r="H661" s="321"/>
    </row>
    <row r="662" spans="1:8">
      <c r="A662" s="318"/>
      <c r="B662" s="318"/>
      <c r="C662" s="321"/>
      <c r="D662" s="321"/>
      <c r="E662" s="321"/>
      <c r="F662" s="321"/>
      <c r="G662" s="321"/>
      <c r="H662" s="321"/>
    </row>
    <row r="663" spans="1:8">
      <c r="A663" s="318"/>
      <c r="B663" s="318"/>
      <c r="C663" s="321"/>
      <c r="D663" s="321"/>
      <c r="E663" s="321"/>
      <c r="F663" s="321"/>
      <c r="G663" s="321"/>
      <c r="H663" s="321"/>
    </row>
    <row r="664" spans="1:8">
      <c r="A664" s="318"/>
      <c r="B664" s="318"/>
      <c r="C664" s="321"/>
      <c r="D664" s="321"/>
      <c r="E664" s="321"/>
      <c r="F664" s="321"/>
      <c r="G664" s="321"/>
      <c r="H664" s="321"/>
    </row>
    <row r="665" spans="1:8">
      <c r="A665" s="318"/>
      <c r="B665" s="318"/>
      <c r="C665" s="321"/>
      <c r="D665" s="321"/>
      <c r="E665" s="321"/>
      <c r="F665" s="321"/>
      <c r="G665" s="321"/>
      <c r="H665" s="321"/>
    </row>
    <row r="666" spans="1:8">
      <c r="A666" s="318"/>
      <c r="B666" s="318"/>
      <c r="C666" s="321"/>
      <c r="D666" s="321"/>
      <c r="E666" s="321"/>
      <c r="F666" s="321"/>
      <c r="G666" s="321"/>
      <c r="H666" s="321"/>
    </row>
    <row r="667" spans="1:8">
      <c r="A667" s="318"/>
      <c r="B667" s="318"/>
      <c r="C667" s="321"/>
      <c r="D667" s="321"/>
      <c r="E667" s="321"/>
      <c r="F667" s="321"/>
      <c r="G667" s="321"/>
      <c r="H667" s="321"/>
    </row>
    <row r="668" spans="1:8">
      <c r="A668" s="318"/>
      <c r="B668" s="318"/>
      <c r="C668" s="321"/>
      <c r="D668" s="321"/>
      <c r="E668" s="321"/>
      <c r="F668" s="321"/>
      <c r="G668" s="321"/>
      <c r="H668" s="321"/>
    </row>
    <row r="669" spans="1:8">
      <c r="A669" s="318"/>
      <c r="B669" s="318"/>
      <c r="C669" s="321"/>
      <c r="D669" s="321"/>
      <c r="E669" s="321"/>
      <c r="F669" s="321"/>
      <c r="G669" s="321"/>
      <c r="H669" s="321"/>
    </row>
    <row r="670" spans="1:8">
      <c r="A670" s="318"/>
      <c r="B670" s="318"/>
      <c r="C670" s="321"/>
      <c r="D670" s="321"/>
      <c r="E670" s="321"/>
      <c r="F670" s="321"/>
      <c r="G670" s="321"/>
      <c r="H670" s="321"/>
    </row>
    <row r="671" spans="1:8">
      <c r="A671" s="318"/>
      <c r="B671" s="318"/>
      <c r="C671" s="321"/>
      <c r="D671" s="321"/>
      <c r="E671" s="321"/>
      <c r="F671" s="321"/>
      <c r="G671" s="321"/>
      <c r="H671" s="321"/>
    </row>
    <row r="672" spans="1:8">
      <c r="A672" s="318"/>
      <c r="B672" s="318"/>
      <c r="C672" s="321"/>
      <c r="D672" s="321"/>
      <c r="E672" s="321"/>
      <c r="F672" s="321"/>
      <c r="G672" s="321"/>
      <c r="H672" s="321"/>
    </row>
    <row r="673" spans="1:8" ht="14.25">
      <c r="A673" s="111"/>
      <c r="B673" s="249"/>
      <c r="C673" s="249"/>
      <c r="D673" s="249"/>
      <c r="E673" s="426"/>
      <c r="F673" s="249"/>
      <c r="G673" s="249"/>
      <c r="H673" s="249"/>
    </row>
    <row r="674" spans="1:8" ht="14.25">
      <c r="A674" s="111"/>
      <c r="B674" s="249"/>
      <c r="C674" s="249"/>
      <c r="D674" s="249"/>
      <c r="E674" s="426"/>
      <c r="F674" s="249"/>
      <c r="G674" s="249"/>
      <c r="H674" s="249"/>
    </row>
    <row r="675" spans="1:8" ht="14.25">
      <c r="A675" s="111"/>
      <c r="B675" s="249"/>
      <c r="C675" s="249"/>
      <c r="D675" s="249"/>
      <c r="E675" s="426"/>
      <c r="F675" s="249"/>
      <c r="G675" s="249"/>
      <c r="H675" s="249"/>
    </row>
    <row r="676" spans="1:8" ht="14.25">
      <c r="A676" s="111"/>
      <c r="B676" s="249"/>
      <c r="C676" s="249"/>
      <c r="D676" s="249"/>
      <c r="E676" s="426"/>
      <c r="F676" s="249"/>
      <c r="G676" s="249"/>
      <c r="H676" s="249"/>
    </row>
    <row r="677" spans="1:8" ht="14.25">
      <c r="A677" s="111"/>
      <c r="B677" s="249"/>
      <c r="C677" s="249"/>
      <c r="D677" s="249"/>
      <c r="E677" s="426"/>
      <c r="F677" s="249"/>
      <c r="G677" s="249"/>
      <c r="H677" s="249"/>
    </row>
    <row r="678" spans="1:8" ht="14.25">
      <c r="A678" s="111"/>
      <c r="B678" s="249"/>
      <c r="C678" s="249"/>
      <c r="D678" s="249"/>
      <c r="E678" s="426"/>
      <c r="F678" s="249"/>
      <c r="G678" s="249"/>
      <c r="H678" s="249"/>
    </row>
    <row r="679" spans="1:8" ht="14.25">
      <c r="A679" s="111"/>
      <c r="B679" s="249"/>
      <c r="C679" s="249"/>
      <c r="D679" s="249"/>
      <c r="E679" s="426"/>
      <c r="F679" s="249"/>
      <c r="G679" s="249"/>
      <c r="H679" s="249"/>
    </row>
    <row r="680" spans="1:8" ht="14.25">
      <c r="A680" s="111"/>
      <c r="B680" s="249"/>
      <c r="C680" s="249"/>
      <c r="D680" s="249"/>
      <c r="E680" s="426"/>
      <c r="F680" s="249"/>
      <c r="G680" s="249"/>
      <c r="H680" s="249"/>
    </row>
    <row r="681" spans="1:8" ht="14.25">
      <c r="A681" s="111"/>
      <c r="B681" s="249"/>
      <c r="C681" s="249"/>
      <c r="D681" s="249"/>
      <c r="E681" s="426"/>
      <c r="F681" s="249"/>
      <c r="G681" s="249"/>
      <c r="H681" s="249"/>
    </row>
    <row r="682" spans="1:8" ht="14.25">
      <c r="A682" s="111"/>
      <c r="B682" s="249"/>
      <c r="C682" s="249"/>
      <c r="D682" s="249"/>
      <c r="E682" s="426"/>
      <c r="F682" s="249"/>
      <c r="G682" s="249"/>
      <c r="H682" s="249"/>
    </row>
    <row r="683" spans="1:8" ht="14.25">
      <c r="A683" s="111"/>
      <c r="B683" s="249"/>
      <c r="C683" s="249"/>
      <c r="D683" s="249"/>
      <c r="E683" s="426"/>
      <c r="F683" s="249"/>
      <c r="G683" s="249"/>
      <c r="H683" s="249"/>
    </row>
    <row r="684" spans="1:8" ht="14.25">
      <c r="A684" s="111"/>
      <c r="B684" s="249"/>
      <c r="C684" s="249"/>
      <c r="D684" s="249"/>
      <c r="E684" s="426"/>
      <c r="F684" s="249"/>
      <c r="G684" s="249"/>
      <c r="H684" s="249"/>
    </row>
    <row r="685" spans="1:8" ht="14.25">
      <c r="A685" s="111"/>
      <c r="B685" s="249"/>
      <c r="C685" s="249"/>
      <c r="D685" s="249"/>
      <c r="E685" s="426"/>
      <c r="F685" s="249"/>
      <c r="G685" s="249"/>
      <c r="H685" s="249"/>
    </row>
    <row r="686" spans="1:8" ht="14.25">
      <c r="A686" s="111"/>
      <c r="B686" s="249"/>
      <c r="C686" s="249"/>
      <c r="D686" s="249"/>
      <c r="E686" s="426"/>
      <c r="F686" s="249"/>
      <c r="G686" s="249"/>
      <c r="H686" s="249"/>
    </row>
    <row r="687" spans="1:8" ht="14.25">
      <c r="A687" s="111"/>
      <c r="B687" s="249"/>
      <c r="C687" s="249"/>
      <c r="D687" s="249"/>
      <c r="E687" s="426"/>
      <c r="F687" s="249"/>
      <c r="G687" s="249"/>
      <c r="H687" s="249"/>
    </row>
    <row r="688" spans="1:8" ht="14.25">
      <c r="A688" s="111"/>
      <c r="B688" s="249"/>
      <c r="C688" s="249"/>
      <c r="D688" s="249"/>
      <c r="E688" s="426"/>
      <c r="F688" s="249"/>
      <c r="G688" s="249"/>
      <c r="H688" s="249"/>
    </row>
    <row r="689" spans="1:8" ht="14.25">
      <c r="A689" s="111"/>
      <c r="B689" s="249"/>
      <c r="C689" s="249"/>
      <c r="D689" s="249"/>
      <c r="E689" s="426"/>
      <c r="F689" s="249"/>
      <c r="G689" s="249"/>
      <c r="H689" s="249"/>
    </row>
    <row r="690" spans="1:8" ht="14.25">
      <c r="A690" s="111"/>
      <c r="B690" s="249"/>
      <c r="C690" s="249"/>
      <c r="D690" s="249"/>
      <c r="E690" s="426"/>
      <c r="F690" s="249"/>
      <c r="G690" s="249"/>
      <c r="H690" s="249"/>
    </row>
    <row r="691" spans="1:8" ht="14.25">
      <c r="A691" s="111"/>
      <c r="B691" s="249"/>
      <c r="C691" s="249"/>
      <c r="D691" s="249"/>
      <c r="E691" s="426"/>
      <c r="F691" s="249"/>
      <c r="G691" s="249"/>
      <c r="H691" s="249"/>
    </row>
    <row r="692" spans="1:8" ht="14.25">
      <c r="A692" s="111"/>
      <c r="B692" s="249"/>
      <c r="C692" s="249"/>
      <c r="D692" s="249"/>
      <c r="E692" s="426"/>
      <c r="F692" s="249"/>
      <c r="G692" s="249"/>
      <c r="H692" s="249"/>
    </row>
    <row r="693" spans="1:8" ht="14.25">
      <c r="A693" s="111"/>
      <c r="B693" s="249"/>
      <c r="C693" s="249"/>
      <c r="D693" s="249"/>
      <c r="E693" s="426"/>
      <c r="F693" s="249"/>
      <c r="G693" s="249"/>
      <c r="H693" s="249"/>
    </row>
    <row r="694" spans="1:8" ht="14.25">
      <c r="A694" s="111"/>
      <c r="B694" s="249"/>
      <c r="C694" s="249"/>
      <c r="D694" s="249"/>
      <c r="E694" s="426"/>
      <c r="F694" s="249"/>
      <c r="G694" s="249"/>
      <c r="H694" s="249"/>
    </row>
    <row r="695" spans="1:8" ht="14.25">
      <c r="A695" s="111"/>
      <c r="B695" s="249"/>
      <c r="C695" s="249"/>
      <c r="D695" s="249"/>
      <c r="E695" s="426"/>
      <c r="F695" s="249"/>
      <c r="G695" s="249"/>
      <c r="H695" s="249"/>
    </row>
    <row r="696" spans="1:8">
      <c r="A696" s="251"/>
      <c r="B696" s="252"/>
      <c r="C696" s="137"/>
      <c r="D696" s="137"/>
      <c r="E696" s="132"/>
      <c r="F696" s="132"/>
      <c r="G696" s="132"/>
      <c r="H696" s="132"/>
    </row>
    <row r="697" spans="1:8" ht="14.25">
      <c r="A697" s="225"/>
      <c r="B697" s="137"/>
      <c r="C697" s="137"/>
      <c r="D697" s="137"/>
      <c r="E697" s="132"/>
      <c r="F697" s="132"/>
      <c r="G697" s="132"/>
      <c r="H697" s="132"/>
    </row>
    <row r="698" spans="1:8" ht="14.25">
      <c r="A698" s="225"/>
      <c r="B698" s="137"/>
      <c r="C698" s="137"/>
      <c r="D698" s="137"/>
      <c r="E698" s="132"/>
      <c r="F698" s="132"/>
      <c r="G698" s="132"/>
      <c r="H698" s="132"/>
    </row>
    <row r="699" spans="1:8" ht="14.25">
      <c r="A699" s="225"/>
      <c r="B699" s="137"/>
      <c r="C699" s="137"/>
      <c r="D699" s="137"/>
      <c r="E699" s="132"/>
      <c r="F699" s="132"/>
      <c r="G699" s="132"/>
      <c r="H699" s="132"/>
    </row>
    <row r="700" spans="1:8" ht="14.25">
      <c r="A700" s="225"/>
      <c r="B700" s="137"/>
      <c r="C700" s="137"/>
      <c r="D700" s="137"/>
      <c r="E700" s="132"/>
      <c r="F700" s="132"/>
      <c r="G700" s="132"/>
      <c r="H700" s="132"/>
    </row>
    <row r="701" spans="1:8" ht="14.25">
      <c r="A701" s="225"/>
      <c r="B701" s="137"/>
      <c r="C701" s="137"/>
      <c r="D701" s="137"/>
      <c r="E701" s="132"/>
      <c r="F701" s="132"/>
      <c r="G701" s="132"/>
      <c r="H701" s="132"/>
    </row>
    <row r="702" spans="1:8" ht="14.25">
      <c r="A702" s="225"/>
      <c r="B702" s="137"/>
      <c r="C702" s="137"/>
      <c r="D702" s="137"/>
      <c r="E702" s="132"/>
      <c r="F702" s="132"/>
      <c r="G702" s="132"/>
      <c r="H702" s="132"/>
    </row>
    <row r="703" spans="1:8" ht="14.25">
      <c r="A703" s="225"/>
      <c r="B703" s="137"/>
      <c r="C703" s="137"/>
      <c r="D703" s="137"/>
      <c r="E703" s="132"/>
      <c r="F703" s="132"/>
      <c r="G703" s="132"/>
      <c r="H703" s="132"/>
    </row>
    <row r="704" spans="1:8" ht="14.25">
      <c r="A704" s="225"/>
      <c r="B704" s="137"/>
      <c r="C704" s="137"/>
      <c r="D704" s="137"/>
      <c r="E704" s="132"/>
      <c r="F704" s="132"/>
      <c r="G704" s="132"/>
      <c r="H704" s="132"/>
    </row>
    <row r="705" spans="1:8" ht="14.25">
      <c r="A705" s="225"/>
      <c r="B705" s="137"/>
      <c r="C705" s="137"/>
      <c r="D705" s="137"/>
      <c r="E705" s="132"/>
      <c r="F705" s="132"/>
      <c r="G705" s="132"/>
      <c r="H705" s="132"/>
    </row>
    <row r="706" spans="1:8" ht="14.25">
      <c r="A706" s="225"/>
      <c r="B706" s="137"/>
      <c r="C706" s="137"/>
      <c r="D706" s="137"/>
      <c r="E706" s="132"/>
      <c r="F706" s="132"/>
      <c r="G706" s="132"/>
      <c r="H706" s="132"/>
    </row>
    <row r="707" spans="1:8" ht="14.25">
      <c r="A707" s="225"/>
      <c r="B707" s="137"/>
      <c r="C707" s="137"/>
      <c r="D707" s="137"/>
      <c r="E707" s="132"/>
      <c r="F707" s="132"/>
      <c r="G707" s="132"/>
      <c r="H707" s="132"/>
    </row>
    <row r="708" spans="1:8" ht="14.25">
      <c r="A708" s="225"/>
      <c r="B708" s="137"/>
      <c r="C708" s="137"/>
      <c r="D708" s="137"/>
      <c r="E708" s="132"/>
      <c r="F708" s="132"/>
      <c r="G708" s="132"/>
      <c r="H708" s="132"/>
    </row>
    <row r="709" spans="1:8" ht="14.25">
      <c r="A709" s="225"/>
      <c r="B709" s="137"/>
      <c r="C709" s="137"/>
      <c r="D709" s="137"/>
      <c r="E709" s="132"/>
      <c r="F709" s="132"/>
      <c r="G709" s="132"/>
      <c r="H709" s="132"/>
    </row>
    <row r="710" spans="1:8" ht="14.25">
      <c r="A710" s="225"/>
      <c r="B710" s="137"/>
      <c r="C710" s="137"/>
      <c r="D710" s="137"/>
      <c r="E710" s="132"/>
      <c r="F710" s="132"/>
      <c r="G710" s="132"/>
      <c r="H710" s="132"/>
    </row>
    <row r="711" spans="1:8" ht="14.25">
      <c r="A711" s="225"/>
      <c r="B711" s="137"/>
      <c r="C711" s="137"/>
      <c r="D711" s="137"/>
      <c r="E711" s="132"/>
      <c r="F711" s="132"/>
      <c r="G711" s="132"/>
      <c r="H711" s="132"/>
    </row>
    <row r="712" spans="1:8" ht="14.25">
      <c r="A712" s="225"/>
      <c r="B712" s="137"/>
      <c r="C712" s="137"/>
      <c r="D712" s="137"/>
      <c r="E712" s="132"/>
      <c r="F712" s="132"/>
      <c r="G712" s="132"/>
      <c r="H712" s="132"/>
    </row>
    <row r="713" spans="1:8" ht="14.25">
      <c r="A713" s="225"/>
      <c r="B713" s="137"/>
      <c r="C713" s="137"/>
      <c r="D713" s="137"/>
      <c r="E713" s="132"/>
      <c r="F713" s="132"/>
      <c r="G713" s="132"/>
      <c r="H713" s="132"/>
    </row>
    <row r="714" spans="1:8" ht="14.25">
      <c r="A714" s="225"/>
      <c r="B714" s="137"/>
      <c r="C714" s="137"/>
      <c r="D714" s="137"/>
      <c r="E714" s="132"/>
      <c r="F714" s="132"/>
      <c r="G714" s="132"/>
      <c r="H714" s="132"/>
    </row>
    <row r="715" spans="1:8" ht="14.25">
      <c r="A715" s="225"/>
      <c r="B715" s="137"/>
      <c r="C715" s="137"/>
      <c r="D715" s="137"/>
      <c r="E715" s="132"/>
      <c r="F715" s="132"/>
      <c r="G715" s="132"/>
      <c r="H715" s="132"/>
    </row>
    <row r="716" spans="1:8" ht="14.25">
      <c r="A716" s="225"/>
      <c r="B716" s="137"/>
      <c r="C716" s="137"/>
      <c r="D716" s="137"/>
      <c r="E716" s="132"/>
      <c r="F716" s="132"/>
      <c r="G716" s="132"/>
      <c r="H716" s="132"/>
    </row>
    <row r="717" spans="1:8" ht="14.25">
      <c r="A717" s="225"/>
      <c r="B717" s="137"/>
      <c r="C717" s="137"/>
      <c r="D717" s="137"/>
      <c r="E717" s="132"/>
      <c r="F717" s="132"/>
      <c r="G717" s="132"/>
      <c r="H717" s="132"/>
    </row>
    <row r="718" spans="1:8">
      <c r="A718" s="111"/>
      <c r="B718" s="137"/>
      <c r="C718" s="137"/>
      <c r="D718" s="137"/>
      <c r="E718" s="132"/>
      <c r="F718" s="132"/>
      <c r="G718" s="132"/>
      <c r="H718" s="132"/>
    </row>
    <row r="719" spans="1:8" ht="14.25">
      <c r="A719" s="111" t="s">
        <v>249</v>
      </c>
      <c r="B719" s="340"/>
      <c r="C719" s="340"/>
      <c r="D719" s="340"/>
      <c r="E719" s="455"/>
      <c r="F719" s="340"/>
      <c r="G719" s="340"/>
      <c r="H719" s="340"/>
    </row>
    <row r="720" spans="1:8" ht="14.25">
      <c r="A720" s="225" t="s">
        <v>148</v>
      </c>
      <c r="B720" s="137" t="s">
        <v>149</v>
      </c>
      <c r="C720" s="137"/>
      <c r="D720" s="137"/>
      <c r="E720" s="132"/>
      <c r="F720" s="132"/>
      <c r="G720" s="132"/>
      <c r="H720" s="132"/>
    </row>
    <row r="721" spans="1:8" ht="14.25">
      <c r="A721" s="225" t="s">
        <v>150</v>
      </c>
      <c r="B721" s="137" t="s">
        <v>151</v>
      </c>
      <c r="C721" s="137"/>
      <c r="D721" s="137"/>
      <c r="E721" s="132"/>
      <c r="F721" s="132"/>
      <c r="G721" s="132"/>
      <c r="H721" s="132"/>
    </row>
    <row r="722" spans="1:8" ht="14.25">
      <c r="A722" s="225" t="s">
        <v>152</v>
      </c>
      <c r="B722" s="137" t="s">
        <v>175</v>
      </c>
      <c r="C722" s="137"/>
      <c r="D722" s="137"/>
      <c r="E722" s="132"/>
      <c r="F722" s="132"/>
      <c r="G722" s="132"/>
      <c r="H722" s="132"/>
    </row>
    <row r="723" spans="1:8" ht="25.5">
      <c r="A723" s="225" t="s">
        <v>153</v>
      </c>
      <c r="B723" s="137" t="s">
        <v>154</v>
      </c>
      <c r="C723" s="137"/>
      <c r="D723" s="137"/>
      <c r="E723" s="132"/>
      <c r="F723" s="132"/>
      <c r="G723" s="132"/>
      <c r="H723" s="132"/>
    </row>
    <row r="724" spans="1:8" ht="14.25">
      <c r="A724" s="225" t="s">
        <v>155</v>
      </c>
      <c r="B724" s="137" t="s">
        <v>156</v>
      </c>
      <c r="C724" s="137"/>
      <c r="D724" s="137"/>
      <c r="E724" s="132"/>
      <c r="F724" s="132"/>
      <c r="G724" s="132"/>
      <c r="H724" s="132"/>
    </row>
    <row r="725" spans="1:8" ht="25.5">
      <c r="A725" s="225" t="s">
        <v>157</v>
      </c>
      <c r="B725" s="137" t="s">
        <v>170</v>
      </c>
      <c r="C725" s="137"/>
      <c r="D725" s="137"/>
      <c r="E725" s="132"/>
      <c r="F725" s="132"/>
      <c r="G725" s="132"/>
      <c r="H725" s="132"/>
    </row>
    <row r="726" spans="1:8" ht="51">
      <c r="A726" s="225" t="s">
        <v>158</v>
      </c>
      <c r="B726" s="137" t="s">
        <v>159</v>
      </c>
      <c r="C726" s="137"/>
      <c r="D726" s="137"/>
      <c r="E726" s="132"/>
      <c r="F726" s="132"/>
      <c r="G726" s="132"/>
      <c r="H726" s="132"/>
    </row>
    <row r="727" spans="1:8" ht="51">
      <c r="A727" s="225" t="s">
        <v>160</v>
      </c>
      <c r="B727" s="137" t="s">
        <v>161</v>
      </c>
      <c r="C727" s="137"/>
      <c r="D727" s="137"/>
      <c r="E727" s="132"/>
      <c r="F727" s="132"/>
      <c r="G727" s="132"/>
      <c r="H727" s="132"/>
    </row>
    <row r="728" spans="1:8" ht="25.5">
      <c r="A728" s="225" t="s">
        <v>162</v>
      </c>
      <c r="B728" s="137" t="s">
        <v>163</v>
      </c>
      <c r="C728" s="137"/>
      <c r="D728" s="137"/>
      <c r="E728" s="132"/>
      <c r="F728" s="132"/>
      <c r="G728" s="132"/>
      <c r="H728" s="132"/>
    </row>
    <row r="729" spans="1:8" ht="38.25">
      <c r="A729" s="225" t="s">
        <v>164</v>
      </c>
      <c r="B729" s="137" t="s">
        <v>165</v>
      </c>
      <c r="C729" s="137"/>
      <c r="D729" s="137"/>
      <c r="E729" s="132"/>
      <c r="F729" s="132"/>
      <c r="G729" s="132"/>
      <c r="H729" s="132"/>
    </row>
    <row r="730" spans="1:8" ht="76.5">
      <c r="A730" s="225" t="s">
        <v>166</v>
      </c>
      <c r="B730" s="137" t="s">
        <v>167</v>
      </c>
      <c r="C730" s="137"/>
      <c r="D730" s="137"/>
      <c r="E730" s="132"/>
      <c r="F730" s="132"/>
      <c r="G730" s="132"/>
      <c r="H730" s="132"/>
    </row>
    <row r="731" spans="1:8" ht="89.25">
      <c r="A731" s="225" t="s">
        <v>168</v>
      </c>
      <c r="B731" s="137" t="s">
        <v>169</v>
      </c>
      <c r="C731" s="137"/>
      <c r="D731" s="137"/>
      <c r="E731" s="132"/>
      <c r="F731" s="132"/>
      <c r="G731" s="132"/>
      <c r="H731" s="132"/>
    </row>
    <row r="732" spans="1:8">
      <c r="A732" s="111" t="s">
        <v>250</v>
      </c>
      <c r="B732" s="137"/>
      <c r="C732" s="137"/>
      <c r="D732" s="137"/>
      <c r="E732" s="132"/>
      <c r="F732" s="132"/>
      <c r="G732" s="132"/>
      <c r="H732" s="132"/>
    </row>
    <row r="733" spans="1:8">
      <c r="A733" s="111" t="s">
        <v>246</v>
      </c>
      <c r="B733" s="111"/>
      <c r="C733" s="137"/>
      <c r="D733" s="137"/>
      <c r="E733" s="132"/>
      <c r="F733" s="132"/>
      <c r="G733" s="132"/>
      <c r="H733" s="132"/>
    </row>
    <row r="734" spans="1:8">
      <c r="A734" s="974" t="s">
        <v>147</v>
      </c>
      <c r="B734" s="974"/>
      <c r="C734" s="974"/>
      <c r="D734" s="974"/>
      <c r="E734" s="974"/>
      <c r="F734" s="974"/>
      <c r="G734" s="974"/>
      <c r="H734" s="974"/>
    </row>
    <row r="735" spans="1:8">
      <c r="A735" s="974" t="s">
        <v>340</v>
      </c>
      <c r="B735" s="974"/>
      <c r="C735" s="974"/>
      <c r="D735" s="974"/>
      <c r="E735" s="974"/>
      <c r="F735" s="974"/>
      <c r="G735" s="974"/>
      <c r="H735" s="974"/>
    </row>
    <row r="736" spans="1:8" ht="14.25">
      <c r="A736" s="111"/>
      <c r="B736" s="225"/>
      <c r="C736" s="225"/>
      <c r="D736" s="225"/>
      <c r="E736" s="132"/>
      <c r="F736" s="132"/>
      <c r="G736" s="341"/>
      <c r="H736" s="132"/>
    </row>
  </sheetData>
  <mergeCells count="7">
    <mergeCell ref="A735:H735"/>
    <mergeCell ref="A7:A8"/>
    <mergeCell ref="B7:B8"/>
    <mergeCell ref="C7:D7"/>
    <mergeCell ref="E7:F7"/>
    <mergeCell ref="G7:H7"/>
    <mergeCell ref="A734:H73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00000"/>
  </sheetPr>
  <dimension ref="A1:J741"/>
  <sheetViews>
    <sheetView topLeftCell="A114" workbookViewId="0">
      <selection activeCell="M127" sqref="M127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10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10">
      <c r="A2" s="322"/>
      <c r="B2" s="323" t="s">
        <v>201</v>
      </c>
      <c r="C2" s="975">
        <f>[5]Kadar.ode.!C2</f>
        <v>17870092</v>
      </c>
      <c r="D2" s="976"/>
      <c r="E2" s="324"/>
      <c r="F2" s="324"/>
      <c r="G2" s="324"/>
      <c r="H2" s="325"/>
    </row>
    <row r="3" spans="1:10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10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10" ht="14.25">
      <c r="A5" s="322"/>
      <c r="B5" s="323" t="s">
        <v>243</v>
      </c>
      <c r="C5" s="327"/>
      <c r="D5" s="327"/>
      <c r="E5" s="327"/>
      <c r="F5" s="327"/>
      <c r="G5" s="327"/>
      <c r="H5" s="325"/>
    </row>
    <row r="6" spans="1:10" ht="15.75">
      <c r="A6" s="328"/>
      <c r="B6" s="328"/>
      <c r="C6" s="328"/>
      <c r="D6" s="328"/>
      <c r="E6" s="328"/>
      <c r="F6" s="328"/>
      <c r="G6" s="111"/>
      <c r="H6" s="111"/>
    </row>
    <row r="7" spans="1:10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10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10" ht="13.5" thickTop="1">
      <c r="A9" s="318"/>
      <c r="B9" s="318"/>
      <c r="C9" s="321"/>
      <c r="D9" s="321"/>
      <c r="E9" s="321"/>
      <c r="F9" s="321"/>
      <c r="G9" s="321"/>
      <c r="H9" s="321"/>
    </row>
    <row r="10" spans="1:10">
      <c r="A10" s="329" t="s">
        <v>1813</v>
      </c>
      <c r="B10" s="330" t="s">
        <v>1814</v>
      </c>
      <c r="C10" s="241">
        <v>0</v>
      </c>
      <c r="D10" s="329">
        <v>0</v>
      </c>
      <c r="E10" s="241">
        <v>0</v>
      </c>
      <c r="F10" s="329">
        <v>5</v>
      </c>
      <c r="G10" s="330">
        <f t="shared" ref="G10:H41" si="0">C10+E10</f>
        <v>0</v>
      </c>
      <c r="H10" s="330">
        <f t="shared" si="0"/>
        <v>5</v>
      </c>
      <c r="J10" s="241">
        <v>0</v>
      </c>
    </row>
    <row r="11" spans="1:10">
      <c r="A11" s="329" t="s">
        <v>1815</v>
      </c>
      <c r="B11" s="330" t="s">
        <v>1816</v>
      </c>
      <c r="C11" s="241">
        <v>0</v>
      </c>
      <c r="D11" s="329">
        <v>0</v>
      </c>
      <c r="E11" s="241">
        <v>0</v>
      </c>
      <c r="F11" s="329">
        <v>5</v>
      </c>
      <c r="G11" s="330">
        <f t="shared" si="0"/>
        <v>0</v>
      </c>
      <c r="H11" s="330">
        <f t="shared" si="0"/>
        <v>5</v>
      </c>
      <c r="J11" s="241">
        <v>0</v>
      </c>
    </row>
    <row r="12" spans="1:10">
      <c r="A12" s="329" t="s">
        <v>1819</v>
      </c>
      <c r="B12" s="330" t="s">
        <v>1820</v>
      </c>
      <c r="C12" s="241">
        <v>2</v>
      </c>
      <c r="D12" s="329">
        <v>5</v>
      </c>
      <c r="E12" s="241">
        <v>4</v>
      </c>
      <c r="F12" s="329">
        <v>5</v>
      </c>
      <c r="G12" s="330">
        <f t="shared" si="0"/>
        <v>6</v>
      </c>
      <c r="H12" s="330">
        <f t="shared" si="0"/>
        <v>10</v>
      </c>
      <c r="J12" s="241">
        <v>4</v>
      </c>
    </row>
    <row r="13" spans="1:10" ht="38.25">
      <c r="A13" s="329" t="s">
        <v>1821</v>
      </c>
      <c r="B13" s="330" t="s">
        <v>1822</v>
      </c>
      <c r="C13" s="241">
        <v>0</v>
      </c>
      <c r="D13" s="329">
        <v>0</v>
      </c>
      <c r="E13" s="241">
        <v>0</v>
      </c>
      <c r="F13" s="329">
        <v>5</v>
      </c>
      <c r="G13" s="330">
        <f t="shared" si="0"/>
        <v>0</v>
      </c>
      <c r="H13" s="330">
        <f t="shared" si="0"/>
        <v>5</v>
      </c>
      <c r="J13" s="241">
        <v>0</v>
      </c>
    </row>
    <row r="14" spans="1:10">
      <c r="A14" s="329" t="s">
        <v>2320</v>
      </c>
      <c r="B14" s="330" t="s">
        <v>2321</v>
      </c>
      <c r="C14" s="241">
        <v>0</v>
      </c>
      <c r="D14" s="329">
        <v>0</v>
      </c>
      <c r="E14" s="241">
        <v>0</v>
      </c>
      <c r="F14" s="329">
        <v>5</v>
      </c>
      <c r="G14" s="330">
        <f t="shared" si="0"/>
        <v>0</v>
      </c>
      <c r="H14" s="330">
        <f t="shared" si="0"/>
        <v>5</v>
      </c>
      <c r="J14" s="241">
        <v>0</v>
      </c>
    </row>
    <row r="15" spans="1:10">
      <c r="A15" s="329" t="s">
        <v>1823</v>
      </c>
      <c r="B15" s="330" t="s">
        <v>1824</v>
      </c>
      <c r="C15" s="241">
        <v>4</v>
      </c>
      <c r="D15" s="329">
        <v>2</v>
      </c>
      <c r="E15" s="241">
        <v>71</v>
      </c>
      <c r="F15" s="329">
        <v>80</v>
      </c>
      <c r="G15" s="330">
        <f t="shared" si="0"/>
        <v>75</v>
      </c>
      <c r="H15" s="330">
        <f t="shared" si="0"/>
        <v>82</v>
      </c>
      <c r="J15" s="241">
        <v>71</v>
      </c>
    </row>
    <row r="16" spans="1:10">
      <c r="A16" s="329" t="s">
        <v>1825</v>
      </c>
      <c r="B16" s="330" t="s">
        <v>1826</v>
      </c>
      <c r="C16" s="241">
        <v>1</v>
      </c>
      <c r="D16" s="329">
        <v>0</v>
      </c>
      <c r="E16" s="241">
        <v>1</v>
      </c>
      <c r="F16" s="329">
        <v>5</v>
      </c>
      <c r="G16" s="330">
        <f t="shared" si="0"/>
        <v>2</v>
      </c>
      <c r="H16" s="330">
        <f t="shared" si="0"/>
        <v>5</v>
      </c>
      <c r="J16" s="241">
        <v>1</v>
      </c>
    </row>
    <row r="17" spans="1:10">
      <c r="A17" s="329" t="s">
        <v>1827</v>
      </c>
      <c r="B17" s="330" t="s">
        <v>1828</v>
      </c>
      <c r="C17" s="241">
        <v>10</v>
      </c>
      <c r="D17" s="329">
        <v>10</v>
      </c>
      <c r="E17" s="241">
        <v>243</v>
      </c>
      <c r="F17" s="329">
        <v>250</v>
      </c>
      <c r="G17" s="330">
        <f t="shared" si="0"/>
        <v>253</v>
      </c>
      <c r="H17" s="330">
        <f t="shared" si="0"/>
        <v>260</v>
      </c>
      <c r="J17" s="241">
        <v>243</v>
      </c>
    </row>
    <row r="18" spans="1:10">
      <c r="A18" s="329" t="s">
        <v>1829</v>
      </c>
      <c r="B18" s="330" t="s">
        <v>1830</v>
      </c>
      <c r="C18" s="241">
        <v>0</v>
      </c>
      <c r="D18" s="329">
        <v>0</v>
      </c>
      <c r="E18" s="241">
        <v>4</v>
      </c>
      <c r="F18" s="329">
        <v>5</v>
      </c>
      <c r="G18" s="330">
        <f t="shared" si="0"/>
        <v>4</v>
      </c>
      <c r="H18" s="330">
        <f t="shared" si="0"/>
        <v>5</v>
      </c>
      <c r="J18" s="241">
        <v>4</v>
      </c>
    </row>
    <row r="19" spans="1:10">
      <c r="A19" s="329" t="s">
        <v>1831</v>
      </c>
      <c r="B19" s="330" t="s">
        <v>1832</v>
      </c>
      <c r="C19" s="241">
        <v>0</v>
      </c>
      <c r="D19" s="329">
        <v>0</v>
      </c>
      <c r="E19" s="241">
        <v>1</v>
      </c>
      <c r="F19" s="329">
        <v>5</v>
      </c>
      <c r="G19" s="330">
        <f t="shared" si="0"/>
        <v>1</v>
      </c>
      <c r="H19" s="330">
        <f t="shared" si="0"/>
        <v>5</v>
      </c>
      <c r="J19" s="241">
        <v>1</v>
      </c>
    </row>
    <row r="20" spans="1:10" ht="25.5">
      <c r="A20" s="329" t="s">
        <v>1833</v>
      </c>
      <c r="B20" s="330" t="s">
        <v>1834</v>
      </c>
      <c r="C20" s="241">
        <v>0</v>
      </c>
      <c r="D20" s="329">
        <v>0</v>
      </c>
      <c r="E20" s="241">
        <v>0</v>
      </c>
      <c r="F20" s="329">
        <v>5</v>
      </c>
      <c r="G20" s="330">
        <f t="shared" si="0"/>
        <v>0</v>
      </c>
      <c r="H20" s="330">
        <f t="shared" si="0"/>
        <v>5</v>
      </c>
      <c r="J20" s="241">
        <v>0</v>
      </c>
    </row>
    <row r="21" spans="1:10" ht="25.5">
      <c r="A21" s="329" t="s">
        <v>1835</v>
      </c>
      <c r="B21" s="330" t="s">
        <v>1836</v>
      </c>
      <c r="C21" s="241">
        <v>0</v>
      </c>
      <c r="D21" s="329">
        <v>0</v>
      </c>
      <c r="E21" s="241">
        <v>0</v>
      </c>
      <c r="F21" s="329">
        <v>5</v>
      </c>
      <c r="G21" s="330">
        <f t="shared" si="0"/>
        <v>0</v>
      </c>
      <c r="H21" s="330">
        <f t="shared" si="0"/>
        <v>5</v>
      </c>
      <c r="J21" s="241">
        <v>0</v>
      </c>
    </row>
    <row r="22" spans="1:10" ht="25.5">
      <c r="A22" s="329" t="s">
        <v>1837</v>
      </c>
      <c r="B22" s="330" t="s">
        <v>1838</v>
      </c>
      <c r="C22" s="241">
        <v>0</v>
      </c>
      <c r="D22" s="329">
        <v>0</v>
      </c>
      <c r="E22" s="241">
        <v>0</v>
      </c>
      <c r="F22" s="329">
        <v>5</v>
      </c>
      <c r="G22" s="330">
        <f t="shared" si="0"/>
        <v>0</v>
      </c>
      <c r="H22" s="330">
        <f t="shared" si="0"/>
        <v>5</v>
      </c>
      <c r="J22" s="241">
        <v>0</v>
      </c>
    </row>
    <row r="23" spans="1:10">
      <c r="A23" s="329" t="s">
        <v>2547</v>
      </c>
      <c r="B23" s="330" t="s">
        <v>2548</v>
      </c>
      <c r="C23" s="241">
        <v>0</v>
      </c>
      <c r="D23" s="329">
        <v>0</v>
      </c>
      <c r="E23" s="241">
        <v>0</v>
      </c>
      <c r="F23" s="329">
        <v>5</v>
      </c>
      <c r="G23" s="330">
        <f t="shared" si="0"/>
        <v>0</v>
      </c>
      <c r="H23" s="330">
        <f t="shared" si="0"/>
        <v>5</v>
      </c>
      <c r="J23" s="241">
        <v>0</v>
      </c>
    </row>
    <row r="24" spans="1:10">
      <c r="A24" s="329" t="s">
        <v>1839</v>
      </c>
      <c r="B24" s="330" t="s">
        <v>1840</v>
      </c>
      <c r="C24" s="241">
        <v>0</v>
      </c>
      <c r="D24" s="329">
        <v>0</v>
      </c>
      <c r="E24" s="241">
        <v>0</v>
      </c>
      <c r="F24" s="329">
        <v>5</v>
      </c>
      <c r="G24" s="330">
        <f t="shared" si="0"/>
        <v>0</v>
      </c>
      <c r="H24" s="330">
        <f t="shared" si="0"/>
        <v>5</v>
      </c>
      <c r="J24" s="241">
        <v>0</v>
      </c>
    </row>
    <row r="25" spans="1:10">
      <c r="A25" s="329" t="s">
        <v>2806</v>
      </c>
      <c r="B25" s="330" t="s">
        <v>2807</v>
      </c>
      <c r="C25" s="241">
        <v>32</v>
      </c>
      <c r="D25" s="329">
        <v>35</v>
      </c>
      <c r="E25" s="241">
        <v>269</v>
      </c>
      <c r="F25" s="329">
        <v>300</v>
      </c>
      <c r="G25" s="330">
        <f t="shared" si="0"/>
        <v>301</v>
      </c>
      <c r="H25" s="330">
        <f t="shared" si="0"/>
        <v>335</v>
      </c>
      <c r="J25" s="241">
        <v>269</v>
      </c>
    </row>
    <row r="26" spans="1:10" ht="25.5">
      <c r="A26" s="369" t="s">
        <v>1845</v>
      </c>
      <c r="B26" s="374" t="s">
        <v>1846</v>
      </c>
      <c r="C26" s="241">
        <v>95</v>
      </c>
      <c r="D26" s="369">
        <v>100</v>
      </c>
      <c r="E26" s="241">
        <v>2764</v>
      </c>
      <c r="F26" s="369">
        <v>2900</v>
      </c>
      <c r="G26" s="374">
        <f t="shared" si="0"/>
        <v>2859</v>
      </c>
      <c r="H26" s="374">
        <f t="shared" si="0"/>
        <v>3000</v>
      </c>
      <c r="J26" s="241">
        <v>2764</v>
      </c>
    </row>
    <row r="27" spans="1:10">
      <c r="A27" s="369" t="s">
        <v>1885</v>
      </c>
      <c r="B27" s="374" t="s">
        <v>1886</v>
      </c>
      <c r="C27" s="241">
        <v>0</v>
      </c>
      <c r="D27" s="369">
        <v>0</v>
      </c>
      <c r="E27" s="241">
        <v>0</v>
      </c>
      <c r="F27" s="369">
        <v>5</v>
      </c>
      <c r="G27" s="374">
        <f t="shared" si="0"/>
        <v>0</v>
      </c>
      <c r="H27" s="374">
        <f t="shared" si="0"/>
        <v>5</v>
      </c>
      <c r="J27" s="241">
        <v>0</v>
      </c>
    </row>
    <row r="28" spans="1:10" ht="38.25">
      <c r="A28" s="369" t="s">
        <v>1887</v>
      </c>
      <c r="B28" s="374" t="s">
        <v>1888</v>
      </c>
      <c r="C28" s="241">
        <v>0</v>
      </c>
      <c r="D28" s="369">
        <v>0</v>
      </c>
      <c r="E28" s="241">
        <v>5</v>
      </c>
      <c r="F28" s="369">
        <v>2</v>
      </c>
      <c r="G28" s="374">
        <f t="shared" si="0"/>
        <v>5</v>
      </c>
      <c r="H28" s="374">
        <f t="shared" si="0"/>
        <v>2</v>
      </c>
      <c r="J28" s="241">
        <v>5</v>
      </c>
    </row>
    <row r="29" spans="1:10">
      <c r="A29" s="369" t="s">
        <v>2808</v>
      </c>
      <c r="B29" s="374" t="s">
        <v>2809</v>
      </c>
      <c r="C29" s="241">
        <v>1</v>
      </c>
      <c r="D29" s="369">
        <v>0</v>
      </c>
      <c r="E29" s="241">
        <v>3</v>
      </c>
      <c r="F29" s="369">
        <v>4</v>
      </c>
      <c r="G29" s="374">
        <f t="shared" si="0"/>
        <v>4</v>
      </c>
      <c r="H29" s="374">
        <f t="shared" si="0"/>
        <v>4</v>
      </c>
      <c r="J29" s="241">
        <v>3</v>
      </c>
    </row>
    <row r="30" spans="1:10" ht="25.5">
      <c r="A30" s="369" t="s">
        <v>2810</v>
      </c>
      <c r="B30" s="374" t="s">
        <v>2811</v>
      </c>
      <c r="C30" s="241">
        <v>0</v>
      </c>
      <c r="D30" s="369">
        <v>0</v>
      </c>
      <c r="E30" s="241">
        <v>1</v>
      </c>
      <c r="F30" s="369">
        <v>5</v>
      </c>
      <c r="G30" s="374">
        <f t="shared" si="0"/>
        <v>1</v>
      </c>
      <c r="H30" s="374">
        <f t="shared" si="0"/>
        <v>5</v>
      </c>
      <c r="J30" s="241">
        <v>1</v>
      </c>
    </row>
    <row r="31" spans="1:10" ht="25.5">
      <c r="A31" s="369" t="s">
        <v>2812</v>
      </c>
      <c r="B31" s="374" t="s">
        <v>2813</v>
      </c>
      <c r="C31" s="241">
        <v>0</v>
      </c>
      <c r="D31" s="369">
        <v>0</v>
      </c>
      <c r="E31" s="241">
        <v>0</v>
      </c>
      <c r="F31" s="369">
        <v>5</v>
      </c>
      <c r="G31" s="374">
        <f t="shared" si="0"/>
        <v>0</v>
      </c>
      <c r="H31" s="374">
        <f t="shared" si="0"/>
        <v>5</v>
      </c>
      <c r="J31" s="241">
        <v>0</v>
      </c>
    </row>
    <row r="32" spans="1:10" ht="25.5">
      <c r="A32" s="369" t="s">
        <v>2814</v>
      </c>
      <c r="B32" s="374" t="s">
        <v>2815</v>
      </c>
      <c r="C32" s="241">
        <v>0</v>
      </c>
      <c r="D32" s="369">
        <v>0</v>
      </c>
      <c r="E32" s="241">
        <v>0</v>
      </c>
      <c r="F32" s="369">
        <v>5</v>
      </c>
      <c r="G32" s="374">
        <f t="shared" si="0"/>
        <v>0</v>
      </c>
      <c r="H32" s="374">
        <f t="shared" si="0"/>
        <v>5</v>
      </c>
      <c r="J32" s="241">
        <v>0</v>
      </c>
    </row>
    <row r="33" spans="1:10" ht="25.5">
      <c r="A33" s="369" t="s">
        <v>2816</v>
      </c>
      <c r="B33" s="374" t="s">
        <v>2817</v>
      </c>
      <c r="C33" s="241">
        <v>0</v>
      </c>
      <c r="D33" s="369">
        <v>0</v>
      </c>
      <c r="E33" s="241">
        <v>0</v>
      </c>
      <c r="F33" s="369">
        <v>5</v>
      </c>
      <c r="G33" s="374">
        <f t="shared" si="0"/>
        <v>0</v>
      </c>
      <c r="H33" s="374">
        <f t="shared" si="0"/>
        <v>5</v>
      </c>
      <c r="J33" s="241">
        <v>0</v>
      </c>
    </row>
    <row r="34" spans="1:10">
      <c r="A34" s="369" t="s">
        <v>1899</v>
      </c>
      <c r="B34" s="374" t="s">
        <v>1900</v>
      </c>
      <c r="C34" s="241">
        <v>20</v>
      </c>
      <c r="D34" s="369">
        <v>20</v>
      </c>
      <c r="E34" s="241">
        <v>553</v>
      </c>
      <c r="F34" s="369">
        <v>600</v>
      </c>
      <c r="G34" s="374">
        <f t="shared" si="0"/>
        <v>573</v>
      </c>
      <c r="H34" s="374">
        <f t="shared" si="0"/>
        <v>620</v>
      </c>
      <c r="J34" s="241">
        <v>553</v>
      </c>
    </row>
    <row r="35" spans="1:10">
      <c r="A35" s="369" t="s">
        <v>1903</v>
      </c>
      <c r="B35" s="374" t="s">
        <v>1904</v>
      </c>
      <c r="C35" s="241">
        <v>195</v>
      </c>
      <c r="D35" s="369">
        <v>200</v>
      </c>
      <c r="E35" s="241">
        <v>5192</v>
      </c>
      <c r="F35" s="369">
        <v>5300</v>
      </c>
      <c r="G35" s="374">
        <f t="shared" si="0"/>
        <v>5387</v>
      </c>
      <c r="H35" s="374">
        <f t="shared" si="0"/>
        <v>5500</v>
      </c>
      <c r="J35" s="241">
        <v>5192</v>
      </c>
    </row>
    <row r="36" spans="1:10">
      <c r="A36" s="369" t="s">
        <v>1907</v>
      </c>
      <c r="B36" s="374" t="s">
        <v>1908</v>
      </c>
      <c r="C36" s="241">
        <v>2</v>
      </c>
      <c r="D36" s="369">
        <v>5</v>
      </c>
      <c r="E36" s="241">
        <v>5</v>
      </c>
      <c r="F36" s="369">
        <v>5</v>
      </c>
      <c r="G36" s="374">
        <f t="shared" si="0"/>
        <v>7</v>
      </c>
      <c r="H36" s="374">
        <f t="shared" si="0"/>
        <v>10</v>
      </c>
      <c r="J36" s="241">
        <v>5</v>
      </c>
    </row>
    <row r="37" spans="1:10">
      <c r="A37" s="369" t="s">
        <v>2421</v>
      </c>
      <c r="B37" s="374" t="s">
        <v>2488</v>
      </c>
      <c r="C37" s="241">
        <v>0</v>
      </c>
      <c r="D37" s="369">
        <v>0</v>
      </c>
      <c r="E37" s="241">
        <v>1</v>
      </c>
      <c r="F37" s="369">
        <v>5</v>
      </c>
      <c r="G37" s="374">
        <f t="shared" si="0"/>
        <v>1</v>
      </c>
      <c r="H37" s="374">
        <f t="shared" si="0"/>
        <v>5</v>
      </c>
      <c r="J37" s="241">
        <v>1</v>
      </c>
    </row>
    <row r="38" spans="1:10" ht="25.5">
      <c r="A38" s="369" t="s">
        <v>1909</v>
      </c>
      <c r="B38" s="374" t="s">
        <v>1910</v>
      </c>
      <c r="C38" s="241">
        <v>0</v>
      </c>
      <c r="D38" s="369">
        <v>0</v>
      </c>
      <c r="E38" s="241">
        <v>0</v>
      </c>
      <c r="F38" s="369">
        <v>5</v>
      </c>
      <c r="G38" s="374">
        <f t="shared" si="0"/>
        <v>0</v>
      </c>
      <c r="H38" s="374">
        <f t="shared" si="0"/>
        <v>5</v>
      </c>
      <c r="J38" s="241">
        <v>0</v>
      </c>
    </row>
    <row r="39" spans="1:10">
      <c r="A39" s="369" t="s">
        <v>1911</v>
      </c>
      <c r="B39" s="374" t="s">
        <v>1912</v>
      </c>
      <c r="C39" s="241">
        <v>1</v>
      </c>
      <c r="D39" s="369">
        <v>1</v>
      </c>
      <c r="E39" s="241">
        <v>6</v>
      </c>
      <c r="F39" s="369">
        <v>8</v>
      </c>
      <c r="G39" s="374">
        <f t="shared" si="0"/>
        <v>7</v>
      </c>
      <c r="H39" s="374">
        <f t="shared" si="0"/>
        <v>9</v>
      </c>
      <c r="J39" s="241">
        <v>6</v>
      </c>
    </row>
    <row r="40" spans="1:10">
      <c r="A40" s="369" t="s">
        <v>2818</v>
      </c>
      <c r="B40" s="374" t="s">
        <v>2819</v>
      </c>
      <c r="C40" s="241">
        <v>1</v>
      </c>
      <c r="D40" s="369">
        <v>1</v>
      </c>
      <c r="E40" s="241">
        <v>16</v>
      </c>
      <c r="F40" s="369">
        <v>20</v>
      </c>
      <c r="G40" s="374">
        <f t="shared" si="0"/>
        <v>17</v>
      </c>
      <c r="H40" s="374">
        <f t="shared" si="0"/>
        <v>21</v>
      </c>
      <c r="J40" s="241">
        <v>16</v>
      </c>
    </row>
    <row r="41" spans="1:10" ht="25.5">
      <c r="A41" s="369" t="s">
        <v>1921</v>
      </c>
      <c r="B41" s="374" t="s">
        <v>1922</v>
      </c>
      <c r="C41" s="241">
        <v>0</v>
      </c>
      <c r="D41" s="369">
        <v>0</v>
      </c>
      <c r="E41" s="241">
        <v>0</v>
      </c>
      <c r="F41" s="369">
        <v>5</v>
      </c>
      <c r="G41" s="374">
        <f t="shared" si="0"/>
        <v>0</v>
      </c>
      <c r="H41" s="374">
        <f t="shared" si="0"/>
        <v>5</v>
      </c>
      <c r="J41" s="241">
        <v>0</v>
      </c>
    </row>
    <row r="42" spans="1:10" ht="25.5">
      <c r="A42" s="369" t="s">
        <v>1923</v>
      </c>
      <c r="B42" s="374" t="s">
        <v>1924</v>
      </c>
      <c r="C42" s="241">
        <v>0</v>
      </c>
      <c r="D42" s="369">
        <v>0</v>
      </c>
      <c r="E42" s="241">
        <v>0</v>
      </c>
      <c r="F42" s="369">
        <v>5</v>
      </c>
      <c r="G42" s="374">
        <f t="shared" ref="G42:H73" si="1">C42+E42</f>
        <v>0</v>
      </c>
      <c r="H42" s="374">
        <f t="shared" si="1"/>
        <v>5</v>
      </c>
      <c r="J42" s="241">
        <v>0</v>
      </c>
    </row>
    <row r="43" spans="1:10" ht="25.5">
      <c r="A43" s="369" t="s">
        <v>1925</v>
      </c>
      <c r="B43" s="374" t="s">
        <v>1926</v>
      </c>
      <c r="C43" s="241">
        <v>0</v>
      </c>
      <c r="D43" s="369">
        <v>0</v>
      </c>
      <c r="E43" s="241">
        <v>0</v>
      </c>
      <c r="F43" s="369">
        <v>5</v>
      </c>
      <c r="G43" s="374">
        <f t="shared" si="1"/>
        <v>0</v>
      </c>
      <c r="H43" s="374">
        <f t="shared" si="1"/>
        <v>5</v>
      </c>
      <c r="J43" s="241">
        <v>0</v>
      </c>
    </row>
    <row r="44" spans="1:10" ht="25.5">
      <c r="A44" s="369" t="s">
        <v>2820</v>
      </c>
      <c r="B44" s="374" t="s">
        <v>2821</v>
      </c>
      <c r="C44" s="241">
        <v>1979</v>
      </c>
      <c r="D44" s="369">
        <v>2000</v>
      </c>
      <c r="E44" s="241">
        <v>149</v>
      </c>
      <c r="F44" s="369">
        <v>150</v>
      </c>
      <c r="G44" s="374">
        <f t="shared" si="1"/>
        <v>2128</v>
      </c>
      <c r="H44" s="374">
        <f t="shared" si="1"/>
        <v>2150</v>
      </c>
      <c r="J44" s="241">
        <v>149</v>
      </c>
    </row>
    <row r="45" spans="1:10" ht="25.5">
      <c r="A45" s="369" t="s">
        <v>2822</v>
      </c>
      <c r="B45" s="374" t="s">
        <v>2823</v>
      </c>
      <c r="C45" s="241">
        <v>37</v>
      </c>
      <c r="D45" s="369">
        <v>50</v>
      </c>
      <c r="E45" s="241">
        <v>3841</v>
      </c>
      <c r="F45" s="369">
        <v>4000</v>
      </c>
      <c r="G45" s="374">
        <f t="shared" si="1"/>
        <v>3878</v>
      </c>
      <c r="H45" s="374">
        <f t="shared" si="1"/>
        <v>4050</v>
      </c>
      <c r="J45" s="241">
        <v>3841</v>
      </c>
    </row>
    <row r="46" spans="1:10">
      <c r="A46" s="369" t="s">
        <v>2824</v>
      </c>
      <c r="B46" s="374" t="s">
        <v>2825</v>
      </c>
      <c r="C46" s="241">
        <v>146</v>
      </c>
      <c r="D46" s="369">
        <v>150</v>
      </c>
      <c r="E46" s="241">
        <v>1065</v>
      </c>
      <c r="F46" s="369">
        <v>1100</v>
      </c>
      <c r="G46" s="374">
        <f t="shared" si="1"/>
        <v>1211</v>
      </c>
      <c r="H46" s="374">
        <f t="shared" si="1"/>
        <v>1250</v>
      </c>
      <c r="J46" s="241">
        <v>1065</v>
      </c>
    </row>
    <row r="47" spans="1:10" ht="25.5">
      <c r="A47" s="369" t="s">
        <v>2826</v>
      </c>
      <c r="B47" s="374" t="s">
        <v>2827</v>
      </c>
      <c r="C47" s="241">
        <v>8</v>
      </c>
      <c r="D47" s="369">
        <v>10</v>
      </c>
      <c r="E47" s="241">
        <v>70</v>
      </c>
      <c r="F47" s="369">
        <v>80</v>
      </c>
      <c r="G47" s="374">
        <f t="shared" si="1"/>
        <v>78</v>
      </c>
      <c r="H47" s="374">
        <f t="shared" si="1"/>
        <v>90</v>
      </c>
      <c r="J47" s="241">
        <v>70</v>
      </c>
    </row>
    <row r="48" spans="1:10" ht="25.5">
      <c r="A48" s="369" t="s">
        <v>2828</v>
      </c>
      <c r="B48" s="374" t="s">
        <v>2829</v>
      </c>
      <c r="C48" s="241">
        <v>0</v>
      </c>
      <c r="D48" s="369">
        <v>2</v>
      </c>
      <c r="E48" s="241">
        <v>37</v>
      </c>
      <c r="F48" s="369">
        <v>50</v>
      </c>
      <c r="G48" s="374">
        <f t="shared" si="1"/>
        <v>37</v>
      </c>
      <c r="H48" s="374">
        <f t="shared" si="1"/>
        <v>52</v>
      </c>
      <c r="J48" s="241">
        <v>37</v>
      </c>
    </row>
    <row r="49" spans="1:10" ht="25.5">
      <c r="A49" s="369" t="s">
        <v>2830</v>
      </c>
      <c r="B49" s="374" t="s">
        <v>2831</v>
      </c>
      <c r="C49" s="241">
        <v>0</v>
      </c>
      <c r="D49" s="369">
        <v>2</v>
      </c>
      <c r="E49" s="241">
        <v>30</v>
      </c>
      <c r="F49" s="369">
        <v>30</v>
      </c>
      <c r="G49" s="374">
        <f t="shared" si="1"/>
        <v>30</v>
      </c>
      <c r="H49" s="374">
        <f t="shared" si="1"/>
        <v>32</v>
      </c>
      <c r="J49" s="241">
        <v>30</v>
      </c>
    </row>
    <row r="50" spans="1:10" ht="25.5">
      <c r="A50" s="369" t="s">
        <v>2832</v>
      </c>
      <c r="B50" s="374" t="s">
        <v>2833</v>
      </c>
      <c r="C50" s="241">
        <v>0</v>
      </c>
      <c r="D50" s="369">
        <v>2</v>
      </c>
      <c r="E50" s="241">
        <v>20</v>
      </c>
      <c r="F50" s="369">
        <v>25</v>
      </c>
      <c r="G50" s="374">
        <f t="shared" si="1"/>
        <v>20</v>
      </c>
      <c r="H50" s="374">
        <f t="shared" si="1"/>
        <v>27</v>
      </c>
      <c r="J50" s="241">
        <v>20</v>
      </c>
    </row>
    <row r="51" spans="1:10" ht="25.5">
      <c r="A51" s="369" t="s">
        <v>2834</v>
      </c>
      <c r="B51" s="374" t="s">
        <v>2835</v>
      </c>
      <c r="C51" s="241">
        <v>0</v>
      </c>
      <c r="D51" s="369">
        <v>2</v>
      </c>
      <c r="E51" s="241">
        <v>2</v>
      </c>
      <c r="F51" s="369">
        <v>5</v>
      </c>
      <c r="G51" s="374">
        <f t="shared" si="1"/>
        <v>2</v>
      </c>
      <c r="H51" s="374">
        <f t="shared" si="1"/>
        <v>7</v>
      </c>
      <c r="J51" s="241">
        <v>2</v>
      </c>
    </row>
    <row r="52" spans="1:10" ht="25.5">
      <c r="A52" s="369" t="s">
        <v>2836</v>
      </c>
      <c r="B52" s="374" t="s">
        <v>2837</v>
      </c>
      <c r="C52" s="241">
        <v>0</v>
      </c>
      <c r="D52" s="369">
        <v>0</v>
      </c>
      <c r="E52" s="241">
        <v>0</v>
      </c>
      <c r="F52" s="369">
        <v>3</v>
      </c>
      <c r="G52" s="374">
        <f t="shared" si="1"/>
        <v>0</v>
      </c>
      <c r="H52" s="374">
        <f t="shared" si="1"/>
        <v>3</v>
      </c>
      <c r="J52" s="241">
        <v>0</v>
      </c>
    </row>
    <row r="53" spans="1:10" ht="25.5">
      <c r="A53" s="369" t="s">
        <v>2838</v>
      </c>
      <c r="B53" s="374" t="s">
        <v>2839</v>
      </c>
      <c r="C53" s="241">
        <v>0</v>
      </c>
      <c r="D53" s="369">
        <v>0</v>
      </c>
      <c r="E53" s="241">
        <v>0</v>
      </c>
      <c r="F53" s="369">
        <v>3</v>
      </c>
      <c r="G53" s="374">
        <f t="shared" si="1"/>
        <v>0</v>
      </c>
      <c r="H53" s="374">
        <f t="shared" si="1"/>
        <v>3</v>
      </c>
      <c r="J53" s="241">
        <v>0</v>
      </c>
    </row>
    <row r="54" spans="1:10" ht="25.5">
      <c r="A54" s="369" t="s">
        <v>2840</v>
      </c>
      <c r="B54" s="374" t="s">
        <v>2841</v>
      </c>
      <c r="C54" s="241">
        <v>0</v>
      </c>
      <c r="D54" s="369">
        <v>0</v>
      </c>
      <c r="E54" s="241">
        <v>0</v>
      </c>
      <c r="F54" s="369">
        <v>3</v>
      </c>
      <c r="G54" s="374">
        <f t="shared" si="1"/>
        <v>0</v>
      </c>
      <c r="H54" s="374">
        <f t="shared" si="1"/>
        <v>3</v>
      </c>
      <c r="J54" s="241">
        <v>0</v>
      </c>
    </row>
    <row r="55" spans="1:10">
      <c r="A55" s="369" t="s">
        <v>2842</v>
      </c>
      <c r="B55" s="374" t="s">
        <v>2843</v>
      </c>
      <c r="C55" s="241">
        <v>2</v>
      </c>
      <c r="D55" s="369">
        <v>2</v>
      </c>
      <c r="E55" s="241">
        <v>4</v>
      </c>
      <c r="F55" s="369">
        <v>8</v>
      </c>
      <c r="G55" s="374">
        <f t="shared" si="1"/>
        <v>6</v>
      </c>
      <c r="H55" s="374">
        <f t="shared" si="1"/>
        <v>10</v>
      </c>
      <c r="J55" s="241">
        <v>4</v>
      </c>
    </row>
    <row r="56" spans="1:10">
      <c r="A56" s="369" t="s">
        <v>2844</v>
      </c>
      <c r="B56" s="374" t="s">
        <v>2845</v>
      </c>
      <c r="C56" s="241">
        <v>1</v>
      </c>
      <c r="D56" s="369">
        <v>2</v>
      </c>
      <c r="E56" s="241">
        <v>41</v>
      </c>
      <c r="F56" s="369">
        <v>50</v>
      </c>
      <c r="G56" s="374">
        <f t="shared" si="1"/>
        <v>42</v>
      </c>
      <c r="H56" s="374">
        <f t="shared" si="1"/>
        <v>52</v>
      </c>
      <c r="J56" s="241">
        <v>41</v>
      </c>
    </row>
    <row r="57" spans="1:10">
      <c r="A57" s="369" t="s">
        <v>2846</v>
      </c>
      <c r="B57" s="374" t="s">
        <v>2847</v>
      </c>
      <c r="C57" s="241">
        <v>5</v>
      </c>
      <c r="D57" s="369">
        <v>2</v>
      </c>
      <c r="E57" s="241">
        <v>15</v>
      </c>
      <c r="F57" s="369">
        <v>15</v>
      </c>
      <c r="G57" s="374">
        <f t="shared" si="1"/>
        <v>20</v>
      </c>
      <c r="H57" s="374">
        <f t="shared" si="1"/>
        <v>17</v>
      </c>
      <c r="J57" s="241">
        <v>15</v>
      </c>
    </row>
    <row r="58" spans="1:10">
      <c r="A58" s="369" t="s">
        <v>2848</v>
      </c>
      <c r="B58" s="374" t="s">
        <v>2849</v>
      </c>
      <c r="C58" s="241">
        <v>1</v>
      </c>
      <c r="D58" s="369">
        <v>2</v>
      </c>
      <c r="E58" s="241">
        <v>197</v>
      </c>
      <c r="F58" s="369">
        <v>220</v>
      </c>
      <c r="G58" s="374">
        <f t="shared" si="1"/>
        <v>198</v>
      </c>
      <c r="H58" s="374">
        <f t="shared" si="1"/>
        <v>222</v>
      </c>
      <c r="J58" s="241">
        <v>197</v>
      </c>
    </row>
    <row r="59" spans="1:10">
      <c r="A59" s="369" t="s">
        <v>2850</v>
      </c>
      <c r="B59" s="374" t="s">
        <v>2851</v>
      </c>
      <c r="C59" s="241">
        <v>1</v>
      </c>
      <c r="D59" s="369">
        <v>2</v>
      </c>
      <c r="E59" s="241">
        <v>5</v>
      </c>
      <c r="F59" s="369">
        <v>8</v>
      </c>
      <c r="G59" s="374">
        <f t="shared" si="1"/>
        <v>6</v>
      </c>
      <c r="H59" s="374">
        <f t="shared" si="1"/>
        <v>10</v>
      </c>
      <c r="J59" s="241">
        <v>5</v>
      </c>
    </row>
    <row r="60" spans="1:10">
      <c r="A60" s="369" t="s">
        <v>2852</v>
      </c>
      <c r="B60" s="374" t="s">
        <v>2853</v>
      </c>
      <c r="C60" s="241">
        <v>0</v>
      </c>
      <c r="D60" s="369">
        <v>0</v>
      </c>
      <c r="E60" s="241">
        <v>45</v>
      </c>
      <c r="F60" s="369">
        <v>55</v>
      </c>
      <c r="G60" s="374">
        <f t="shared" si="1"/>
        <v>45</v>
      </c>
      <c r="H60" s="374">
        <f t="shared" si="1"/>
        <v>55</v>
      </c>
      <c r="J60" s="241">
        <v>45</v>
      </c>
    </row>
    <row r="61" spans="1:10">
      <c r="A61" s="369" t="s">
        <v>2854</v>
      </c>
      <c r="B61" s="374" t="s">
        <v>2855</v>
      </c>
      <c r="C61" s="241">
        <v>0</v>
      </c>
      <c r="D61" s="369">
        <v>0</v>
      </c>
      <c r="E61" s="241">
        <v>1</v>
      </c>
      <c r="F61" s="369">
        <v>2</v>
      </c>
      <c r="G61" s="374">
        <f t="shared" si="1"/>
        <v>1</v>
      </c>
      <c r="H61" s="374">
        <f t="shared" si="1"/>
        <v>2</v>
      </c>
      <c r="J61" s="241">
        <v>1</v>
      </c>
    </row>
    <row r="62" spans="1:10">
      <c r="A62" s="369" t="s">
        <v>2856</v>
      </c>
      <c r="B62" s="374" t="s">
        <v>2857</v>
      </c>
      <c r="C62" s="241">
        <v>0</v>
      </c>
      <c r="D62" s="369">
        <v>0</v>
      </c>
      <c r="E62" s="241">
        <v>0</v>
      </c>
      <c r="F62" s="369">
        <v>5</v>
      </c>
      <c r="G62" s="374">
        <f t="shared" si="1"/>
        <v>0</v>
      </c>
      <c r="H62" s="374">
        <f t="shared" si="1"/>
        <v>5</v>
      </c>
      <c r="J62" s="241">
        <v>0</v>
      </c>
    </row>
    <row r="63" spans="1:10" ht="25.5">
      <c r="A63" s="369" t="s">
        <v>2858</v>
      </c>
      <c r="B63" s="374" t="s">
        <v>2859</v>
      </c>
      <c r="C63" s="241">
        <v>0</v>
      </c>
      <c r="D63" s="369">
        <v>0</v>
      </c>
      <c r="E63" s="241">
        <v>21</v>
      </c>
      <c r="F63" s="369">
        <v>20</v>
      </c>
      <c r="G63" s="374">
        <f t="shared" si="1"/>
        <v>21</v>
      </c>
      <c r="H63" s="374">
        <f t="shared" si="1"/>
        <v>20</v>
      </c>
      <c r="J63" s="241">
        <v>21</v>
      </c>
    </row>
    <row r="64" spans="1:10" ht="25.5">
      <c r="A64" s="369" t="s">
        <v>2860</v>
      </c>
      <c r="B64" s="374" t="s">
        <v>2861</v>
      </c>
      <c r="C64" s="241">
        <v>1</v>
      </c>
      <c r="D64" s="369">
        <v>1</v>
      </c>
      <c r="E64" s="241">
        <v>762</v>
      </c>
      <c r="F64" s="369">
        <v>800</v>
      </c>
      <c r="G64" s="374">
        <f t="shared" si="1"/>
        <v>763</v>
      </c>
      <c r="H64" s="374">
        <f t="shared" si="1"/>
        <v>801</v>
      </c>
      <c r="J64" s="241">
        <v>762</v>
      </c>
    </row>
    <row r="65" spans="1:10" ht="25.5">
      <c r="A65" s="369" t="s">
        <v>2862</v>
      </c>
      <c r="B65" s="374" t="s">
        <v>2863</v>
      </c>
      <c r="C65" s="241">
        <v>0</v>
      </c>
      <c r="D65" s="369">
        <v>1</v>
      </c>
      <c r="E65" s="241">
        <v>135</v>
      </c>
      <c r="F65" s="369">
        <v>130</v>
      </c>
      <c r="G65" s="374">
        <f t="shared" si="1"/>
        <v>135</v>
      </c>
      <c r="H65" s="374">
        <f t="shared" si="1"/>
        <v>131</v>
      </c>
      <c r="J65" s="241">
        <v>135</v>
      </c>
    </row>
    <row r="66" spans="1:10" ht="25.5">
      <c r="A66" s="369" t="s">
        <v>2864</v>
      </c>
      <c r="B66" s="374" t="s">
        <v>2865</v>
      </c>
      <c r="C66" s="241">
        <v>0</v>
      </c>
      <c r="D66" s="369">
        <v>0</v>
      </c>
      <c r="E66" s="241">
        <v>0</v>
      </c>
      <c r="F66" s="369">
        <v>3</v>
      </c>
      <c r="G66" s="374">
        <f t="shared" si="1"/>
        <v>0</v>
      </c>
      <c r="H66" s="374">
        <f t="shared" si="1"/>
        <v>3</v>
      </c>
      <c r="J66" s="241">
        <v>0</v>
      </c>
    </row>
    <row r="67" spans="1:10" ht="25.5">
      <c r="A67" s="369" t="s">
        <v>2866</v>
      </c>
      <c r="B67" s="374" t="s">
        <v>2867</v>
      </c>
      <c r="C67" s="241">
        <v>0</v>
      </c>
      <c r="D67" s="369">
        <v>0</v>
      </c>
      <c r="E67" s="241">
        <v>4</v>
      </c>
      <c r="F67" s="369">
        <v>2</v>
      </c>
      <c r="G67" s="374">
        <f t="shared" si="1"/>
        <v>4</v>
      </c>
      <c r="H67" s="374">
        <f t="shared" si="1"/>
        <v>2</v>
      </c>
      <c r="J67" s="241">
        <v>4</v>
      </c>
    </row>
    <row r="68" spans="1:10" ht="25.5">
      <c r="A68" s="369" t="s">
        <v>2868</v>
      </c>
      <c r="B68" s="374" t="s">
        <v>2869</v>
      </c>
      <c r="C68" s="241">
        <v>0</v>
      </c>
      <c r="D68" s="369">
        <v>0</v>
      </c>
      <c r="E68" s="241">
        <v>0</v>
      </c>
      <c r="F68" s="369">
        <v>2</v>
      </c>
      <c r="G68" s="374">
        <f t="shared" si="1"/>
        <v>0</v>
      </c>
      <c r="H68" s="374">
        <f t="shared" si="1"/>
        <v>2</v>
      </c>
      <c r="J68" s="241">
        <v>0</v>
      </c>
    </row>
    <row r="69" spans="1:10" ht="25.5">
      <c r="A69" s="369" t="s">
        <v>2870</v>
      </c>
      <c r="B69" s="374" t="s">
        <v>2871</v>
      </c>
      <c r="C69" s="241">
        <v>0</v>
      </c>
      <c r="D69" s="369">
        <v>0</v>
      </c>
      <c r="E69" s="241">
        <v>1</v>
      </c>
      <c r="F69" s="369">
        <v>2</v>
      </c>
      <c r="G69" s="374">
        <f t="shared" si="1"/>
        <v>1</v>
      </c>
      <c r="H69" s="374">
        <f t="shared" si="1"/>
        <v>2</v>
      </c>
      <c r="J69" s="241">
        <v>1</v>
      </c>
    </row>
    <row r="70" spans="1:10" ht="25.5">
      <c r="A70" s="369" t="s">
        <v>2872</v>
      </c>
      <c r="B70" s="374" t="s">
        <v>2873</v>
      </c>
      <c r="C70" s="241">
        <v>1</v>
      </c>
      <c r="D70" s="369">
        <v>1</v>
      </c>
      <c r="E70" s="241">
        <v>0</v>
      </c>
      <c r="F70" s="369">
        <v>2</v>
      </c>
      <c r="G70" s="374">
        <f t="shared" si="1"/>
        <v>1</v>
      </c>
      <c r="H70" s="374">
        <f t="shared" si="1"/>
        <v>3</v>
      </c>
      <c r="J70" s="241">
        <v>0</v>
      </c>
    </row>
    <row r="71" spans="1:10" ht="25.5">
      <c r="A71" s="369" t="s">
        <v>2874</v>
      </c>
      <c r="B71" s="374" t="s">
        <v>2875</v>
      </c>
      <c r="C71" s="241">
        <v>0</v>
      </c>
      <c r="D71" s="369">
        <v>0</v>
      </c>
      <c r="E71" s="241">
        <v>3</v>
      </c>
      <c r="F71" s="369">
        <v>7</v>
      </c>
      <c r="G71" s="374">
        <f t="shared" si="1"/>
        <v>3</v>
      </c>
      <c r="H71" s="374">
        <f t="shared" si="1"/>
        <v>7</v>
      </c>
      <c r="J71" s="241">
        <v>3</v>
      </c>
    </row>
    <row r="72" spans="1:10" ht="25.5">
      <c r="A72" s="369" t="s">
        <v>2876</v>
      </c>
      <c r="B72" s="374" t="s">
        <v>2877</v>
      </c>
      <c r="C72" s="241">
        <v>0</v>
      </c>
      <c r="D72" s="369">
        <v>0</v>
      </c>
      <c r="E72" s="241">
        <v>0</v>
      </c>
      <c r="F72" s="369">
        <v>1</v>
      </c>
      <c r="G72" s="374">
        <f t="shared" si="1"/>
        <v>0</v>
      </c>
      <c r="H72" s="374">
        <f t="shared" si="1"/>
        <v>1</v>
      </c>
      <c r="J72" s="241">
        <v>0</v>
      </c>
    </row>
    <row r="73" spans="1:10" ht="25.5">
      <c r="A73" s="369" t="s">
        <v>2878</v>
      </c>
      <c r="B73" s="374" t="s">
        <v>2879</v>
      </c>
      <c r="C73" s="241">
        <v>0</v>
      </c>
      <c r="D73" s="369">
        <v>0</v>
      </c>
      <c r="E73" s="241">
        <v>0</v>
      </c>
      <c r="F73" s="369">
        <v>1</v>
      </c>
      <c r="G73" s="374">
        <f t="shared" si="1"/>
        <v>0</v>
      </c>
      <c r="H73" s="374">
        <f t="shared" si="1"/>
        <v>1</v>
      </c>
      <c r="J73" s="241">
        <v>0</v>
      </c>
    </row>
    <row r="74" spans="1:10" ht="25.5">
      <c r="A74" s="369" t="s">
        <v>2880</v>
      </c>
      <c r="B74" s="374" t="s">
        <v>2881</v>
      </c>
      <c r="C74" s="241">
        <v>0</v>
      </c>
      <c r="D74" s="369">
        <v>0</v>
      </c>
      <c r="E74" s="241">
        <v>0</v>
      </c>
      <c r="F74" s="369">
        <v>2</v>
      </c>
      <c r="G74" s="374">
        <f t="shared" ref="G74:H105" si="2">C74+E74</f>
        <v>0</v>
      </c>
      <c r="H74" s="374">
        <f t="shared" si="2"/>
        <v>2</v>
      </c>
      <c r="J74" s="241">
        <v>0</v>
      </c>
    </row>
    <row r="75" spans="1:10" ht="25.5">
      <c r="A75" s="369" t="s">
        <v>2882</v>
      </c>
      <c r="B75" s="374" t="s">
        <v>2883</v>
      </c>
      <c r="C75" s="241">
        <v>0</v>
      </c>
      <c r="D75" s="369">
        <v>0</v>
      </c>
      <c r="E75" s="241">
        <v>0</v>
      </c>
      <c r="F75" s="369">
        <v>2</v>
      </c>
      <c r="G75" s="374">
        <f t="shared" si="2"/>
        <v>0</v>
      </c>
      <c r="H75" s="374">
        <f t="shared" si="2"/>
        <v>2</v>
      </c>
      <c r="J75" s="241">
        <v>0</v>
      </c>
    </row>
    <row r="76" spans="1:10" ht="25.5">
      <c r="A76" s="369" t="s">
        <v>2884</v>
      </c>
      <c r="B76" s="374" t="s">
        <v>2885</v>
      </c>
      <c r="C76" s="241">
        <v>0</v>
      </c>
      <c r="D76" s="369">
        <v>0</v>
      </c>
      <c r="E76" s="241">
        <v>0</v>
      </c>
      <c r="F76" s="369">
        <v>2</v>
      </c>
      <c r="G76" s="374">
        <f t="shared" si="2"/>
        <v>0</v>
      </c>
      <c r="H76" s="374">
        <f t="shared" si="2"/>
        <v>2</v>
      </c>
      <c r="J76" s="241">
        <v>0</v>
      </c>
    </row>
    <row r="77" spans="1:10" ht="25.5">
      <c r="A77" s="369" t="s">
        <v>2886</v>
      </c>
      <c r="B77" s="374" t="s">
        <v>2887</v>
      </c>
      <c r="C77" s="241">
        <v>0</v>
      </c>
      <c r="D77" s="369">
        <v>0</v>
      </c>
      <c r="E77" s="241">
        <v>3</v>
      </c>
      <c r="F77" s="369">
        <v>2</v>
      </c>
      <c r="G77" s="374">
        <f t="shared" si="2"/>
        <v>3</v>
      </c>
      <c r="H77" s="374">
        <f t="shared" si="2"/>
        <v>2</v>
      </c>
      <c r="J77" s="241">
        <v>3</v>
      </c>
    </row>
    <row r="78" spans="1:10" ht="25.5">
      <c r="A78" s="369" t="s">
        <v>2888</v>
      </c>
      <c r="B78" s="374" t="s">
        <v>2889</v>
      </c>
      <c r="C78" s="241">
        <v>0</v>
      </c>
      <c r="D78" s="369">
        <v>0</v>
      </c>
      <c r="E78" s="241">
        <v>0</v>
      </c>
      <c r="F78" s="369">
        <v>2</v>
      </c>
      <c r="G78" s="374">
        <f t="shared" si="2"/>
        <v>0</v>
      </c>
      <c r="H78" s="374">
        <f t="shared" si="2"/>
        <v>2</v>
      </c>
      <c r="J78" s="241">
        <v>0</v>
      </c>
    </row>
    <row r="79" spans="1:10" ht="25.5">
      <c r="A79" s="369" t="s">
        <v>2890</v>
      </c>
      <c r="B79" s="374" t="s">
        <v>2891</v>
      </c>
      <c r="C79" s="241">
        <v>0</v>
      </c>
      <c r="D79" s="369">
        <v>0</v>
      </c>
      <c r="E79" s="241">
        <v>0</v>
      </c>
      <c r="F79" s="369">
        <v>2</v>
      </c>
      <c r="G79" s="374">
        <f t="shared" si="2"/>
        <v>0</v>
      </c>
      <c r="H79" s="374">
        <f t="shared" si="2"/>
        <v>2</v>
      </c>
      <c r="J79" s="241">
        <v>0</v>
      </c>
    </row>
    <row r="80" spans="1:10">
      <c r="A80" s="369" t="s">
        <v>2892</v>
      </c>
      <c r="B80" s="374" t="s">
        <v>2893</v>
      </c>
      <c r="C80" s="241">
        <v>28</v>
      </c>
      <c r="D80" s="369">
        <v>30</v>
      </c>
      <c r="E80" s="241">
        <v>243</v>
      </c>
      <c r="F80" s="369">
        <v>250</v>
      </c>
      <c r="G80" s="374">
        <f t="shared" si="2"/>
        <v>271</v>
      </c>
      <c r="H80" s="374">
        <f t="shared" si="2"/>
        <v>280</v>
      </c>
      <c r="J80" s="241">
        <v>243</v>
      </c>
    </row>
    <row r="81" spans="1:10">
      <c r="A81" s="369" t="s">
        <v>2894</v>
      </c>
      <c r="B81" s="374" t="s">
        <v>2895</v>
      </c>
      <c r="C81" s="241">
        <v>7</v>
      </c>
      <c r="D81" s="369">
        <v>10</v>
      </c>
      <c r="E81" s="241">
        <v>747</v>
      </c>
      <c r="F81" s="369">
        <v>850</v>
      </c>
      <c r="G81" s="374">
        <f t="shared" si="2"/>
        <v>754</v>
      </c>
      <c r="H81" s="374">
        <f t="shared" si="2"/>
        <v>860</v>
      </c>
      <c r="J81" s="241">
        <v>747</v>
      </c>
    </row>
    <row r="82" spans="1:10">
      <c r="A82" s="369" t="s">
        <v>2896</v>
      </c>
      <c r="B82" s="374" t="s">
        <v>2897</v>
      </c>
      <c r="C82" s="241">
        <v>48</v>
      </c>
      <c r="D82" s="369">
        <v>50</v>
      </c>
      <c r="E82" s="241">
        <v>339</v>
      </c>
      <c r="F82" s="369">
        <v>350</v>
      </c>
      <c r="G82" s="374">
        <f t="shared" si="2"/>
        <v>387</v>
      </c>
      <c r="H82" s="374">
        <f t="shared" si="2"/>
        <v>400</v>
      </c>
      <c r="J82" s="241">
        <v>339</v>
      </c>
    </row>
    <row r="83" spans="1:10">
      <c r="A83" s="369" t="s">
        <v>2898</v>
      </c>
      <c r="B83" s="374" t="s">
        <v>2899</v>
      </c>
      <c r="C83" s="241">
        <v>10</v>
      </c>
      <c r="D83" s="369">
        <v>20</v>
      </c>
      <c r="E83" s="241">
        <v>1429</v>
      </c>
      <c r="F83" s="369">
        <v>1500</v>
      </c>
      <c r="G83" s="374">
        <f t="shared" si="2"/>
        <v>1439</v>
      </c>
      <c r="H83" s="374">
        <f t="shared" si="2"/>
        <v>1520</v>
      </c>
      <c r="J83" s="241">
        <v>1429</v>
      </c>
    </row>
    <row r="84" spans="1:10">
      <c r="A84" s="369" t="s">
        <v>2900</v>
      </c>
      <c r="B84" s="374" t="s">
        <v>2901</v>
      </c>
      <c r="C84" s="241">
        <v>26</v>
      </c>
      <c r="D84" s="369">
        <v>25</v>
      </c>
      <c r="E84" s="241">
        <v>242</v>
      </c>
      <c r="F84" s="369">
        <v>250</v>
      </c>
      <c r="G84" s="374">
        <f t="shared" si="2"/>
        <v>268</v>
      </c>
      <c r="H84" s="374">
        <f t="shared" si="2"/>
        <v>275</v>
      </c>
      <c r="J84" s="241">
        <v>242</v>
      </c>
    </row>
    <row r="85" spans="1:10">
      <c r="A85" s="369" t="s">
        <v>2902</v>
      </c>
      <c r="B85" s="374" t="s">
        <v>2903</v>
      </c>
      <c r="C85" s="241">
        <v>7</v>
      </c>
      <c r="D85" s="369">
        <v>10</v>
      </c>
      <c r="E85" s="241">
        <v>591</v>
      </c>
      <c r="F85" s="369">
        <v>600</v>
      </c>
      <c r="G85" s="374">
        <f t="shared" si="2"/>
        <v>598</v>
      </c>
      <c r="H85" s="374">
        <f t="shared" si="2"/>
        <v>610</v>
      </c>
      <c r="J85" s="241">
        <v>591</v>
      </c>
    </row>
    <row r="86" spans="1:10">
      <c r="A86" s="369" t="s">
        <v>2904</v>
      </c>
      <c r="B86" s="374" t="s">
        <v>2905</v>
      </c>
      <c r="C86" s="241">
        <v>11</v>
      </c>
      <c r="D86" s="369">
        <v>10</v>
      </c>
      <c r="E86" s="241">
        <v>83</v>
      </c>
      <c r="F86" s="369">
        <v>90</v>
      </c>
      <c r="G86" s="374">
        <f t="shared" si="2"/>
        <v>94</v>
      </c>
      <c r="H86" s="374">
        <f t="shared" si="2"/>
        <v>100</v>
      </c>
      <c r="J86" s="241">
        <v>83</v>
      </c>
    </row>
    <row r="87" spans="1:10">
      <c r="A87" s="369" t="s">
        <v>2906</v>
      </c>
      <c r="B87" s="374" t="s">
        <v>2907</v>
      </c>
      <c r="C87" s="241">
        <v>1</v>
      </c>
      <c r="D87" s="369">
        <v>1</v>
      </c>
      <c r="E87" s="241">
        <v>21</v>
      </c>
      <c r="F87" s="369">
        <v>20</v>
      </c>
      <c r="G87" s="374">
        <f t="shared" si="2"/>
        <v>22</v>
      </c>
      <c r="H87" s="374">
        <f t="shared" si="2"/>
        <v>21</v>
      </c>
      <c r="J87" s="241">
        <v>21</v>
      </c>
    </row>
    <row r="88" spans="1:10">
      <c r="A88" s="369" t="s">
        <v>2908</v>
      </c>
      <c r="B88" s="374" t="s">
        <v>2909</v>
      </c>
      <c r="C88" s="241">
        <v>0</v>
      </c>
      <c r="D88" s="369">
        <v>1</v>
      </c>
      <c r="E88" s="241">
        <v>11</v>
      </c>
      <c r="F88" s="369">
        <v>15</v>
      </c>
      <c r="G88" s="374">
        <f t="shared" si="2"/>
        <v>11</v>
      </c>
      <c r="H88" s="374">
        <f t="shared" si="2"/>
        <v>16</v>
      </c>
      <c r="J88" s="241">
        <v>11</v>
      </c>
    </row>
    <row r="89" spans="1:10">
      <c r="A89" s="369" t="s">
        <v>2910</v>
      </c>
      <c r="B89" s="374" t="s">
        <v>2911</v>
      </c>
      <c r="C89" s="241">
        <v>0</v>
      </c>
      <c r="D89" s="369">
        <v>0</v>
      </c>
      <c r="E89" s="241">
        <v>0</v>
      </c>
      <c r="F89" s="369">
        <v>3</v>
      </c>
      <c r="G89" s="374">
        <f t="shared" si="2"/>
        <v>0</v>
      </c>
      <c r="H89" s="374">
        <f t="shared" si="2"/>
        <v>3</v>
      </c>
      <c r="J89" s="241">
        <v>0</v>
      </c>
    </row>
    <row r="90" spans="1:10">
      <c r="A90" s="369" t="s">
        <v>2912</v>
      </c>
      <c r="B90" s="374" t="s">
        <v>2913</v>
      </c>
      <c r="C90" s="241">
        <v>0</v>
      </c>
      <c r="D90" s="369">
        <v>0</v>
      </c>
      <c r="E90" s="241">
        <v>0</v>
      </c>
      <c r="F90" s="369">
        <v>2</v>
      </c>
      <c r="G90" s="374">
        <f t="shared" si="2"/>
        <v>0</v>
      </c>
      <c r="H90" s="374">
        <f t="shared" si="2"/>
        <v>2</v>
      </c>
      <c r="J90" s="241">
        <v>0</v>
      </c>
    </row>
    <row r="91" spans="1:10">
      <c r="A91" s="369" t="s">
        <v>2914</v>
      </c>
      <c r="B91" s="374" t="s">
        <v>2915</v>
      </c>
      <c r="C91" s="241">
        <v>0</v>
      </c>
      <c r="D91" s="369">
        <v>0</v>
      </c>
      <c r="E91" s="241">
        <v>0</v>
      </c>
      <c r="F91" s="369">
        <v>5</v>
      </c>
      <c r="G91" s="374">
        <f t="shared" si="2"/>
        <v>0</v>
      </c>
      <c r="H91" s="374">
        <f t="shared" si="2"/>
        <v>5</v>
      </c>
      <c r="J91" s="241">
        <v>0</v>
      </c>
    </row>
    <row r="92" spans="1:10">
      <c r="A92" s="369" t="s">
        <v>2916</v>
      </c>
      <c r="B92" s="374" t="s">
        <v>2917</v>
      </c>
      <c r="C92" s="241">
        <v>3</v>
      </c>
      <c r="D92" s="369">
        <v>5</v>
      </c>
      <c r="E92" s="241">
        <v>0</v>
      </c>
      <c r="F92" s="369">
        <v>5</v>
      </c>
      <c r="G92" s="374">
        <f t="shared" si="2"/>
        <v>3</v>
      </c>
      <c r="H92" s="374">
        <f t="shared" si="2"/>
        <v>10</v>
      </c>
      <c r="J92" s="241">
        <v>0</v>
      </c>
    </row>
    <row r="93" spans="1:10">
      <c r="A93" s="369" t="s">
        <v>2918</v>
      </c>
      <c r="B93" s="374" t="s">
        <v>2919</v>
      </c>
      <c r="C93" s="241">
        <v>2</v>
      </c>
      <c r="D93" s="369">
        <v>5</v>
      </c>
      <c r="E93" s="241">
        <v>7</v>
      </c>
      <c r="F93" s="369">
        <v>12</v>
      </c>
      <c r="G93" s="374">
        <f t="shared" si="2"/>
        <v>9</v>
      </c>
      <c r="H93" s="374">
        <f t="shared" si="2"/>
        <v>17</v>
      </c>
      <c r="J93" s="241">
        <v>7</v>
      </c>
    </row>
    <row r="94" spans="1:10">
      <c r="A94" s="369" t="s">
        <v>2920</v>
      </c>
      <c r="B94" s="374" t="s">
        <v>2921</v>
      </c>
      <c r="C94" s="241">
        <v>3</v>
      </c>
      <c r="D94" s="369">
        <v>1</v>
      </c>
      <c r="E94" s="241">
        <v>2</v>
      </c>
      <c r="F94" s="369">
        <v>6</v>
      </c>
      <c r="G94" s="374">
        <f t="shared" si="2"/>
        <v>5</v>
      </c>
      <c r="H94" s="374">
        <f t="shared" si="2"/>
        <v>7</v>
      </c>
      <c r="J94" s="241">
        <v>2</v>
      </c>
    </row>
    <row r="95" spans="1:10">
      <c r="A95" s="369" t="s">
        <v>2922</v>
      </c>
      <c r="B95" s="374" t="s">
        <v>2923</v>
      </c>
      <c r="C95" s="241">
        <v>1</v>
      </c>
      <c r="D95" s="369">
        <v>1</v>
      </c>
      <c r="E95" s="241">
        <v>22</v>
      </c>
      <c r="F95" s="369">
        <v>25</v>
      </c>
      <c r="G95" s="374">
        <f t="shared" si="2"/>
        <v>23</v>
      </c>
      <c r="H95" s="374">
        <f t="shared" si="2"/>
        <v>26</v>
      </c>
      <c r="J95" s="241">
        <v>22</v>
      </c>
    </row>
    <row r="96" spans="1:10">
      <c r="A96" s="369" t="s">
        <v>2924</v>
      </c>
      <c r="B96" s="374" t="s">
        <v>2925</v>
      </c>
      <c r="C96" s="241">
        <v>1</v>
      </c>
      <c r="D96" s="369">
        <v>1</v>
      </c>
      <c r="E96" s="241">
        <v>2</v>
      </c>
      <c r="F96" s="369">
        <v>2</v>
      </c>
      <c r="G96" s="374">
        <f t="shared" si="2"/>
        <v>3</v>
      </c>
      <c r="H96" s="374">
        <f t="shared" si="2"/>
        <v>3</v>
      </c>
      <c r="J96" s="241">
        <v>2</v>
      </c>
    </row>
    <row r="97" spans="1:10">
      <c r="A97" s="369" t="s">
        <v>2926</v>
      </c>
      <c r="B97" s="374" t="s">
        <v>2927</v>
      </c>
      <c r="C97" s="241">
        <v>0</v>
      </c>
      <c r="D97" s="369">
        <v>1</v>
      </c>
      <c r="E97" s="241">
        <v>9</v>
      </c>
      <c r="F97" s="369">
        <v>10</v>
      </c>
      <c r="G97" s="374">
        <f t="shared" si="2"/>
        <v>9</v>
      </c>
      <c r="H97" s="374">
        <f t="shared" si="2"/>
        <v>11</v>
      </c>
      <c r="J97" s="241">
        <v>9</v>
      </c>
    </row>
    <row r="98" spans="1:10">
      <c r="A98" s="369" t="s">
        <v>2928</v>
      </c>
      <c r="B98" s="374" t="s">
        <v>2929</v>
      </c>
      <c r="C98" s="241">
        <v>1</v>
      </c>
      <c r="D98" s="369">
        <v>1</v>
      </c>
      <c r="E98" s="241">
        <v>0</v>
      </c>
      <c r="F98" s="369">
        <v>2</v>
      </c>
      <c r="G98" s="374">
        <f t="shared" si="2"/>
        <v>1</v>
      </c>
      <c r="H98" s="374">
        <f t="shared" si="2"/>
        <v>3</v>
      </c>
      <c r="J98" s="241">
        <v>0</v>
      </c>
    </row>
    <row r="99" spans="1:10">
      <c r="A99" s="369" t="s">
        <v>2930</v>
      </c>
      <c r="B99" s="374" t="s">
        <v>2931</v>
      </c>
      <c r="C99" s="241">
        <v>0</v>
      </c>
      <c r="D99" s="369">
        <v>0</v>
      </c>
      <c r="E99" s="241">
        <v>0</v>
      </c>
      <c r="F99" s="369">
        <v>2</v>
      </c>
      <c r="G99" s="374">
        <f t="shared" si="2"/>
        <v>0</v>
      </c>
      <c r="H99" s="374">
        <f t="shared" si="2"/>
        <v>2</v>
      </c>
      <c r="J99" s="241">
        <v>0</v>
      </c>
    </row>
    <row r="100" spans="1:10">
      <c r="A100" s="369" t="s">
        <v>2932</v>
      </c>
      <c r="B100" s="374" t="s">
        <v>2933</v>
      </c>
      <c r="C100" s="241">
        <v>0</v>
      </c>
      <c r="D100" s="369">
        <v>0</v>
      </c>
      <c r="E100" s="241">
        <v>0</v>
      </c>
      <c r="F100" s="369">
        <v>2</v>
      </c>
      <c r="G100" s="374">
        <f t="shared" si="2"/>
        <v>0</v>
      </c>
      <c r="H100" s="374">
        <f t="shared" si="2"/>
        <v>2</v>
      </c>
      <c r="J100" s="241">
        <v>0</v>
      </c>
    </row>
    <row r="101" spans="1:10">
      <c r="A101" s="369" t="s">
        <v>2934</v>
      </c>
      <c r="B101" s="374" t="s">
        <v>2935</v>
      </c>
      <c r="C101" s="241">
        <v>0</v>
      </c>
      <c r="D101" s="369">
        <v>0</v>
      </c>
      <c r="E101" s="241">
        <v>0</v>
      </c>
      <c r="F101" s="369">
        <v>2</v>
      </c>
      <c r="G101" s="374">
        <f t="shared" si="2"/>
        <v>0</v>
      </c>
      <c r="H101" s="374">
        <f t="shared" si="2"/>
        <v>2</v>
      </c>
      <c r="J101" s="241">
        <v>0</v>
      </c>
    </row>
    <row r="102" spans="1:10">
      <c r="A102" s="369" t="s">
        <v>2936</v>
      </c>
      <c r="B102" s="374" t="s">
        <v>2937</v>
      </c>
      <c r="C102" s="241">
        <v>0</v>
      </c>
      <c r="D102" s="369">
        <v>0</v>
      </c>
      <c r="E102" s="241">
        <v>0</v>
      </c>
      <c r="F102" s="369">
        <v>2</v>
      </c>
      <c r="G102" s="374">
        <f t="shared" si="2"/>
        <v>0</v>
      </c>
      <c r="H102" s="374">
        <f t="shared" si="2"/>
        <v>2</v>
      </c>
      <c r="J102" s="241">
        <v>0</v>
      </c>
    </row>
    <row r="103" spans="1:10">
      <c r="A103" s="369" t="s">
        <v>2938</v>
      </c>
      <c r="B103" s="374" t="s">
        <v>2939</v>
      </c>
      <c r="C103" s="241">
        <v>0</v>
      </c>
      <c r="D103" s="369">
        <v>0</v>
      </c>
      <c r="E103" s="241">
        <v>5</v>
      </c>
      <c r="F103" s="369">
        <v>4</v>
      </c>
      <c r="G103" s="374">
        <f t="shared" si="2"/>
        <v>5</v>
      </c>
      <c r="H103" s="374">
        <f t="shared" si="2"/>
        <v>4</v>
      </c>
      <c r="J103" s="241">
        <v>5</v>
      </c>
    </row>
    <row r="104" spans="1:10">
      <c r="A104" s="369" t="s">
        <v>2940</v>
      </c>
      <c r="B104" s="374" t="s">
        <v>2941</v>
      </c>
      <c r="C104" s="241">
        <v>0</v>
      </c>
      <c r="D104" s="369">
        <v>0</v>
      </c>
      <c r="E104" s="241">
        <v>0</v>
      </c>
      <c r="F104" s="369">
        <v>4</v>
      </c>
      <c r="G104" s="374">
        <f t="shared" si="2"/>
        <v>0</v>
      </c>
      <c r="H104" s="374">
        <f t="shared" si="2"/>
        <v>4</v>
      </c>
      <c r="J104" s="241">
        <v>0</v>
      </c>
    </row>
    <row r="105" spans="1:10">
      <c r="A105" s="369" t="s">
        <v>2942</v>
      </c>
      <c r="B105" s="374" t="s">
        <v>2943</v>
      </c>
      <c r="C105" s="241">
        <v>0</v>
      </c>
      <c r="D105" s="369">
        <v>0</v>
      </c>
      <c r="E105" s="241">
        <v>0</v>
      </c>
      <c r="F105" s="369">
        <v>3</v>
      </c>
      <c r="G105" s="374">
        <f t="shared" si="2"/>
        <v>0</v>
      </c>
      <c r="H105" s="374">
        <f t="shared" si="2"/>
        <v>3</v>
      </c>
      <c r="J105" s="241">
        <v>0</v>
      </c>
    </row>
    <row r="106" spans="1:10">
      <c r="A106" s="369" t="s">
        <v>1949</v>
      </c>
      <c r="B106" s="374" t="s">
        <v>1950</v>
      </c>
      <c r="C106" s="241">
        <v>0</v>
      </c>
      <c r="D106" s="369">
        <v>0</v>
      </c>
      <c r="E106" s="241">
        <v>0</v>
      </c>
      <c r="F106" s="369">
        <v>5</v>
      </c>
      <c r="G106" s="374">
        <f t="shared" ref="G106:H127" si="3">C106+E106</f>
        <v>0</v>
      </c>
      <c r="H106" s="374">
        <f t="shared" si="3"/>
        <v>5</v>
      </c>
      <c r="J106" s="241">
        <v>0</v>
      </c>
    </row>
    <row r="107" spans="1:10">
      <c r="A107" s="369" t="s">
        <v>1951</v>
      </c>
      <c r="B107" s="374" t="s">
        <v>1952</v>
      </c>
      <c r="C107" s="241">
        <v>0</v>
      </c>
      <c r="D107" s="369">
        <v>0</v>
      </c>
      <c r="E107" s="241">
        <v>0</v>
      </c>
      <c r="F107" s="369">
        <v>5</v>
      </c>
      <c r="G107" s="374">
        <f t="shared" si="3"/>
        <v>0</v>
      </c>
      <c r="H107" s="374">
        <f t="shared" si="3"/>
        <v>5</v>
      </c>
      <c r="J107" s="241">
        <v>0</v>
      </c>
    </row>
    <row r="108" spans="1:10">
      <c r="A108" s="369" t="s">
        <v>1953</v>
      </c>
      <c r="B108" s="374" t="s">
        <v>1954</v>
      </c>
      <c r="C108" s="241">
        <v>0</v>
      </c>
      <c r="D108" s="369">
        <v>0</v>
      </c>
      <c r="E108" s="241">
        <v>0</v>
      </c>
      <c r="F108" s="369">
        <v>5</v>
      </c>
      <c r="G108" s="374">
        <f t="shared" si="3"/>
        <v>0</v>
      </c>
      <c r="H108" s="374">
        <f t="shared" si="3"/>
        <v>5</v>
      </c>
      <c r="J108" s="241">
        <v>0</v>
      </c>
    </row>
    <row r="109" spans="1:10">
      <c r="A109" s="369" t="s">
        <v>1957</v>
      </c>
      <c r="B109" s="374" t="s">
        <v>1958</v>
      </c>
      <c r="C109" s="241">
        <v>0</v>
      </c>
      <c r="D109" s="369">
        <v>0</v>
      </c>
      <c r="E109" s="241">
        <v>0</v>
      </c>
      <c r="F109" s="369">
        <v>5</v>
      </c>
      <c r="G109" s="374">
        <f t="shared" si="3"/>
        <v>0</v>
      </c>
      <c r="H109" s="374">
        <f t="shared" si="3"/>
        <v>5</v>
      </c>
      <c r="J109" s="241">
        <v>0</v>
      </c>
    </row>
    <row r="110" spans="1:10">
      <c r="A110" s="369" t="s">
        <v>1959</v>
      </c>
      <c r="B110" s="374" t="s">
        <v>1960</v>
      </c>
      <c r="C110" s="241">
        <v>0</v>
      </c>
      <c r="D110" s="369">
        <v>0</v>
      </c>
      <c r="E110" s="241">
        <v>0</v>
      </c>
      <c r="F110" s="369">
        <v>5</v>
      </c>
      <c r="G110" s="374">
        <f t="shared" si="3"/>
        <v>0</v>
      </c>
      <c r="H110" s="374">
        <f t="shared" si="3"/>
        <v>5</v>
      </c>
      <c r="J110" s="241">
        <v>0</v>
      </c>
    </row>
    <row r="111" spans="1:10" ht="25.5">
      <c r="A111" s="369" t="s">
        <v>1961</v>
      </c>
      <c r="B111" s="374" t="s">
        <v>1962</v>
      </c>
      <c r="C111" s="241">
        <v>0</v>
      </c>
      <c r="D111" s="369">
        <v>0</v>
      </c>
      <c r="E111" s="241">
        <v>0</v>
      </c>
      <c r="F111" s="369">
        <v>5</v>
      </c>
      <c r="G111" s="374">
        <f t="shared" si="3"/>
        <v>0</v>
      </c>
      <c r="H111" s="374">
        <f t="shared" si="3"/>
        <v>5</v>
      </c>
      <c r="J111" s="241">
        <v>0</v>
      </c>
    </row>
    <row r="112" spans="1:10" ht="38.25">
      <c r="A112" s="369" t="s">
        <v>1963</v>
      </c>
      <c r="B112" s="374" t="s">
        <v>1964</v>
      </c>
      <c r="C112" s="241">
        <v>4</v>
      </c>
      <c r="D112" s="369">
        <v>5</v>
      </c>
      <c r="E112" s="241">
        <v>158</v>
      </c>
      <c r="F112" s="369">
        <v>180</v>
      </c>
      <c r="G112" s="374">
        <f t="shared" si="3"/>
        <v>162</v>
      </c>
      <c r="H112" s="374">
        <f t="shared" si="3"/>
        <v>185</v>
      </c>
      <c r="J112" s="241">
        <v>158</v>
      </c>
    </row>
    <row r="113" spans="1:10" ht="25.5">
      <c r="A113" s="369" t="s">
        <v>1971</v>
      </c>
      <c r="B113" s="374" t="s">
        <v>1972</v>
      </c>
      <c r="C113" s="241">
        <v>0</v>
      </c>
      <c r="D113" s="369">
        <v>0</v>
      </c>
      <c r="E113" s="241">
        <v>0</v>
      </c>
      <c r="F113" s="369">
        <v>5</v>
      </c>
      <c r="G113" s="374">
        <f t="shared" si="3"/>
        <v>0</v>
      </c>
      <c r="H113" s="374">
        <f t="shared" si="3"/>
        <v>5</v>
      </c>
      <c r="J113" s="241">
        <v>0</v>
      </c>
    </row>
    <row r="114" spans="1:10" ht="25.5">
      <c r="A114" s="369" t="s">
        <v>1973</v>
      </c>
      <c r="B114" s="374" t="s">
        <v>1974</v>
      </c>
      <c r="C114" s="241">
        <v>0</v>
      </c>
      <c r="D114" s="369">
        <v>0</v>
      </c>
      <c r="E114" s="241">
        <v>0</v>
      </c>
      <c r="F114" s="369">
        <v>5</v>
      </c>
      <c r="G114" s="374">
        <f t="shared" si="3"/>
        <v>0</v>
      </c>
      <c r="H114" s="374">
        <f t="shared" si="3"/>
        <v>5</v>
      </c>
      <c r="J114" s="241">
        <v>0</v>
      </c>
    </row>
    <row r="115" spans="1:10" ht="25.5">
      <c r="A115" s="369" t="s">
        <v>1975</v>
      </c>
      <c r="B115" s="374" t="s">
        <v>1976</v>
      </c>
      <c r="C115" s="241">
        <v>0</v>
      </c>
      <c r="D115" s="369">
        <v>0</v>
      </c>
      <c r="E115" s="241">
        <v>0</v>
      </c>
      <c r="F115" s="369">
        <v>5</v>
      </c>
      <c r="G115" s="374">
        <f t="shared" si="3"/>
        <v>0</v>
      </c>
      <c r="H115" s="374">
        <f t="shared" si="3"/>
        <v>5</v>
      </c>
      <c r="J115" s="241">
        <v>0</v>
      </c>
    </row>
    <row r="116" spans="1:10" ht="25.5">
      <c r="A116" s="369" t="s">
        <v>2214</v>
      </c>
      <c r="B116" s="374" t="s">
        <v>2638</v>
      </c>
      <c r="C116" s="241">
        <v>0</v>
      </c>
      <c r="D116" s="369">
        <v>0</v>
      </c>
      <c r="E116" s="241">
        <v>0</v>
      </c>
      <c r="F116" s="369">
        <v>5</v>
      </c>
      <c r="G116" s="374">
        <f t="shared" si="3"/>
        <v>0</v>
      </c>
      <c r="H116" s="374">
        <f t="shared" si="3"/>
        <v>5</v>
      </c>
      <c r="J116" s="241">
        <v>0</v>
      </c>
    </row>
    <row r="117" spans="1:10" ht="25.5">
      <c r="A117" s="369" t="s">
        <v>1977</v>
      </c>
      <c r="B117" s="374" t="s">
        <v>1978</v>
      </c>
      <c r="C117" s="241">
        <v>194</v>
      </c>
      <c r="D117" s="369">
        <v>200</v>
      </c>
      <c r="E117" s="241">
        <v>4845</v>
      </c>
      <c r="F117" s="369">
        <v>5000</v>
      </c>
      <c r="G117" s="374">
        <f t="shared" si="3"/>
        <v>5039</v>
      </c>
      <c r="H117" s="374">
        <f t="shared" si="3"/>
        <v>5200</v>
      </c>
      <c r="J117" s="241">
        <v>4845</v>
      </c>
    </row>
    <row r="118" spans="1:10" ht="25.5">
      <c r="A118" s="369" t="s">
        <v>1979</v>
      </c>
      <c r="B118" s="374" t="s">
        <v>1980</v>
      </c>
      <c r="C118" s="241">
        <v>0</v>
      </c>
      <c r="D118" s="369">
        <v>0</v>
      </c>
      <c r="E118" s="241">
        <v>0</v>
      </c>
      <c r="F118" s="369">
        <v>5</v>
      </c>
      <c r="G118" s="374">
        <f t="shared" si="3"/>
        <v>0</v>
      </c>
      <c r="H118" s="374">
        <f t="shared" si="3"/>
        <v>5</v>
      </c>
      <c r="J118" s="241">
        <v>0</v>
      </c>
    </row>
    <row r="119" spans="1:10" ht="25.5">
      <c r="A119" s="369" t="s">
        <v>2563</v>
      </c>
      <c r="B119" s="374" t="s">
        <v>2564</v>
      </c>
      <c r="C119" s="241">
        <v>0</v>
      </c>
      <c r="D119" s="369">
        <v>0</v>
      </c>
      <c r="E119" s="241">
        <v>0</v>
      </c>
      <c r="F119" s="369">
        <v>5</v>
      </c>
      <c r="G119" s="374">
        <f t="shared" si="3"/>
        <v>0</v>
      </c>
      <c r="H119" s="374">
        <f t="shared" si="3"/>
        <v>5</v>
      </c>
      <c r="J119" s="241">
        <v>0</v>
      </c>
    </row>
    <row r="120" spans="1:10" ht="25.5">
      <c r="A120" s="369" t="s">
        <v>1991</v>
      </c>
      <c r="B120" s="374" t="s">
        <v>1992</v>
      </c>
      <c r="C120" s="241">
        <v>1</v>
      </c>
      <c r="D120" s="369">
        <v>2</v>
      </c>
      <c r="E120" s="241">
        <v>110</v>
      </c>
      <c r="F120" s="369">
        <v>150</v>
      </c>
      <c r="G120" s="374">
        <f t="shared" si="3"/>
        <v>111</v>
      </c>
      <c r="H120" s="374">
        <f t="shared" si="3"/>
        <v>152</v>
      </c>
      <c r="J120" s="241">
        <v>110</v>
      </c>
    </row>
    <row r="121" spans="1:10" ht="25.5">
      <c r="A121" s="369" t="s">
        <v>2565</v>
      </c>
      <c r="B121" s="374" t="s">
        <v>2566</v>
      </c>
      <c r="C121" s="241">
        <v>0</v>
      </c>
      <c r="D121" s="369">
        <v>0</v>
      </c>
      <c r="E121" s="241">
        <v>0</v>
      </c>
      <c r="F121" s="369">
        <v>5</v>
      </c>
      <c r="G121" s="374">
        <f t="shared" si="3"/>
        <v>0</v>
      </c>
      <c r="H121" s="374">
        <f t="shared" si="3"/>
        <v>5</v>
      </c>
      <c r="J121" s="241">
        <v>0</v>
      </c>
    </row>
    <row r="122" spans="1:10">
      <c r="A122" s="369" t="s">
        <v>1997</v>
      </c>
      <c r="B122" s="374" t="s">
        <v>1998</v>
      </c>
      <c r="C122" s="241">
        <v>0</v>
      </c>
      <c r="D122" s="369">
        <v>0</v>
      </c>
      <c r="E122" s="241">
        <v>0</v>
      </c>
      <c r="F122" s="369">
        <v>5</v>
      </c>
      <c r="G122" s="374">
        <f t="shared" si="3"/>
        <v>0</v>
      </c>
      <c r="H122" s="374">
        <f t="shared" si="3"/>
        <v>5</v>
      </c>
      <c r="J122" s="241">
        <v>0</v>
      </c>
    </row>
    <row r="123" spans="1:10" ht="25.5">
      <c r="A123" s="369" t="s">
        <v>2569</v>
      </c>
      <c r="B123" s="374" t="s">
        <v>2570</v>
      </c>
      <c r="C123" s="241">
        <v>0</v>
      </c>
      <c r="D123" s="369">
        <v>0</v>
      </c>
      <c r="E123" s="241">
        <v>0</v>
      </c>
      <c r="F123" s="369">
        <v>5</v>
      </c>
      <c r="G123" s="374">
        <f t="shared" si="3"/>
        <v>0</v>
      </c>
      <c r="H123" s="374">
        <f t="shared" si="3"/>
        <v>5</v>
      </c>
      <c r="J123" s="241">
        <v>0</v>
      </c>
    </row>
    <row r="124" spans="1:10">
      <c r="A124" s="369" t="s">
        <v>1999</v>
      </c>
      <c r="B124" s="374" t="s">
        <v>2000</v>
      </c>
      <c r="C124" s="241">
        <v>0</v>
      </c>
      <c r="D124" s="369">
        <v>0</v>
      </c>
      <c r="E124" s="241">
        <v>0</v>
      </c>
      <c r="F124" s="369">
        <v>5</v>
      </c>
      <c r="G124" s="374">
        <f t="shared" si="3"/>
        <v>0</v>
      </c>
      <c r="H124" s="374">
        <f t="shared" si="3"/>
        <v>5</v>
      </c>
      <c r="J124" s="241">
        <v>0</v>
      </c>
    </row>
    <row r="125" spans="1:10" ht="25.5">
      <c r="A125" s="369" t="s">
        <v>2001</v>
      </c>
      <c r="B125" s="374" t="s">
        <v>2002</v>
      </c>
      <c r="C125" s="241">
        <v>0</v>
      </c>
      <c r="D125" s="369">
        <v>0</v>
      </c>
      <c r="E125" s="241">
        <v>0</v>
      </c>
      <c r="F125" s="369">
        <v>5</v>
      </c>
      <c r="G125" s="374">
        <f t="shared" si="3"/>
        <v>0</v>
      </c>
      <c r="H125" s="374">
        <f t="shared" si="3"/>
        <v>5</v>
      </c>
      <c r="J125" s="241">
        <v>0</v>
      </c>
    </row>
    <row r="126" spans="1:10" ht="25.5">
      <c r="A126" s="369" t="s">
        <v>2007</v>
      </c>
      <c r="B126" s="374" t="s">
        <v>2008</v>
      </c>
      <c r="C126" s="241">
        <v>0</v>
      </c>
      <c r="D126" s="369">
        <v>0</v>
      </c>
      <c r="E126" s="241">
        <v>0</v>
      </c>
      <c r="F126" s="369">
        <v>5</v>
      </c>
      <c r="G126" s="374">
        <f t="shared" si="3"/>
        <v>0</v>
      </c>
      <c r="H126" s="374">
        <f t="shared" si="3"/>
        <v>5</v>
      </c>
      <c r="J126" s="241">
        <v>0</v>
      </c>
    </row>
    <row r="127" spans="1:10" ht="25.5">
      <c r="A127" s="369" t="s">
        <v>2009</v>
      </c>
      <c r="B127" s="374" t="s">
        <v>2010</v>
      </c>
      <c r="C127" s="241">
        <v>0</v>
      </c>
      <c r="D127" s="369">
        <v>0</v>
      </c>
      <c r="E127" s="241">
        <v>0</v>
      </c>
      <c r="F127" s="369">
        <v>5</v>
      </c>
      <c r="G127" s="374">
        <f t="shared" si="3"/>
        <v>0</v>
      </c>
      <c r="H127" s="374">
        <f t="shared" si="3"/>
        <v>5</v>
      </c>
      <c r="J127" s="241">
        <v>0</v>
      </c>
    </row>
    <row r="128" spans="1:10" s="352" customFormat="1">
      <c r="A128" s="335"/>
      <c r="B128" s="335" t="s">
        <v>2011</v>
      </c>
      <c r="C128" s="335">
        <f t="shared" ref="C128:H128" si="4">SUM(C10:C127)</f>
        <v>2894</v>
      </c>
      <c r="D128" s="335">
        <f t="shared" si="4"/>
        <v>2989</v>
      </c>
      <c r="E128" s="335">
        <f t="shared" si="4"/>
        <v>24456</v>
      </c>
      <c r="F128" s="335">
        <f t="shared" si="4"/>
        <v>25819</v>
      </c>
      <c r="G128" s="335">
        <f t="shared" si="4"/>
        <v>27350</v>
      </c>
      <c r="H128" s="335">
        <f t="shared" si="4"/>
        <v>28808</v>
      </c>
      <c r="I128" s="453"/>
    </row>
    <row r="129" spans="1:8">
      <c r="A129" s="318"/>
      <c r="B129" s="318"/>
      <c r="C129" s="321"/>
      <c r="D129" s="321"/>
      <c r="E129" s="331"/>
      <c r="F129" s="321"/>
      <c r="G129" s="321"/>
      <c r="H129" s="321"/>
    </row>
    <row r="130" spans="1:8">
      <c r="A130" s="318"/>
      <c r="B130" s="318"/>
      <c r="C130" s="321"/>
      <c r="D130" s="321"/>
      <c r="E130" s="321"/>
      <c r="F130" s="321"/>
      <c r="G130" s="321"/>
      <c r="H130" s="321"/>
    </row>
    <row r="131" spans="1:8">
      <c r="A131" s="318"/>
      <c r="B131" s="318"/>
      <c r="C131" s="321"/>
      <c r="D131" s="321"/>
      <c r="E131" s="321"/>
      <c r="F131" s="321"/>
      <c r="G131" s="321"/>
      <c r="H131" s="321"/>
    </row>
    <row r="132" spans="1:8">
      <c r="A132" s="318"/>
      <c r="B132" s="318"/>
      <c r="C132" s="321"/>
      <c r="D132" s="321"/>
      <c r="E132" s="321"/>
      <c r="F132" s="321"/>
      <c r="G132" s="321"/>
      <c r="H132" s="321"/>
    </row>
    <row r="133" spans="1:8">
      <c r="A133" s="318"/>
      <c r="B133" s="318"/>
      <c r="C133" s="321"/>
      <c r="D133" s="321"/>
      <c r="E133" s="321"/>
      <c r="F133" s="321"/>
      <c r="G133" s="321"/>
      <c r="H133" s="321"/>
    </row>
    <row r="134" spans="1:8">
      <c r="A134" s="318"/>
      <c r="B134" s="318"/>
      <c r="C134" s="321"/>
      <c r="D134" s="321"/>
      <c r="E134" s="321"/>
      <c r="F134" s="321"/>
      <c r="G134" s="321"/>
      <c r="H134" s="321"/>
    </row>
    <row r="135" spans="1:8">
      <c r="A135" s="318"/>
      <c r="B135" s="318"/>
      <c r="C135" s="321"/>
      <c r="D135" s="321"/>
      <c r="E135" s="321"/>
      <c r="F135" s="321"/>
      <c r="G135" s="321"/>
      <c r="H135" s="321"/>
    </row>
    <row r="136" spans="1:8">
      <c r="A136" s="318"/>
      <c r="B136" s="318"/>
      <c r="C136" s="321"/>
      <c r="D136" s="321"/>
      <c r="E136" s="321"/>
      <c r="F136" s="321"/>
      <c r="G136" s="321"/>
      <c r="H136" s="321"/>
    </row>
    <row r="137" spans="1:8">
      <c r="A137" s="318"/>
      <c r="B137" s="318"/>
      <c r="C137" s="321"/>
      <c r="D137" s="321"/>
      <c r="E137" s="321"/>
      <c r="F137" s="321"/>
      <c r="G137" s="321"/>
      <c r="H137" s="321"/>
    </row>
    <row r="138" spans="1:8">
      <c r="A138" s="318"/>
      <c r="B138" s="318"/>
      <c r="C138" s="321"/>
      <c r="D138" s="321"/>
      <c r="E138" s="321"/>
      <c r="F138" s="321"/>
      <c r="G138" s="321"/>
      <c r="H138" s="321"/>
    </row>
    <row r="139" spans="1:8">
      <c r="A139" s="318"/>
      <c r="B139" s="318"/>
      <c r="C139" s="321"/>
      <c r="D139" s="321"/>
      <c r="E139" s="321"/>
      <c r="F139" s="321"/>
      <c r="G139" s="321"/>
      <c r="H139" s="321"/>
    </row>
    <row r="140" spans="1:8">
      <c r="A140" s="318"/>
      <c r="B140" s="318"/>
      <c r="C140" s="321"/>
      <c r="D140" s="321"/>
      <c r="E140" s="321"/>
      <c r="F140" s="321"/>
      <c r="G140" s="321"/>
      <c r="H140" s="321"/>
    </row>
    <row r="141" spans="1:8">
      <c r="A141" s="318"/>
      <c r="B141" s="318"/>
      <c r="C141" s="321"/>
      <c r="D141" s="321"/>
      <c r="E141" s="321"/>
      <c r="F141" s="321"/>
      <c r="G141" s="321"/>
      <c r="H141" s="321"/>
    </row>
    <row r="142" spans="1:8">
      <c r="A142" s="318"/>
      <c r="B142" s="318"/>
      <c r="C142" s="321"/>
      <c r="D142" s="321"/>
      <c r="E142" s="321"/>
      <c r="F142" s="321"/>
      <c r="G142" s="321"/>
      <c r="H142" s="321"/>
    </row>
    <row r="143" spans="1:8">
      <c r="A143" s="318"/>
      <c r="B143" s="318"/>
      <c r="C143" s="321"/>
      <c r="D143" s="321"/>
      <c r="E143" s="321"/>
      <c r="F143" s="321"/>
      <c r="G143" s="321"/>
      <c r="H143" s="321"/>
    </row>
    <row r="144" spans="1:8">
      <c r="A144" s="318"/>
      <c r="B144" s="318"/>
      <c r="C144" s="321"/>
      <c r="D144" s="321"/>
      <c r="E144" s="321"/>
      <c r="F144" s="321"/>
      <c r="G144" s="321"/>
      <c r="H144" s="321"/>
    </row>
    <row r="145" spans="1:8">
      <c r="A145" s="318"/>
      <c r="B145" s="318"/>
      <c r="C145" s="321"/>
      <c r="D145" s="321"/>
      <c r="E145" s="321"/>
      <c r="F145" s="321"/>
      <c r="G145" s="321"/>
      <c r="H145" s="321"/>
    </row>
    <row r="146" spans="1:8">
      <c r="A146" s="318"/>
      <c r="B146" s="318"/>
      <c r="C146" s="321"/>
      <c r="D146" s="321"/>
      <c r="E146" s="321"/>
      <c r="F146" s="321"/>
      <c r="G146" s="321"/>
      <c r="H146" s="321"/>
    </row>
    <row r="147" spans="1:8">
      <c r="A147" s="318"/>
      <c r="B147" s="318"/>
      <c r="C147" s="321"/>
      <c r="D147" s="321"/>
      <c r="E147" s="321"/>
      <c r="F147" s="321"/>
      <c r="G147" s="321"/>
      <c r="H147" s="321"/>
    </row>
    <row r="148" spans="1:8">
      <c r="A148" s="318"/>
      <c r="B148" s="318"/>
      <c r="C148" s="321"/>
      <c r="D148" s="321"/>
      <c r="E148" s="321"/>
      <c r="F148" s="321"/>
      <c r="G148" s="321"/>
      <c r="H148" s="321"/>
    </row>
    <row r="149" spans="1:8">
      <c r="A149" s="318"/>
      <c r="B149" s="318"/>
      <c r="C149" s="321"/>
      <c r="D149" s="321"/>
      <c r="E149" s="321"/>
      <c r="F149" s="321"/>
      <c r="G149" s="321"/>
      <c r="H149" s="321"/>
    </row>
    <row r="150" spans="1:8">
      <c r="A150" s="318"/>
      <c r="B150" s="318"/>
      <c r="C150" s="321"/>
      <c r="D150" s="321"/>
      <c r="E150" s="321"/>
      <c r="F150" s="321"/>
      <c r="G150" s="321"/>
      <c r="H150" s="321"/>
    </row>
    <row r="151" spans="1:8">
      <c r="A151" s="318"/>
      <c r="B151" s="318"/>
      <c r="C151" s="321"/>
      <c r="D151" s="321"/>
      <c r="E151" s="321"/>
      <c r="F151" s="321"/>
      <c r="G151" s="321"/>
      <c r="H151" s="321"/>
    </row>
    <row r="152" spans="1:8">
      <c r="A152" s="318"/>
      <c r="B152" s="318"/>
      <c r="C152" s="321"/>
      <c r="D152" s="321"/>
      <c r="E152" s="321"/>
      <c r="F152" s="321"/>
      <c r="G152" s="321"/>
      <c r="H152" s="321"/>
    </row>
    <row r="153" spans="1:8">
      <c r="A153" s="318"/>
      <c r="B153" s="318"/>
      <c r="C153" s="321"/>
      <c r="D153" s="321"/>
      <c r="E153" s="321"/>
      <c r="F153" s="321"/>
      <c r="G153" s="321"/>
      <c r="H153" s="321"/>
    </row>
    <row r="154" spans="1:8">
      <c r="A154" s="318"/>
      <c r="B154" s="318"/>
      <c r="C154" s="321"/>
      <c r="D154" s="321"/>
      <c r="E154" s="321"/>
      <c r="F154" s="321"/>
      <c r="G154" s="321"/>
      <c r="H154" s="321"/>
    </row>
    <row r="155" spans="1:8">
      <c r="A155" s="318"/>
      <c r="B155" s="318"/>
      <c r="C155" s="321"/>
      <c r="D155" s="321"/>
      <c r="E155" s="321"/>
      <c r="F155" s="321"/>
      <c r="G155" s="321"/>
      <c r="H155" s="321"/>
    </row>
    <row r="156" spans="1:8">
      <c r="A156" s="318"/>
      <c r="B156" s="318"/>
      <c r="C156" s="321"/>
      <c r="D156" s="321"/>
      <c r="E156" s="321"/>
      <c r="F156" s="321"/>
      <c r="G156" s="321"/>
      <c r="H156" s="321"/>
    </row>
    <row r="157" spans="1:8">
      <c r="A157" s="318"/>
      <c r="B157" s="318"/>
      <c r="C157" s="321"/>
      <c r="D157" s="321"/>
      <c r="E157" s="321"/>
      <c r="F157" s="321"/>
      <c r="G157" s="321"/>
      <c r="H157" s="321"/>
    </row>
    <row r="158" spans="1:8">
      <c r="A158" s="318"/>
      <c r="B158" s="318"/>
      <c r="C158" s="321"/>
      <c r="D158" s="321"/>
      <c r="E158" s="321"/>
      <c r="F158" s="321"/>
      <c r="G158" s="321"/>
      <c r="H158" s="321"/>
    </row>
    <row r="159" spans="1:8">
      <c r="A159" s="318"/>
      <c r="B159" s="318"/>
      <c r="C159" s="321"/>
      <c r="D159" s="321"/>
      <c r="E159" s="321"/>
      <c r="F159" s="321"/>
      <c r="G159" s="321"/>
      <c r="H159" s="321"/>
    </row>
    <row r="160" spans="1:8">
      <c r="A160" s="318"/>
      <c r="B160" s="318"/>
      <c r="C160" s="321"/>
      <c r="D160" s="321"/>
      <c r="E160" s="321"/>
      <c r="F160" s="321"/>
      <c r="G160" s="321"/>
      <c r="H160" s="321"/>
    </row>
    <row r="161" spans="1:8">
      <c r="A161" s="318"/>
      <c r="B161" s="318"/>
      <c r="C161" s="321"/>
      <c r="D161" s="321"/>
      <c r="E161" s="321"/>
      <c r="F161" s="321"/>
      <c r="G161" s="321"/>
      <c r="H161" s="321"/>
    </row>
    <row r="162" spans="1:8">
      <c r="A162" s="318"/>
      <c r="B162" s="318"/>
      <c r="C162" s="321"/>
      <c r="D162" s="321"/>
      <c r="E162" s="321"/>
      <c r="F162" s="321"/>
      <c r="G162" s="321"/>
      <c r="H162" s="321"/>
    </row>
    <row r="163" spans="1:8">
      <c r="A163" s="318"/>
      <c r="B163" s="318"/>
      <c r="C163" s="321"/>
      <c r="D163" s="321"/>
      <c r="E163" s="321"/>
      <c r="F163" s="321"/>
      <c r="G163" s="321"/>
      <c r="H163" s="321"/>
    </row>
    <row r="164" spans="1:8">
      <c r="A164" s="318"/>
      <c r="B164" s="318"/>
      <c r="C164" s="321"/>
      <c r="D164" s="321"/>
      <c r="E164" s="321"/>
      <c r="F164" s="321"/>
      <c r="G164" s="321"/>
      <c r="H164" s="321"/>
    </row>
    <row r="165" spans="1:8">
      <c r="A165" s="318"/>
      <c r="B165" s="318"/>
      <c r="C165" s="321"/>
      <c r="D165" s="321"/>
      <c r="E165" s="321"/>
      <c r="F165" s="321"/>
      <c r="G165" s="321"/>
      <c r="H165" s="321"/>
    </row>
    <row r="166" spans="1:8">
      <c r="A166" s="318"/>
      <c r="B166" s="318"/>
      <c r="C166" s="321"/>
      <c r="D166" s="321"/>
      <c r="E166" s="321"/>
      <c r="F166" s="321"/>
      <c r="G166" s="321"/>
      <c r="H166" s="321"/>
    </row>
    <row r="167" spans="1:8">
      <c r="A167" s="318"/>
      <c r="B167" s="318"/>
      <c r="C167" s="321"/>
      <c r="D167" s="321"/>
      <c r="E167" s="321"/>
      <c r="F167" s="321"/>
      <c r="G167" s="321"/>
      <c r="H167" s="321"/>
    </row>
    <row r="168" spans="1:8">
      <c r="A168" s="318"/>
      <c r="B168" s="318"/>
      <c r="C168" s="321"/>
      <c r="D168" s="321"/>
      <c r="E168" s="321"/>
      <c r="F168" s="321"/>
      <c r="G168" s="321"/>
      <c r="H168" s="321"/>
    </row>
    <row r="169" spans="1:8">
      <c r="A169" s="318"/>
      <c r="B169" s="318"/>
      <c r="C169" s="321"/>
      <c r="D169" s="321"/>
      <c r="E169" s="321"/>
      <c r="F169" s="321"/>
      <c r="G169" s="321"/>
      <c r="H169" s="321"/>
    </row>
    <row r="170" spans="1:8">
      <c r="A170" s="318"/>
      <c r="B170" s="318"/>
      <c r="C170" s="321"/>
      <c r="D170" s="321"/>
      <c r="E170" s="321"/>
      <c r="F170" s="321"/>
      <c r="G170" s="321"/>
      <c r="H170" s="321"/>
    </row>
    <row r="171" spans="1:8">
      <c r="A171" s="318"/>
      <c r="B171" s="318"/>
      <c r="C171" s="321"/>
      <c r="D171" s="321"/>
      <c r="E171" s="321"/>
      <c r="F171" s="321"/>
      <c r="G171" s="321"/>
      <c r="H171" s="321"/>
    </row>
    <row r="172" spans="1:8">
      <c r="A172" s="318"/>
      <c r="B172" s="318"/>
      <c r="C172" s="321"/>
      <c r="D172" s="321"/>
      <c r="E172" s="321"/>
      <c r="F172" s="321"/>
      <c r="G172" s="321"/>
      <c r="H172" s="321"/>
    </row>
    <row r="173" spans="1:8">
      <c r="A173" s="318"/>
      <c r="B173" s="318"/>
      <c r="C173" s="321"/>
      <c r="D173" s="321"/>
      <c r="E173" s="321"/>
      <c r="F173" s="321"/>
      <c r="G173" s="321"/>
      <c r="H173" s="321"/>
    </row>
    <row r="174" spans="1:8">
      <c r="A174" s="318"/>
      <c r="B174" s="318"/>
      <c r="C174" s="321"/>
      <c r="D174" s="321"/>
      <c r="E174" s="321"/>
      <c r="F174" s="321"/>
      <c r="G174" s="321"/>
      <c r="H174" s="321"/>
    </row>
    <row r="175" spans="1:8">
      <c r="A175" s="318"/>
      <c r="B175" s="318"/>
      <c r="C175" s="321"/>
      <c r="D175" s="321"/>
      <c r="E175" s="321"/>
      <c r="F175" s="321"/>
      <c r="G175" s="321"/>
      <c r="H175" s="321"/>
    </row>
    <row r="176" spans="1:8">
      <c r="A176" s="318"/>
      <c r="B176" s="318"/>
      <c r="C176" s="321"/>
      <c r="D176" s="321"/>
      <c r="E176" s="321"/>
      <c r="F176" s="321"/>
      <c r="G176" s="321"/>
      <c r="H176" s="321"/>
    </row>
    <row r="177" spans="1:8">
      <c r="A177" s="318"/>
      <c r="B177" s="318"/>
      <c r="C177" s="321"/>
      <c r="D177" s="321"/>
      <c r="E177" s="321"/>
      <c r="F177" s="321"/>
      <c r="G177" s="321"/>
      <c r="H177" s="321"/>
    </row>
    <row r="178" spans="1:8">
      <c r="A178" s="318"/>
      <c r="B178" s="318"/>
      <c r="C178" s="321"/>
      <c r="D178" s="321"/>
      <c r="E178" s="321"/>
      <c r="F178" s="321"/>
      <c r="G178" s="321"/>
      <c r="H178" s="321"/>
    </row>
    <row r="179" spans="1:8">
      <c r="A179" s="318"/>
      <c r="B179" s="318"/>
      <c r="C179" s="321"/>
      <c r="D179" s="321"/>
      <c r="E179" s="321"/>
      <c r="F179" s="321"/>
      <c r="G179" s="321"/>
      <c r="H179" s="321"/>
    </row>
    <row r="180" spans="1:8">
      <c r="A180" s="318"/>
      <c r="B180" s="318"/>
      <c r="C180" s="321"/>
      <c r="D180" s="321"/>
      <c r="E180" s="321"/>
      <c r="F180" s="321"/>
      <c r="G180" s="321"/>
      <c r="H180" s="321"/>
    </row>
    <row r="181" spans="1:8">
      <c r="A181" s="318"/>
      <c r="B181" s="318"/>
      <c r="C181" s="321"/>
      <c r="D181" s="321"/>
      <c r="E181" s="321"/>
      <c r="F181" s="321"/>
      <c r="G181" s="321"/>
      <c r="H181" s="321"/>
    </row>
    <row r="182" spans="1:8">
      <c r="A182" s="318"/>
      <c r="B182" s="318"/>
      <c r="C182" s="321"/>
      <c r="D182" s="321"/>
      <c r="E182" s="321"/>
      <c r="F182" s="321"/>
      <c r="G182" s="321"/>
      <c r="H182" s="321"/>
    </row>
    <row r="183" spans="1:8">
      <c r="A183" s="318"/>
      <c r="B183" s="318"/>
      <c r="C183" s="321"/>
      <c r="D183" s="321"/>
      <c r="E183" s="321"/>
      <c r="F183" s="321"/>
      <c r="G183" s="321"/>
      <c r="H183" s="321"/>
    </row>
    <row r="184" spans="1:8">
      <c r="A184" s="318"/>
      <c r="B184" s="318"/>
      <c r="C184" s="321"/>
      <c r="D184" s="321"/>
      <c r="E184" s="321"/>
      <c r="F184" s="321"/>
      <c r="G184" s="321"/>
      <c r="H184" s="321"/>
    </row>
    <row r="185" spans="1:8">
      <c r="A185" s="318"/>
      <c r="B185" s="318"/>
      <c r="C185" s="321"/>
      <c r="D185" s="321"/>
      <c r="E185" s="321"/>
      <c r="F185" s="321"/>
      <c r="G185" s="321"/>
      <c r="H185" s="321"/>
    </row>
    <row r="186" spans="1:8">
      <c r="A186" s="318"/>
      <c r="B186" s="318"/>
      <c r="C186" s="321"/>
      <c r="D186" s="321"/>
      <c r="E186" s="321"/>
      <c r="F186" s="321"/>
      <c r="G186" s="321"/>
      <c r="H186" s="321"/>
    </row>
    <row r="187" spans="1:8">
      <c r="A187" s="318"/>
      <c r="B187" s="318"/>
      <c r="C187" s="321"/>
      <c r="D187" s="321"/>
      <c r="E187" s="321"/>
      <c r="F187" s="321"/>
      <c r="G187" s="321"/>
      <c r="H187" s="321"/>
    </row>
    <row r="188" spans="1:8">
      <c r="A188" s="318"/>
      <c r="B188" s="318"/>
      <c r="C188" s="321"/>
      <c r="D188" s="321"/>
      <c r="E188" s="321"/>
      <c r="F188" s="321"/>
      <c r="G188" s="321"/>
      <c r="H188" s="321"/>
    </row>
    <row r="189" spans="1:8">
      <c r="A189" s="318"/>
      <c r="B189" s="318"/>
      <c r="C189" s="321"/>
      <c r="D189" s="321"/>
      <c r="E189" s="321"/>
      <c r="F189" s="321"/>
      <c r="G189" s="321"/>
      <c r="H189" s="321"/>
    </row>
    <row r="190" spans="1:8">
      <c r="A190" s="318"/>
      <c r="B190" s="318"/>
      <c r="C190" s="321"/>
      <c r="D190" s="321"/>
      <c r="E190" s="321"/>
      <c r="F190" s="321"/>
      <c r="G190" s="321"/>
      <c r="H190" s="321"/>
    </row>
    <row r="191" spans="1:8">
      <c r="A191" s="318"/>
      <c r="B191" s="318"/>
      <c r="C191" s="321"/>
      <c r="D191" s="321"/>
      <c r="E191" s="321"/>
      <c r="F191" s="321"/>
      <c r="G191" s="321"/>
      <c r="H191" s="321"/>
    </row>
    <row r="192" spans="1:8">
      <c r="A192" s="318"/>
      <c r="B192" s="318"/>
      <c r="C192" s="321"/>
      <c r="D192" s="321"/>
      <c r="E192" s="321"/>
      <c r="F192" s="321"/>
      <c r="G192" s="321"/>
      <c r="H192" s="321"/>
    </row>
    <row r="193" spans="1:8">
      <c r="A193" s="318"/>
      <c r="B193" s="318"/>
      <c r="C193" s="321"/>
      <c r="D193" s="321"/>
      <c r="E193" s="321"/>
      <c r="F193" s="321"/>
      <c r="G193" s="321"/>
      <c r="H193" s="321"/>
    </row>
    <row r="194" spans="1:8">
      <c r="A194" s="318"/>
      <c r="B194" s="318"/>
      <c r="C194" s="321"/>
      <c r="D194" s="321"/>
      <c r="E194" s="321"/>
      <c r="F194" s="321"/>
      <c r="G194" s="321"/>
      <c r="H194" s="321"/>
    </row>
    <row r="195" spans="1:8">
      <c r="A195" s="318"/>
      <c r="B195" s="318"/>
      <c r="C195" s="321"/>
      <c r="D195" s="321"/>
      <c r="E195" s="321"/>
      <c r="F195" s="321"/>
      <c r="G195" s="321"/>
      <c r="H195" s="321"/>
    </row>
    <row r="196" spans="1:8">
      <c r="A196" s="318"/>
      <c r="B196" s="318"/>
      <c r="C196" s="321"/>
      <c r="D196" s="321"/>
      <c r="E196" s="321"/>
      <c r="F196" s="321"/>
      <c r="G196" s="321"/>
      <c r="H196" s="321"/>
    </row>
    <row r="197" spans="1:8">
      <c r="A197" s="318"/>
      <c r="B197" s="318"/>
      <c r="C197" s="321"/>
      <c r="D197" s="321"/>
      <c r="E197" s="321"/>
      <c r="F197" s="321"/>
      <c r="G197" s="321"/>
      <c r="H197" s="321"/>
    </row>
    <row r="198" spans="1:8">
      <c r="A198" s="318"/>
      <c r="B198" s="318"/>
      <c r="C198" s="321"/>
      <c r="D198" s="321"/>
      <c r="E198" s="321"/>
      <c r="F198" s="321"/>
      <c r="G198" s="321"/>
      <c r="H198" s="321"/>
    </row>
    <row r="199" spans="1:8">
      <c r="A199" s="318"/>
      <c r="B199" s="318"/>
      <c r="C199" s="321"/>
      <c r="D199" s="321"/>
      <c r="E199" s="321"/>
      <c r="F199" s="321"/>
      <c r="G199" s="321"/>
      <c r="H199" s="321"/>
    </row>
    <row r="200" spans="1:8">
      <c r="A200" s="318"/>
      <c r="B200" s="318"/>
      <c r="C200" s="321"/>
      <c r="D200" s="321"/>
      <c r="E200" s="321"/>
      <c r="F200" s="321"/>
      <c r="G200" s="321"/>
      <c r="H200" s="321"/>
    </row>
    <row r="201" spans="1:8">
      <c r="A201" s="318"/>
      <c r="B201" s="318"/>
      <c r="C201" s="321"/>
      <c r="D201" s="321"/>
      <c r="E201" s="321"/>
      <c r="F201" s="321"/>
      <c r="G201" s="321"/>
      <c r="H201" s="321"/>
    </row>
    <row r="202" spans="1:8">
      <c r="A202" s="318"/>
      <c r="B202" s="318"/>
      <c r="C202" s="321"/>
      <c r="D202" s="321"/>
      <c r="E202" s="321"/>
      <c r="F202" s="321"/>
      <c r="G202" s="321"/>
      <c r="H202" s="321"/>
    </row>
    <row r="203" spans="1:8">
      <c r="A203" s="318"/>
      <c r="B203" s="318"/>
      <c r="C203" s="321"/>
      <c r="D203" s="321"/>
      <c r="E203" s="321"/>
      <c r="F203" s="321"/>
      <c r="G203" s="321"/>
      <c r="H203" s="321"/>
    </row>
    <row r="204" spans="1:8">
      <c r="A204" s="318"/>
      <c r="B204" s="318"/>
      <c r="C204" s="321"/>
      <c r="D204" s="321"/>
      <c r="E204" s="321"/>
      <c r="F204" s="321"/>
      <c r="G204" s="321"/>
      <c r="H204" s="321"/>
    </row>
    <row r="205" spans="1:8">
      <c r="A205" s="318"/>
      <c r="B205" s="318"/>
      <c r="C205" s="321"/>
      <c r="D205" s="321"/>
      <c r="E205" s="321"/>
      <c r="F205" s="321"/>
      <c r="G205" s="321"/>
      <c r="H205" s="321"/>
    </row>
    <row r="206" spans="1:8">
      <c r="A206" s="318"/>
      <c r="B206" s="318"/>
      <c r="C206" s="321"/>
      <c r="D206" s="321"/>
      <c r="E206" s="321"/>
      <c r="F206" s="321"/>
      <c r="G206" s="321"/>
      <c r="H206" s="321"/>
    </row>
    <row r="207" spans="1:8">
      <c r="A207" s="318"/>
      <c r="B207" s="318"/>
      <c r="C207" s="321"/>
      <c r="D207" s="321"/>
      <c r="E207" s="321"/>
      <c r="F207" s="321"/>
      <c r="G207" s="321"/>
      <c r="H207" s="321"/>
    </row>
    <row r="208" spans="1:8">
      <c r="A208" s="318"/>
      <c r="B208" s="318"/>
      <c r="C208" s="321"/>
      <c r="D208" s="321"/>
      <c r="E208" s="321"/>
      <c r="F208" s="321"/>
      <c r="G208" s="321"/>
      <c r="H208" s="321"/>
    </row>
    <row r="209" spans="1:8">
      <c r="A209" s="318"/>
      <c r="B209" s="318"/>
      <c r="C209" s="321"/>
      <c r="D209" s="321"/>
      <c r="E209" s="321"/>
      <c r="F209" s="321"/>
      <c r="G209" s="321"/>
      <c r="H209" s="321"/>
    </row>
    <row r="210" spans="1:8">
      <c r="A210" s="318"/>
      <c r="B210" s="318"/>
      <c r="C210" s="321"/>
      <c r="D210" s="321"/>
      <c r="E210" s="321"/>
      <c r="F210" s="321"/>
      <c r="G210" s="321"/>
      <c r="H210" s="321"/>
    </row>
    <row r="211" spans="1:8">
      <c r="A211" s="318"/>
      <c r="B211" s="318"/>
      <c r="C211" s="321"/>
      <c r="D211" s="321"/>
      <c r="E211" s="321"/>
      <c r="F211" s="321"/>
      <c r="G211" s="321"/>
      <c r="H211" s="321"/>
    </row>
    <row r="212" spans="1:8">
      <c r="A212" s="318"/>
      <c r="B212" s="318"/>
      <c r="C212" s="321"/>
      <c r="D212" s="321"/>
      <c r="E212" s="321"/>
      <c r="F212" s="321"/>
      <c r="G212" s="321"/>
      <c r="H212" s="321"/>
    </row>
    <row r="213" spans="1:8">
      <c r="A213" s="318"/>
      <c r="B213" s="318"/>
      <c r="C213" s="321"/>
      <c r="D213" s="321"/>
      <c r="E213" s="321"/>
      <c r="F213" s="321"/>
      <c r="G213" s="321"/>
      <c r="H213" s="321"/>
    </row>
    <row r="214" spans="1:8">
      <c r="A214" s="318"/>
      <c r="B214" s="318"/>
      <c r="C214" s="321"/>
      <c r="D214" s="321"/>
      <c r="E214" s="321"/>
      <c r="F214" s="321"/>
      <c r="G214" s="321"/>
      <c r="H214" s="321"/>
    </row>
    <row r="215" spans="1:8">
      <c r="A215" s="318"/>
      <c r="B215" s="318"/>
      <c r="C215" s="321"/>
      <c r="D215" s="321"/>
      <c r="E215" s="321"/>
      <c r="F215" s="321"/>
      <c r="G215" s="321"/>
      <c r="H215" s="321"/>
    </row>
    <row r="216" spans="1:8">
      <c r="A216" s="318"/>
      <c r="B216" s="318"/>
      <c r="C216" s="321"/>
      <c r="D216" s="321"/>
      <c r="E216" s="321"/>
      <c r="F216" s="321"/>
      <c r="G216" s="321"/>
      <c r="H216" s="321"/>
    </row>
    <row r="217" spans="1:8">
      <c r="A217" s="318"/>
      <c r="B217" s="318"/>
      <c r="C217" s="321"/>
      <c r="D217" s="321"/>
      <c r="E217" s="321"/>
      <c r="F217" s="321"/>
      <c r="G217" s="321"/>
      <c r="H217" s="321"/>
    </row>
    <row r="218" spans="1:8">
      <c r="A218" s="318"/>
      <c r="B218" s="318"/>
      <c r="C218" s="321"/>
      <c r="D218" s="321"/>
      <c r="E218" s="321"/>
      <c r="F218" s="321"/>
      <c r="G218" s="321"/>
      <c r="H218" s="321"/>
    </row>
    <row r="219" spans="1:8">
      <c r="A219" s="318"/>
      <c r="B219" s="318"/>
      <c r="C219" s="321"/>
      <c r="D219" s="321"/>
      <c r="E219" s="321"/>
      <c r="F219" s="321"/>
      <c r="G219" s="321"/>
      <c r="H219" s="321"/>
    </row>
    <row r="220" spans="1:8">
      <c r="A220" s="318"/>
      <c r="B220" s="318"/>
      <c r="C220" s="321"/>
      <c r="D220" s="321"/>
      <c r="E220" s="321"/>
      <c r="F220" s="321"/>
      <c r="G220" s="321"/>
      <c r="H220" s="321"/>
    </row>
    <row r="221" spans="1:8">
      <c r="A221" s="318"/>
      <c r="B221" s="318"/>
      <c r="C221" s="321"/>
      <c r="D221" s="321"/>
      <c r="E221" s="321"/>
      <c r="F221" s="321"/>
      <c r="G221" s="321"/>
      <c r="H221" s="321"/>
    </row>
    <row r="222" spans="1:8">
      <c r="A222" s="318"/>
      <c r="B222" s="318"/>
      <c r="C222" s="321"/>
      <c r="D222" s="321"/>
      <c r="E222" s="321"/>
      <c r="F222" s="321"/>
      <c r="G222" s="321"/>
      <c r="H222" s="321"/>
    </row>
    <row r="223" spans="1:8">
      <c r="A223" s="318"/>
      <c r="B223" s="318"/>
      <c r="C223" s="321"/>
      <c r="D223" s="321"/>
      <c r="E223" s="321"/>
      <c r="F223" s="321"/>
      <c r="G223" s="321"/>
      <c r="H223" s="321"/>
    </row>
    <row r="224" spans="1:8">
      <c r="A224" s="318"/>
      <c r="B224" s="318"/>
      <c r="C224" s="321"/>
      <c r="D224" s="321"/>
      <c r="E224" s="321"/>
      <c r="F224" s="321"/>
      <c r="G224" s="321"/>
      <c r="H224" s="321"/>
    </row>
    <row r="225" spans="1:8">
      <c r="A225" s="318"/>
      <c r="B225" s="318"/>
      <c r="C225" s="321"/>
      <c r="D225" s="321"/>
      <c r="E225" s="321"/>
      <c r="F225" s="321"/>
      <c r="G225" s="321"/>
      <c r="H225" s="321"/>
    </row>
    <row r="226" spans="1:8">
      <c r="A226" s="318"/>
      <c r="B226" s="318"/>
      <c r="C226" s="321"/>
      <c r="D226" s="321"/>
      <c r="E226" s="321"/>
      <c r="F226" s="321"/>
      <c r="G226" s="321"/>
      <c r="H226" s="321"/>
    </row>
    <row r="227" spans="1:8">
      <c r="A227" s="318"/>
      <c r="B227" s="318"/>
      <c r="C227" s="321"/>
      <c r="D227" s="321"/>
      <c r="E227" s="321"/>
      <c r="F227" s="321"/>
      <c r="G227" s="321"/>
      <c r="H227" s="321"/>
    </row>
    <row r="228" spans="1:8">
      <c r="A228" s="318"/>
      <c r="B228" s="318"/>
      <c r="C228" s="321"/>
      <c r="D228" s="321"/>
      <c r="E228" s="321"/>
      <c r="F228" s="321"/>
      <c r="G228" s="321"/>
      <c r="H228" s="321"/>
    </row>
    <row r="229" spans="1:8">
      <c r="A229" s="318"/>
      <c r="B229" s="318"/>
      <c r="C229" s="321"/>
      <c r="D229" s="321"/>
      <c r="E229" s="321"/>
      <c r="F229" s="321"/>
      <c r="G229" s="321"/>
      <c r="H229" s="321"/>
    </row>
    <row r="230" spans="1:8">
      <c r="A230" s="318"/>
      <c r="B230" s="318"/>
      <c r="C230" s="321"/>
      <c r="D230" s="321"/>
      <c r="E230" s="321"/>
      <c r="F230" s="321"/>
      <c r="G230" s="321"/>
      <c r="H230" s="321"/>
    </row>
    <row r="231" spans="1:8">
      <c r="A231" s="318"/>
      <c r="B231" s="318"/>
      <c r="C231" s="321"/>
      <c r="D231" s="321"/>
      <c r="E231" s="321"/>
      <c r="F231" s="321"/>
      <c r="G231" s="321"/>
      <c r="H231" s="321"/>
    </row>
    <row r="232" spans="1:8">
      <c r="A232" s="318"/>
      <c r="B232" s="318"/>
      <c r="C232" s="321"/>
      <c r="D232" s="321"/>
      <c r="E232" s="321"/>
      <c r="F232" s="321"/>
      <c r="G232" s="321"/>
      <c r="H232" s="321"/>
    </row>
    <row r="233" spans="1:8">
      <c r="A233" s="318"/>
      <c r="B233" s="318"/>
      <c r="C233" s="321"/>
      <c r="D233" s="321"/>
      <c r="E233" s="321"/>
      <c r="F233" s="321"/>
      <c r="G233" s="321"/>
      <c r="H233" s="321"/>
    </row>
    <row r="234" spans="1:8">
      <c r="A234" s="318"/>
      <c r="B234" s="318"/>
      <c r="C234" s="321"/>
      <c r="D234" s="321"/>
      <c r="E234" s="321"/>
      <c r="F234" s="321"/>
      <c r="G234" s="321"/>
      <c r="H234" s="321"/>
    </row>
    <row r="235" spans="1:8">
      <c r="A235" s="318"/>
      <c r="B235" s="318"/>
      <c r="C235" s="321"/>
      <c r="D235" s="321"/>
      <c r="E235" s="321"/>
      <c r="F235" s="321"/>
      <c r="G235" s="321"/>
      <c r="H235" s="321"/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18"/>
      <c r="B237" s="318"/>
      <c r="C237" s="321"/>
      <c r="D237" s="321"/>
      <c r="E237" s="321"/>
      <c r="F237" s="321"/>
      <c r="G237" s="321"/>
      <c r="H237" s="321"/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>
      <c r="A240" s="318"/>
      <c r="B240" s="318"/>
      <c r="C240" s="321"/>
      <c r="D240" s="321"/>
      <c r="E240" s="321"/>
      <c r="F240" s="321"/>
      <c r="G240" s="321"/>
      <c r="H240" s="321"/>
    </row>
    <row r="241" spans="1:8">
      <c r="A241" s="318"/>
      <c r="B241" s="318"/>
      <c r="C241" s="321"/>
      <c r="D241" s="321"/>
      <c r="E241" s="321"/>
      <c r="F241" s="321"/>
      <c r="G241" s="321"/>
      <c r="H241" s="321"/>
    </row>
    <row r="242" spans="1:8">
      <c r="A242" s="318"/>
      <c r="B242" s="318"/>
      <c r="C242" s="321"/>
      <c r="D242" s="321"/>
      <c r="E242" s="321"/>
      <c r="F242" s="321"/>
      <c r="G242" s="321"/>
      <c r="H242" s="321"/>
    </row>
    <row r="243" spans="1:8">
      <c r="A243" s="318"/>
      <c r="B243" s="318"/>
      <c r="C243" s="321"/>
      <c r="D243" s="321"/>
      <c r="E243" s="321"/>
      <c r="F243" s="321"/>
      <c r="G243" s="321"/>
      <c r="H243" s="321"/>
    </row>
    <row r="244" spans="1:8">
      <c r="A244" s="318"/>
      <c r="B244" s="318"/>
      <c r="C244" s="321"/>
      <c r="D244" s="321"/>
      <c r="E244" s="321"/>
      <c r="F244" s="321"/>
      <c r="G244" s="321"/>
      <c r="H244" s="321"/>
    </row>
    <row r="245" spans="1:8">
      <c r="A245" s="318"/>
      <c r="B245" s="318"/>
      <c r="C245" s="321"/>
      <c r="D245" s="321"/>
      <c r="E245" s="321"/>
      <c r="F245" s="321"/>
      <c r="G245" s="321"/>
      <c r="H245" s="321"/>
    </row>
    <row r="246" spans="1:8">
      <c r="A246" s="318"/>
      <c r="B246" s="318"/>
      <c r="C246" s="321"/>
      <c r="D246" s="321"/>
      <c r="E246" s="321"/>
      <c r="F246" s="321"/>
      <c r="G246" s="321"/>
      <c r="H246" s="321"/>
    </row>
    <row r="247" spans="1:8">
      <c r="A247" s="318"/>
      <c r="B247" s="318"/>
      <c r="C247" s="321"/>
      <c r="D247" s="321"/>
      <c r="E247" s="321"/>
      <c r="F247" s="321"/>
      <c r="G247" s="321"/>
      <c r="H247" s="321"/>
    </row>
    <row r="248" spans="1:8">
      <c r="A248" s="318"/>
      <c r="B248" s="318"/>
      <c r="C248" s="321"/>
      <c r="D248" s="321"/>
      <c r="E248" s="321"/>
      <c r="F248" s="321"/>
      <c r="G248" s="321"/>
      <c r="H248" s="321"/>
    </row>
    <row r="249" spans="1:8">
      <c r="A249" s="318"/>
      <c r="B249" s="318"/>
      <c r="C249" s="321"/>
      <c r="D249" s="321"/>
      <c r="E249" s="321"/>
      <c r="F249" s="321"/>
      <c r="G249" s="321"/>
      <c r="H249" s="321"/>
    </row>
    <row r="250" spans="1:8">
      <c r="A250" s="318"/>
      <c r="B250" s="318"/>
      <c r="C250" s="321"/>
      <c r="D250" s="321"/>
      <c r="E250" s="321"/>
      <c r="F250" s="321"/>
      <c r="G250" s="321"/>
      <c r="H250" s="321"/>
    </row>
    <row r="251" spans="1:8">
      <c r="A251" s="318"/>
      <c r="B251" s="318"/>
      <c r="C251" s="321"/>
      <c r="D251" s="321"/>
      <c r="E251" s="321"/>
      <c r="F251" s="321"/>
      <c r="G251" s="321"/>
      <c r="H251" s="321"/>
    </row>
    <row r="252" spans="1:8">
      <c r="A252" s="318"/>
      <c r="B252" s="318"/>
      <c r="C252" s="321"/>
      <c r="D252" s="321"/>
      <c r="E252" s="321"/>
      <c r="F252" s="321"/>
      <c r="G252" s="321"/>
      <c r="H252" s="321"/>
    </row>
    <row r="253" spans="1:8">
      <c r="A253" s="318"/>
      <c r="B253" s="318"/>
      <c r="C253" s="321"/>
      <c r="D253" s="321"/>
      <c r="E253" s="321"/>
      <c r="F253" s="321"/>
      <c r="G253" s="321"/>
      <c r="H253" s="321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>
      <c r="A468" s="318"/>
      <c r="B468" s="318"/>
      <c r="C468" s="321"/>
      <c r="D468" s="321"/>
      <c r="E468" s="321"/>
      <c r="F468" s="321"/>
      <c r="G468" s="321"/>
      <c r="H468" s="321"/>
    </row>
    <row r="469" spans="1:8">
      <c r="A469" s="318"/>
      <c r="B469" s="318"/>
      <c r="C469" s="321"/>
      <c r="D469" s="321"/>
      <c r="E469" s="321"/>
      <c r="F469" s="321"/>
      <c r="G469" s="321"/>
      <c r="H469" s="321"/>
    </row>
    <row r="470" spans="1:8">
      <c r="A470" s="318"/>
      <c r="B470" s="318"/>
      <c r="C470" s="321"/>
      <c r="D470" s="321"/>
      <c r="E470" s="321"/>
      <c r="F470" s="321"/>
      <c r="G470" s="321"/>
      <c r="H470" s="321"/>
    </row>
    <row r="471" spans="1:8">
      <c r="A471" s="318"/>
      <c r="B471" s="318"/>
      <c r="C471" s="321"/>
      <c r="D471" s="321"/>
      <c r="E471" s="321"/>
      <c r="F471" s="321"/>
      <c r="G471" s="321"/>
      <c r="H471" s="321"/>
    </row>
    <row r="472" spans="1:8">
      <c r="A472" s="318"/>
      <c r="B472" s="318"/>
      <c r="C472" s="321"/>
      <c r="D472" s="321"/>
      <c r="E472" s="321"/>
      <c r="F472" s="321"/>
      <c r="G472" s="321"/>
      <c r="H472" s="321"/>
    </row>
    <row r="473" spans="1:8">
      <c r="A473" s="318"/>
      <c r="B473" s="318"/>
      <c r="C473" s="321"/>
      <c r="D473" s="321"/>
      <c r="E473" s="321"/>
      <c r="F473" s="321"/>
      <c r="G473" s="321"/>
      <c r="H473" s="321"/>
    </row>
    <row r="474" spans="1:8">
      <c r="A474" s="318"/>
      <c r="B474" s="318"/>
      <c r="C474" s="321"/>
      <c r="D474" s="321"/>
      <c r="E474" s="321"/>
      <c r="F474" s="321"/>
      <c r="G474" s="321"/>
      <c r="H474" s="321"/>
    </row>
    <row r="475" spans="1:8">
      <c r="A475" s="318"/>
      <c r="B475" s="318"/>
      <c r="C475" s="321"/>
      <c r="D475" s="321"/>
      <c r="E475" s="321"/>
      <c r="F475" s="321"/>
      <c r="G475" s="321"/>
      <c r="H475" s="321"/>
    </row>
    <row r="476" spans="1:8">
      <c r="A476" s="318"/>
      <c r="B476" s="318"/>
      <c r="C476" s="321"/>
      <c r="D476" s="321"/>
      <c r="E476" s="321"/>
      <c r="F476" s="321"/>
      <c r="G476" s="321"/>
      <c r="H476" s="321"/>
    </row>
    <row r="477" spans="1:8">
      <c r="A477" s="318"/>
      <c r="B477" s="318"/>
      <c r="C477" s="321"/>
      <c r="D477" s="321"/>
      <c r="E477" s="321"/>
      <c r="F477" s="321"/>
      <c r="G477" s="321"/>
      <c r="H477" s="321"/>
    </row>
    <row r="478" spans="1:8">
      <c r="A478" s="318"/>
      <c r="B478" s="318"/>
      <c r="C478" s="321"/>
      <c r="D478" s="321"/>
      <c r="E478" s="321"/>
      <c r="F478" s="321"/>
      <c r="G478" s="321"/>
      <c r="H478" s="321"/>
    </row>
    <row r="479" spans="1:8">
      <c r="A479" s="318"/>
      <c r="B479" s="318"/>
      <c r="C479" s="321"/>
      <c r="D479" s="321"/>
      <c r="E479" s="321"/>
      <c r="F479" s="321"/>
      <c r="G479" s="321"/>
      <c r="H479" s="321"/>
    </row>
    <row r="480" spans="1:8">
      <c r="A480" s="318"/>
      <c r="B480" s="318"/>
      <c r="C480" s="321"/>
      <c r="D480" s="321"/>
      <c r="E480" s="321"/>
      <c r="F480" s="321"/>
      <c r="G480" s="321"/>
      <c r="H480" s="321"/>
    </row>
    <row r="481" spans="1:8">
      <c r="A481" s="318"/>
      <c r="B481" s="318"/>
      <c r="C481" s="321"/>
      <c r="D481" s="321"/>
      <c r="E481" s="321"/>
      <c r="F481" s="321"/>
      <c r="G481" s="321"/>
      <c r="H481" s="321"/>
    </row>
    <row r="482" spans="1:8">
      <c r="A482" s="318"/>
      <c r="B482" s="318"/>
      <c r="C482" s="321"/>
      <c r="D482" s="321"/>
      <c r="E482" s="321"/>
      <c r="F482" s="321"/>
      <c r="G482" s="321"/>
      <c r="H482" s="321"/>
    </row>
    <row r="483" spans="1:8">
      <c r="A483" s="318"/>
      <c r="B483" s="318"/>
      <c r="C483" s="321"/>
      <c r="D483" s="321"/>
      <c r="E483" s="321"/>
      <c r="F483" s="321"/>
      <c r="G483" s="321"/>
      <c r="H483" s="321"/>
    </row>
    <row r="484" spans="1:8">
      <c r="A484" s="318"/>
      <c r="B484" s="318"/>
      <c r="C484" s="321"/>
      <c r="D484" s="321"/>
      <c r="E484" s="321"/>
      <c r="F484" s="321"/>
      <c r="G484" s="321"/>
      <c r="H484" s="321"/>
    </row>
    <row r="485" spans="1:8">
      <c r="A485" s="318"/>
      <c r="B485" s="318"/>
      <c r="C485" s="321"/>
      <c r="D485" s="321"/>
      <c r="E485" s="321"/>
      <c r="F485" s="321"/>
      <c r="G485" s="321"/>
      <c r="H485" s="321"/>
    </row>
    <row r="486" spans="1:8">
      <c r="A486" s="318"/>
      <c r="B486" s="318"/>
      <c r="C486" s="321"/>
      <c r="D486" s="321"/>
      <c r="E486" s="321"/>
      <c r="F486" s="321"/>
      <c r="G486" s="321"/>
      <c r="H486" s="321"/>
    </row>
    <row r="487" spans="1:8">
      <c r="A487" s="318"/>
      <c r="B487" s="318"/>
      <c r="C487" s="321"/>
      <c r="D487" s="321"/>
      <c r="E487" s="321"/>
      <c r="F487" s="321"/>
      <c r="G487" s="321"/>
      <c r="H487" s="321"/>
    </row>
    <row r="488" spans="1:8">
      <c r="A488" s="318"/>
      <c r="B488" s="318"/>
      <c r="C488" s="321"/>
      <c r="D488" s="321"/>
      <c r="E488" s="321"/>
      <c r="F488" s="321"/>
      <c r="G488" s="321"/>
      <c r="H488" s="321"/>
    </row>
    <row r="489" spans="1:8">
      <c r="A489" s="318"/>
      <c r="B489" s="318"/>
      <c r="C489" s="321"/>
      <c r="D489" s="321"/>
      <c r="E489" s="321"/>
      <c r="F489" s="321"/>
      <c r="G489" s="321"/>
      <c r="H489" s="321"/>
    </row>
    <row r="490" spans="1:8">
      <c r="A490" s="318"/>
      <c r="B490" s="318"/>
      <c r="C490" s="321"/>
      <c r="D490" s="321"/>
      <c r="E490" s="321"/>
      <c r="F490" s="321"/>
      <c r="G490" s="321"/>
      <c r="H490" s="321"/>
    </row>
    <row r="491" spans="1:8">
      <c r="A491" s="318"/>
      <c r="B491" s="318"/>
      <c r="C491" s="321"/>
      <c r="D491" s="321"/>
      <c r="E491" s="321"/>
      <c r="F491" s="321"/>
      <c r="G491" s="321"/>
      <c r="H491" s="321"/>
    </row>
    <row r="492" spans="1:8">
      <c r="A492" s="318"/>
      <c r="B492" s="318"/>
      <c r="C492" s="321"/>
      <c r="D492" s="321"/>
      <c r="E492" s="321"/>
      <c r="F492" s="321"/>
      <c r="G492" s="321"/>
      <c r="H492" s="321"/>
    </row>
    <row r="493" spans="1:8">
      <c r="A493" s="318"/>
      <c r="B493" s="318"/>
      <c r="C493" s="321"/>
      <c r="D493" s="321"/>
      <c r="E493" s="321"/>
      <c r="F493" s="321"/>
      <c r="G493" s="321"/>
      <c r="H493" s="321"/>
    </row>
    <row r="494" spans="1:8">
      <c r="A494" s="318"/>
      <c r="B494" s="318"/>
      <c r="C494" s="321"/>
      <c r="D494" s="321"/>
      <c r="E494" s="321"/>
      <c r="F494" s="321"/>
      <c r="G494" s="321"/>
      <c r="H494" s="321"/>
    </row>
    <row r="495" spans="1:8">
      <c r="A495" s="318"/>
      <c r="B495" s="318"/>
      <c r="C495" s="321"/>
      <c r="D495" s="321"/>
      <c r="E495" s="321"/>
      <c r="F495" s="321"/>
      <c r="G495" s="321"/>
      <c r="H495" s="321"/>
    </row>
    <row r="496" spans="1:8">
      <c r="A496" s="318"/>
      <c r="B496" s="318"/>
      <c r="C496" s="321"/>
      <c r="D496" s="321"/>
      <c r="E496" s="321"/>
      <c r="F496" s="321"/>
      <c r="G496" s="321"/>
      <c r="H496" s="321"/>
    </row>
    <row r="497" spans="1:8">
      <c r="A497" s="318"/>
      <c r="B497" s="318"/>
      <c r="C497" s="321"/>
      <c r="D497" s="321"/>
      <c r="E497" s="321"/>
      <c r="F497" s="321"/>
      <c r="G497" s="321"/>
      <c r="H497" s="321"/>
    </row>
    <row r="498" spans="1:8">
      <c r="A498" s="318"/>
      <c r="B498" s="318"/>
      <c r="C498" s="321"/>
      <c r="D498" s="321"/>
      <c r="E498" s="321"/>
      <c r="F498" s="321"/>
      <c r="G498" s="321"/>
      <c r="H498" s="321"/>
    </row>
    <row r="499" spans="1:8">
      <c r="A499" s="318"/>
      <c r="B499" s="318"/>
      <c r="C499" s="321"/>
      <c r="D499" s="321"/>
      <c r="E499" s="321"/>
      <c r="F499" s="321"/>
      <c r="G499" s="321"/>
      <c r="H499" s="321"/>
    </row>
    <row r="500" spans="1:8">
      <c r="A500" s="318"/>
      <c r="B500" s="318"/>
      <c r="C500" s="321"/>
      <c r="D500" s="321"/>
      <c r="E500" s="321"/>
      <c r="F500" s="321"/>
      <c r="G500" s="321"/>
      <c r="H500" s="321"/>
    </row>
    <row r="501" spans="1:8">
      <c r="A501" s="318"/>
      <c r="B501" s="318"/>
      <c r="C501" s="321"/>
      <c r="D501" s="321"/>
      <c r="E501" s="321"/>
      <c r="F501" s="321"/>
      <c r="G501" s="321"/>
      <c r="H501" s="321"/>
    </row>
    <row r="502" spans="1:8">
      <c r="A502" s="318"/>
      <c r="B502" s="318"/>
      <c r="C502" s="321"/>
      <c r="D502" s="321"/>
      <c r="E502" s="321"/>
      <c r="F502" s="321"/>
      <c r="G502" s="321"/>
      <c r="H502" s="321"/>
    </row>
    <row r="503" spans="1:8">
      <c r="A503" s="318"/>
      <c r="B503" s="318"/>
      <c r="C503" s="321"/>
      <c r="D503" s="321"/>
      <c r="E503" s="321"/>
      <c r="F503" s="321"/>
      <c r="G503" s="321"/>
      <c r="H503" s="321"/>
    </row>
    <row r="504" spans="1:8">
      <c r="A504" s="318"/>
      <c r="B504" s="318"/>
      <c r="C504" s="321"/>
      <c r="D504" s="321"/>
      <c r="E504" s="321"/>
      <c r="F504" s="321"/>
      <c r="G504" s="321"/>
      <c r="H504" s="321"/>
    </row>
    <row r="505" spans="1:8">
      <c r="A505" s="318"/>
      <c r="B505" s="318"/>
      <c r="C505" s="321"/>
      <c r="D505" s="321"/>
      <c r="E505" s="321"/>
      <c r="F505" s="321"/>
      <c r="G505" s="321"/>
      <c r="H505" s="321"/>
    </row>
    <row r="506" spans="1:8">
      <c r="A506" s="318"/>
      <c r="B506" s="318"/>
      <c r="C506" s="321"/>
      <c r="D506" s="321"/>
      <c r="E506" s="321"/>
      <c r="F506" s="321"/>
      <c r="G506" s="321"/>
      <c r="H506" s="321"/>
    </row>
    <row r="507" spans="1:8">
      <c r="A507" s="318"/>
      <c r="B507" s="318"/>
      <c r="C507" s="321"/>
      <c r="D507" s="321"/>
      <c r="E507" s="321"/>
      <c r="F507" s="321"/>
      <c r="G507" s="321"/>
      <c r="H507" s="321"/>
    </row>
    <row r="508" spans="1:8">
      <c r="A508" s="318"/>
      <c r="B508" s="318"/>
      <c r="C508" s="321"/>
      <c r="D508" s="321"/>
      <c r="E508" s="321"/>
      <c r="F508" s="321"/>
      <c r="G508" s="321"/>
      <c r="H508" s="321"/>
    </row>
    <row r="509" spans="1:8">
      <c r="A509" s="318"/>
      <c r="B509" s="318"/>
      <c r="C509" s="321"/>
      <c r="D509" s="321"/>
      <c r="E509" s="321"/>
      <c r="F509" s="321"/>
      <c r="G509" s="321"/>
      <c r="H509" s="321"/>
    </row>
    <row r="510" spans="1:8">
      <c r="A510" s="318"/>
      <c r="B510" s="318"/>
      <c r="C510" s="321"/>
      <c r="D510" s="321"/>
      <c r="E510" s="321"/>
      <c r="F510" s="321"/>
      <c r="G510" s="321"/>
      <c r="H510" s="321"/>
    </row>
    <row r="511" spans="1:8">
      <c r="A511" s="318"/>
      <c r="B511" s="318"/>
      <c r="C511" s="321"/>
      <c r="D511" s="321"/>
      <c r="E511" s="321"/>
      <c r="F511" s="321"/>
      <c r="G511" s="321"/>
      <c r="H511" s="321"/>
    </row>
    <row r="512" spans="1:8">
      <c r="A512" s="318"/>
      <c r="B512" s="318"/>
      <c r="C512" s="321"/>
      <c r="D512" s="321"/>
      <c r="E512" s="321"/>
      <c r="F512" s="321"/>
      <c r="G512" s="321"/>
      <c r="H512" s="321"/>
    </row>
    <row r="513" spans="1:8">
      <c r="A513" s="318"/>
      <c r="B513" s="318"/>
      <c r="C513" s="321"/>
      <c r="D513" s="321"/>
      <c r="E513" s="321"/>
      <c r="F513" s="321"/>
      <c r="G513" s="321"/>
      <c r="H513" s="321"/>
    </row>
    <row r="514" spans="1:8">
      <c r="A514" s="318"/>
      <c r="B514" s="318"/>
      <c r="C514" s="321"/>
      <c r="D514" s="321"/>
      <c r="E514" s="321"/>
      <c r="F514" s="321"/>
      <c r="G514" s="321"/>
      <c r="H514" s="321"/>
    </row>
    <row r="515" spans="1:8">
      <c r="A515" s="318"/>
      <c r="B515" s="318"/>
      <c r="C515" s="321"/>
      <c r="D515" s="321"/>
      <c r="E515" s="321"/>
      <c r="F515" s="321"/>
      <c r="G515" s="321"/>
      <c r="H515" s="321"/>
    </row>
    <row r="516" spans="1:8">
      <c r="A516" s="318"/>
      <c r="B516" s="318"/>
      <c r="C516" s="321"/>
      <c r="D516" s="321"/>
      <c r="E516" s="321"/>
      <c r="F516" s="321"/>
      <c r="G516" s="321"/>
      <c r="H516" s="321"/>
    </row>
    <row r="517" spans="1:8">
      <c r="A517" s="318"/>
      <c r="B517" s="318"/>
      <c r="C517" s="321"/>
      <c r="D517" s="321"/>
      <c r="E517" s="321"/>
      <c r="F517" s="321"/>
      <c r="G517" s="321"/>
      <c r="H517" s="321"/>
    </row>
    <row r="518" spans="1:8">
      <c r="A518" s="318"/>
      <c r="B518" s="318"/>
      <c r="C518" s="321"/>
      <c r="D518" s="321"/>
      <c r="E518" s="321"/>
      <c r="F518" s="321"/>
      <c r="G518" s="321"/>
      <c r="H518" s="321"/>
    </row>
    <row r="519" spans="1:8">
      <c r="A519" s="318"/>
      <c r="B519" s="318"/>
      <c r="C519" s="321"/>
      <c r="D519" s="321"/>
      <c r="E519" s="321"/>
      <c r="F519" s="321"/>
      <c r="G519" s="321"/>
      <c r="H519" s="321"/>
    </row>
    <row r="520" spans="1:8">
      <c r="A520" s="318"/>
      <c r="B520" s="318"/>
      <c r="C520" s="321"/>
      <c r="D520" s="321"/>
      <c r="E520" s="321"/>
      <c r="F520" s="321"/>
      <c r="G520" s="321"/>
      <c r="H520" s="321"/>
    </row>
    <row r="521" spans="1:8">
      <c r="A521" s="318"/>
      <c r="B521" s="318"/>
      <c r="C521" s="321"/>
      <c r="D521" s="321"/>
      <c r="E521" s="321"/>
      <c r="F521" s="321"/>
      <c r="G521" s="321"/>
      <c r="H521" s="321"/>
    </row>
    <row r="522" spans="1:8">
      <c r="A522" s="318"/>
      <c r="B522" s="318"/>
      <c r="C522" s="321"/>
      <c r="D522" s="321"/>
      <c r="E522" s="321"/>
      <c r="F522" s="321"/>
      <c r="G522" s="321"/>
      <c r="H522" s="321"/>
    </row>
    <row r="523" spans="1:8">
      <c r="A523" s="318"/>
      <c r="B523" s="318"/>
      <c r="C523" s="321"/>
      <c r="D523" s="321"/>
      <c r="E523" s="321"/>
      <c r="F523" s="321"/>
      <c r="G523" s="321"/>
      <c r="H523" s="321"/>
    </row>
    <row r="524" spans="1:8">
      <c r="A524" s="318"/>
      <c r="B524" s="318"/>
      <c r="C524" s="321"/>
      <c r="D524" s="321"/>
      <c r="E524" s="321"/>
      <c r="F524" s="321"/>
      <c r="G524" s="321"/>
      <c r="H524" s="321"/>
    </row>
    <row r="525" spans="1:8">
      <c r="A525" s="318"/>
      <c r="B525" s="318"/>
      <c r="C525" s="321"/>
      <c r="D525" s="321"/>
      <c r="E525" s="321"/>
      <c r="F525" s="321"/>
      <c r="G525" s="321"/>
      <c r="H525" s="321"/>
    </row>
    <row r="526" spans="1:8">
      <c r="A526" s="318"/>
      <c r="B526" s="318"/>
      <c r="C526" s="321"/>
      <c r="D526" s="321"/>
      <c r="E526" s="321"/>
      <c r="F526" s="321"/>
      <c r="G526" s="321"/>
      <c r="H526" s="321"/>
    </row>
    <row r="527" spans="1:8">
      <c r="A527" s="318"/>
      <c r="B527" s="318"/>
      <c r="C527" s="321"/>
      <c r="D527" s="321"/>
      <c r="E527" s="321"/>
      <c r="F527" s="321"/>
      <c r="G527" s="321"/>
      <c r="H527" s="321"/>
    </row>
    <row r="528" spans="1:8">
      <c r="A528" s="318"/>
      <c r="B528" s="318"/>
      <c r="C528" s="321"/>
      <c r="D528" s="321"/>
      <c r="E528" s="321"/>
      <c r="F528" s="321"/>
      <c r="G528" s="321"/>
      <c r="H528" s="321"/>
    </row>
    <row r="529" spans="1:8">
      <c r="A529" s="318"/>
      <c r="B529" s="318"/>
      <c r="C529" s="321"/>
      <c r="D529" s="321"/>
      <c r="E529" s="321"/>
      <c r="F529" s="321"/>
      <c r="G529" s="321"/>
      <c r="H529" s="321"/>
    </row>
    <row r="530" spans="1:8">
      <c r="A530" s="318"/>
      <c r="B530" s="318"/>
      <c r="C530" s="321"/>
      <c r="D530" s="321"/>
      <c r="E530" s="321"/>
      <c r="F530" s="321"/>
      <c r="G530" s="321"/>
      <c r="H530" s="321"/>
    </row>
    <row r="531" spans="1:8">
      <c r="A531" s="318"/>
      <c r="B531" s="318"/>
      <c r="C531" s="321"/>
      <c r="D531" s="321"/>
      <c r="E531" s="321"/>
      <c r="F531" s="321"/>
      <c r="G531" s="321"/>
      <c r="H531" s="321"/>
    </row>
    <row r="532" spans="1:8">
      <c r="A532" s="318"/>
      <c r="B532" s="318"/>
      <c r="C532" s="321"/>
      <c r="D532" s="321"/>
      <c r="E532" s="321"/>
      <c r="F532" s="321"/>
      <c r="G532" s="321"/>
      <c r="H532" s="321"/>
    </row>
    <row r="533" spans="1:8">
      <c r="A533" s="318"/>
      <c r="B533" s="318"/>
      <c r="C533" s="321"/>
      <c r="D533" s="321"/>
      <c r="E533" s="321"/>
      <c r="F533" s="321"/>
      <c r="G533" s="321"/>
      <c r="H533" s="321"/>
    </row>
    <row r="534" spans="1:8">
      <c r="A534" s="318"/>
      <c r="B534" s="318"/>
      <c r="C534" s="321"/>
      <c r="D534" s="321"/>
      <c r="E534" s="321"/>
      <c r="F534" s="321"/>
      <c r="G534" s="321"/>
      <c r="H534" s="321"/>
    </row>
    <row r="535" spans="1:8">
      <c r="A535" s="318"/>
      <c r="B535" s="318"/>
      <c r="C535" s="321"/>
      <c r="D535" s="321"/>
      <c r="E535" s="321"/>
      <c r="F535" s="321"/>
      <c r="G535" s="321"/>
      <c r="H535" s="321"/>
    </row>
    <row r="536" spans="1:8">
      <c r="A536" s="318"/>
      <c r="B536" s="318"/>
      <c r="C536" s="321"/>
      <c r="D536" s="321"/>
      <c r="E536" s="321"/>
      <c r="F536" s="321"/>
      <c r="G536" s="321"/>
      <c r="H536" s="321"/>
    </row>
    <row r="537" spans="1:8">
      <c r="A537" s="318"/>
      <c r="B537" s="318"/>
      <c r="C537" s="321"/>
      <c r="D537" s="321"/>
      <c r="E537" s="321"/>
      <c r="F537" s="321"/>
      <c r="G537" s="321"/>
      <c r="H537" s="321"/>
    </row>
    <row r="538" spans="1:8">
      <c r="A538" s="318"/>
      <c r="B538" s="318"/>
      <c r="C538" s="321"/>
      <c r="D538" s="321"/>
      <c r="E538" s="321"/>
      <c r="F538" s="321"/>
      <c r="G538" s="321"/>
      <c r="H538" s="321"/>
    </row>
    <row r="539" spans="1:8">
      <c r="A539" s="318"/>
      <c r="B539" s="318"/>
      <c r="C539" s="321"/>
      <c r="D539" s="321"/>
      <c r="E539" s="321"/>
      <c r="F539" s="321"/>
      <c r="G539" s="321"/>
      <c r="H539" s="321"/>
    </row>
    <row r="540" spans="1:8">
      <c r="A540" s="318"/>
      <c r="B540" s="318"/>
      <c r="C540" s="321"/>
      <c r="D540" s="321"/>
      <c r="E540" s="321"/>
      <c r="F540" s="321"/>
      <c r="G540" s="321"/>
      <c r="H540" s="321"/>
    </row>
    <row r="541" spans="1:8">
      <c r="A541" s="318"/>
      <c r="B541" s="318"/>
      <c r="C541" s="321"/>
      <c r="D541" s="321"/>
      <c r="E541" s="321"/>
      <c r="F541" s="321"/>
      <c r="G541" s="321"/>
      <c r="H541" s="321"/>
    </row>
    <row r="542" spans="1:8">
      <c r="A542" s="318"/>
      <c r="B542" s="318"/>
      <c r="C542" s="321"/>
      <c r="D542" s="321"/>
      <c r="E542" s="321"/>
      <c r="F542" s="321"/>
      <c r="G542" s="321"/>
      <c r="H542" s="321"/>
    </row>
    <row r="543" spans="1:8">
      <c r="A543" s="318"/>
      <c r="B543" s="318"/>
      <c r="C543" s="321"/>
      <c r="D543" s="321"/>
      <c r="E543" s="321"/>
      <c r="F543" s="321"/>
      <c r="G543" s="321"/>
      <c r="H543" s="321"/>
    </row>
    <row r="544" spans="1:8">
      <c r="A544" s="318"/>
      <c r="B544" s="318"/>
      <c r="C544" s="321"/>
      <c r="D544" s="321"/>
      <c r="E544" s="321"/>
      <c r="F544" s="321"/>
      <c r="G544" s="321"/>
      <c r="H544" s="321"/>
    </row>
    <row r="545" spans="1:8">
      <c r="A545" s="318"/>
      <c r="B545" s="318"/>
      <c r="C545" s="321"/>
      <c r="D545" s="321"/>
      <c r="E545" s="321"/>
      <c r="F545" s="321"/>
      <c r="G545" s="321"/>
      <c r="H545" s="321"/>
    </row>
    <row r="546" spans="1:8">
      <c r="A546" s="318"/>
      <c r="B546" s="318"/>
      <c r="C546" s="321"/>
      <c r="D546" s="321"/>
      <c r="E546" s="321"/>
      <c r="F546" s="321"/>
      <c r="G546" s="321"/>
      <c r="H546" s="321"/>
    </row>
    <row r="547" spans="1:8">
      <c r="A547" s="318"/>
      <c r="B547" s="318"/>
      <c r="C547" s="321"/>
      <c r="D547" s="321"/>
      <c r="E547" s="321"/>
      <c r="F547" s="321"/>
      <c r="G547" s="321"/>
      <c r="H547" s="321"/>
    </row>
    <row r="548" spans="1:8">
      <c r="A548" s="318"/>
      <c r="B548" s="318"/>
      <c r="C548" s="321"/>
      <c r="D548" s="321"/>
      <c r="E548" s="321"/>
      <c r="F548" s="321"/>
      <c r="G548" s="321"/>
      <c r="H548" s="321"/>
    </row>
    <row r="549" spans="1:8">
      <c r="A549" s="318"/>
      <c r="B549" s="318"/>
      <c r="C549" s="321"/>
      <c r="D549" s="321"/>
      <c r="E549" s="321"/>
      <c r="F549" s="321"/>
      <c r="G549" s="321"/>
      <c r="H549" s="321"/>
    </row>
    <row r="550" spans="1:8">
      <c r="A550" s="318"/>
      <c r="B550" s="318"/>
      <c r="C550" s="321"/>
      <c r="D550" s="321"/>
      <c r="E550" s="321"/>
      <c r="F550" s="321"/>
      <c r="G550" s="321"/>
      <c r="H550" s="321"/>
    </row>
    <row r="551" spans="1:8">
      <c r="A551" s="318"/>
      <c r="B551" s="318"/>
      <c r="C551" s="321"/>
      <c r="D551" s="321"/>
      <c r="E551" s="321"/>
      <c r="F551" s="321"/>
      <c r="G551" s="321"/>
      <c r="H551" s="321"/>
    </row>
    <row r="552" spans="1:8">
      <c r="A552" s="318"/>
      <c r="B552" s="318"/>
      <c r="C552" s="321"/>
      <c r="D552" s="321"/>
      <c r="E552" s="321"/>
      <c r="F552" s="321"/>
      <c r="G552" s="321"/>
      <c r="H552" s="321"/>
    </row>
    <row r="553" spans="1:8">
      <c r="A553" s="318"/>
      <c r="B553" s="318"/>
      <c r="C553" s="321"/>
      <c r="D553" s="321"/>
      <c r="E553" s="321"/>
      <c r="F553" s="321"/>
      <c r="G553" s="321"/>
      <c r="H553" s="321"/>
    </row>
    <row r="554" spans="1:8">
      <c r="A554" s="318"/>
      <c r="B554" s="318"/>
      <c r="C554" s="321"/>
      <c r="D554" s="321"/>
      <c r="E554" s="321"/>
      <c r="F554" s="321"/>
      <c r="G554" s="321"/>
      <c r="H554" s="321"/>
    </row>
    <row r="555" spans="1:8">
      <c r="A555" s="318"/>
      <c r="B555" s="318"/>
      <c r="C555" s="321"/>
      <c r="D555" s="321"/>
      <c r="E555" s="321"/>
      <c r="F555" s="321"/>
      <c r="G555" s="321"/>
      <c r="H555" s="321"/>
    </row>
    <row r="556" spans="1:8">
      <c r="A556" s="318"/>
      <c r="B556" s="318"/>
      <c r="C556" s="321"/>
      <c r="D556" s="321"/>
      <c r="E556" s="321"/>
      <c r="F556" s="321"/>
      <c r="G556" s="321"/>
      <c r="H556" s="321"/>
    </row>
    <row r="557" spans="1:8">
      <c r="A557" s="318"/>
      <c r="B557" s="318"/>
      <c r="C557" s="321"/>
      <c r="D557" s="321"/>
      <c r="E557" s="321"/>
      <c r="F557" s="321"/>
      <c r="G557" s="321"/>
      <c r="H557" s="321"/>
    </row>
    <row r="558" spans="1:8">
      <c r="A558" s="318"/>
      <c r="B558" s="318"/>
      <c r="C558" s="321"/>
      <c r="D558" s="321"/>
      <c r="E558" s="321"/>
      <c r="F558" s="321"/>
      <c r="G558" s="321"/>
      <c r="H558" s="321"/>
    </row>
    <row r="559" spans="1:8">
      <c r="A559" s="318"/>
      <c r="B559" s="318"/>
      <c r="C559" s="321"/>
      <c r="D559" s="321"/>
      <c r="E559" s="321"/>
      <c r="F559" s="321"/>
      <c r="G559" s="321"/>
      <c r="H559" s="321"/>
    </row>
    <row r="560" spans="1:8">
      <c r="A560" s="318"/>
      <c r="B560" s="318"/>
      <c r="C560" s="321"/>
      <c r="D560" s="321"/>
      <c r="E560" s="321"/>
      <c r="F560" s="321"/>
      <c r="G560" s="321"/>
      <c r="H560" s="321"/>
    </row>
    <row r="561" spans="1:8">
      <c r="A561" s="318"/>
      <c r="B561" s="318"/>
      <c r="C561" s="321"/>
      <c r="D561" s="321"/>
      <c r="E561" s="321"/>
      <c r="F561" s="321"/>
      <c r="G561" s="321"/>
      <c r="H561" s="321"/>
    </row>
    <row r="562" spans="1:8">
      <c r="A562" s="318"/>
      <c r="B562" s="318"/>
      <c r="C562" s="321"/>
      <c r="D562" s="321"/>
      <c r="E562" s="321"/>
      <c r="F562" s="321"/>
      <c r="G562" s="321"/>
      <c r="H562" s="321"/>
    </row>
    <row r="563" spans="1:8">
      <c r="A563" s="318"/>
      <c r="B563" s="318"/>
      <c r="C563" s="321"/>
      <c r="D563" s="321"/>
      <c r="E563" s="321"/>
      <c r="F563" s="321"/>
      <c r="G563" s="321"/>
      <c r="H563" s="321"/>
    </row>
    <row r="564" spans="1:8">
      <c r="A564" s="318"/>
      <c r="B564" s="318"/>
      <c r="C564" s="321"/>
      <c r="D564" s="321"/>
      <c r="E564" s="321"/>
      <c r="F564" s="321"/>
      <c r="G564" s="321"/>
      <c r="H564" s="321"/>
    </row>
    <row r="565" spans="1:8">
      <c r="A565" s="318"/>
      <c r="B565" s="318"/>
      <c r="C565" s="321"/>
      <c r="D565" s="321"/>
      <c r="E565" s="321"/>
      <c r="F565" s="321"/>
      <c r="G565" s="321"/>
      <c r="H565" s="321"/>
    </row>
    <row r="566" spans="1:8">
      <c r="A566" s="318"/>
      <c r="B566" s="318"/>
      <c r="C566" s="321"/>
      <c r="D566" s="321"/>
      <c r="E566" s="321"/>
      <c r="F566" s="321"/>
      <c r="G566" s="321"/>
      <c r="H566" s="321"/>
    </row>
    <row r="567" spans="1:8">
      <c r="A567" s="318"/>
      <c r="B567" s="318"/>
      <c r="C567" s="321"/>
      <c r="D567" s="321"/>
      <c r="E567" s="321"/>
      <c r="F567" s="321"/>
      <c r="G567" s="321"/>
      <c r="H567" s="321"/>
    </row>
    <row r="568" spans="1:8">
      <c r="A568" s="318"/>
      <c r="B568" s="318"/>
      <c r="C568" s="321"/>
      <c r="D568" s="321"/>
      <c r="E568" s="321"/>
      <c r="F568" s="321"/>
      <c r="G568" s="321"/>
      <c r="H568" s="321"/>
    </row>
    <row r="569" spans="1:8">
      <c r="A569" s="318"/>
      <c r="B569" s="318"/>
      <c r="C569" s="321"/>
      <c r="D569" s="321"/>
      <c r="E569" s="321"/>
      <c r="F569" s="321"/>
      <c r="G569" s="321"/>
      <c r="H569" s="321"/>
    </row>
    <row r="570" spans="1:8">
      <c r="A570" s="318"/>
      <c r="B570" s="318"/>
      <c r="C570" s="321"/>
      <c r="D570" s="321"/>
      <c r="E570" s="321"/>
      <c r="F570" s="321"/>
      <c r="G570" s="321"/>
      <c r="H570" s="321"/>
    </row>
    <row r="571" spans="1:8">
      <c r="A571" s="318"/>
      <c r="B571" s="318"/>
      <c r="C571" s="321"/>
      <c r="D571" s="321"/>
      <c r="E571" s="321"/>
      <c r="F571" s="321"/>
      <c r="G571" s="321"/>
      <c r="H571" s="321"/>
    </row>
    <row r="572" spans="1:8">
      <c r="A572" s="318"/>
      <c r="B572" s="318"/>
      <c r="C572" s="321"/>
      <c r="D572" s="321"/>
      <c r="E572" s="321"/>
      <c r="F572" s="321"/>
      <c r="G572" s="321"/>
      <c r="H572" s="321"/>
    </row>
    <row r="573" spans="1:8">
      <c r="A573" s="318"/>
      <c r="B573" s="318"/>
      <c r="C573" s="321"/>
      <c r="D573" s="321"/>
      <c r="E573" s="321"/>
      <c r="F573" s="321"/>
      <c r="G573" s="321"/>
      <c r="H573" s="321"/>
    </row>
    <row r="574" spans="1:8">
      <c r="A574" s="318"/>
      <c r="B574" s="318"/>
      <c r="C574" s="321"/>
      <c r="D574" s="321"/>
      <c r="E574" s="321"/>
      <c r="F574" s="321"/>
      <c r="G574" s="321"/>
      <c r="H574" s="321"/>
    </row>
    <row r="575" spans="1:8">
      <c r="A575" s="318"/>
      <c r="B575" s="318"/>
      <c r="C575" s="321"/>
      <c r="D575" s="321"/>
      <c r="E575" s="321"/>
      <c r="F575" s="321"/>
      <c r="G575" s="321"/>
      <c r="H575" s="321"/>
    </row>
    <row r="576" spans="1:8">
      <c r="A576" s="318"/>
      <c r="B576" s="318"/>
      <c r="C576" s="321"/>
      <c r="D576" s="321"/>
      <c r="E576" s="321"/>
      <c r="F576" s="321"/>
      <c r="G576" s="321"/>
      <c r="H576" s="321"/>
    </row>
    <row r="577" spans="1:8">
      <c r="A577" s="318"/>
      <c r="B577" s="318"/>
      <c r="C577" s="321"/>
      <c r="D577" s="321"/>
      <c r="E577" s="321"/>
      <c r="F577" s="321"/>
      <c r="G577" s="321"/>
      <c r="H577" s="321"/>
    </row>
    <row r="578" spans="1:8">
      <c r="A578" s="318"/>
      <c r="B578" s="318"/>
      <c r="C578" s="321"/>
      <c r="D578" s="321"/>
      <c r="E578" s="321"/>
      <c r="F578" s="321"/>
      <c r="G578" s="321"/>
      <c r="H578" s="321"/>
    </row>
    <row r="579" spans="1:8">
      <c r="A579" s="318"/>
      <c r="B579" s="318"/>
      <c r="C579" s="321"/>
      <c r="D579" s="321"/>
      <c r="E579" s="321"/>
      <c r="F579" s="321"/>
      <c r="G579" s="321"/>
      <c r="H579" s="321"/>
    </row>
    <row r="580" spans="1:8">
      <c r="A580" s="318"/>
      <c r="B580" s="318"/>
      <c r="C580" s="321"/>
      <c r="D580" s="321"/>
      <c r="E580" s="321"/>
      <c r="F580" s="321"/>
      <c r="G580" s="321"/>
      <c r="H580" s="321"/>
    </row>
    <row r="581" spans="1:8">
      <c r="A581" s="318"/>
      <c r="B581" s="318"/>
      <c r="C581" s="321"/>
      <c r="D581" s="321"/>
      <c r="E581" s="321"/>
      <c r="F581" s="321"/>
      <c r="G581" s="321"/>
      <c r="H581" s="321"/>
    </row>
    <row r="582" spans="1:8">
      <c r="A582" s="318"/>
      <c r="B582" s="318"/>
      <c r="C582" s="321"/>
      <c r="D582" s="321"/>
      <c r="E582" s="321"/>
      <c r="F582" s="321"/>
      <c r="G582" s="321"/>
      <c r="H582" s="321"/>
    </row>
    <row r="583" spans="1:8">
      <c r="A583" s="318"/>
      <c r="B583" s="318"/>
      <c r="C583" s="321"/>
      <c r="D583" s="321"/>
      <c r="E583" s="321"/>
      <c r="F583" s="321"/>
      <c r="G583" s="321"/>
      <c r="H583" s="321"/>
    </row>
    <row r="584" spans="1:8">
      <c r="A584" s="318"/>
      <c r="B584" s="318"/>
      <c r="C584" s="321"/>
      <c r="D584" s="321"/>
      <c r="E584" s="321"/>
      <c r="F584" s="321"/>
      <c r="G584" s="321"/>
      <c r="H584" s="321"/>
    </row>
    <row r="585" spans="1:8">
      <c r="A585" s="318"/>
      <c r="B585" s="318"/>
      <c r="C585" s="321"/>
      <c r="D585" s="321"/>
      <c r="E585" s="321"/>
      <c r="F585" s="321"/>
      <c r="G585" s="321"/>
      <c r="H585" s="321"/>
    </row>
    <row r="586" spans="1:8">
      <c r="A586" s="318"/>
      <c r="B586" s="318"/>
      <c r="C586" s="321"/>
      <c r="D586" s="321"/>
      <c r="E586" s="321"/>
      <c r="F586" s="321"/>
      <c r="G586" s="321"/>
      <c r="H586" s="321"/>
    </row>
    <row r="587" spans="1:8">
      <c r="A587" s="318"/>
      <c r="B587" s="318"/>
      <c r="C587" s="321"/>
      <c r="D587" s="321"/>
      <c r="E587" s="321"/>
      <c r="F587" s="321"/>
      <c r="G587" s="321"/>
      <c r="H587" s="321"/>
    </row>
    <row r="588" spans="1:8">
      <c r="A588" s="318"/>
      <c r="B588" s="318"/>
      <c r="C588" s="321"/>
      <c r="D588" s="321"/>
      <c r="E588" s="321"/>
      <c r="F588" s="321"/>
      <c r="G588" s="321"/>
      <c r="H588" s="321"/>
    </row>
    <row r="589" spans="1:8">
      <c r="A589" s="318"/>
      <c r="B589" s="318"/>
      <c r="C589" s="321"/>
      <c r="D589" s="321"/>
      <c r="E589" s="321"/>
      <c r="F589" s="321"/>
      <c r="G589" s="321"/>
      <c r="H589" s="321"/>
    </row>
    <row r="590" spans="1:8">
      <c r="A590" s="318"/>
      <c r="B590" s="318"/>
      <c r="C590" s="321"/>
      <c r="D590" s="321"/>
      <c r="E590" s="321"/>
      <c r="F590" s="321"/>
      <c r="G590" s="321"/>
      <c r="H590" s="321"/>
    </row>
    <row r="591" spans="1:8">
      <c r="A591" s="318"/>
      <c r="B591" s="318"/>
      <c r="C591" s="321"/>
      <c r="D591" s="321"/>
      <c r="E591" s="321"/>
      <c r="F591" s="321"/>
      <c r="G591" s="321"/>
      <c r="H591" s="321"/>
    </row>
    <row r="592" spans="1:8">
      <c r="A592" s="318"/>
      <c r="B592" s="318"/>
      <c r="C592" s="321"/>
      <c r="D592" s="321"/>
      <c r="E592" s="321"/>
      <c r="F592" s="321"/>
      <c r="G592" s="321"/>
      <c r="H592" s="321"/>
    </row>
    <row r="593" spans="1:8">
      <c r="A593" s="318"/>
      <c r="B593" s="318"/>
      <c r="C593" s="321"/>
      <c r="D593" s="321"/>
      <c r="E593" s="321"/>
      <c r="F593" s="321"/>
      <c r="G593" s="321"/>
      <c r="H593" s="321"/>
    </row>
    <row r="594" spans="1:8">
      <c r="A594" s="318"/>
      <c r="B594" s="318"/>
      <c r="C594" s="321"/>
      <c r="D594" s="321"/>
      <c r="E594" s="321"/>
      <c r="F594" s="321"/>
      <c r="G594" s="321"/>
      <c r="H594" s="321"/>
    </row>
    <row r="595" spans="1:8">
      <c r="A595" s="318"/>
      <c r="B595" s="318"/>
      <c r="C595" s="321"/>
      <c r="D595" s="321"/>
      <c r="E595" s="321"/>
      <c r="F595" s="321"/>
      <c r="G595" s="321"/>
      <c r="H595" s="321"/>
    </row>
    <row r="596" spans="1:8">
      <c r="A596" s="318"/>
      <c r="B596" s="318"/>
      <c r="C596" s="321"/>
      <c r="D596" s="321"/>
      <c r="E596" s="321"/>
      <c r="F596" s="321"/>
      <c r="G596" s="321"/>
      <c r="H596" s="321"/>
    </row>
    <row r="597" spans="1:8">
      <c r="A597" s="318"/>
      <c r="B597" s="318"/>
      <c r="C597" s="321"/>
      <c r="D597" s="321"/>
      <c r="E597" s="321"/>
      <c r="F597" s="321"/>
      <c r="G597" s="321"/>
      <c r="H597" s="321"/>
    </row>
    <row r="598" spans="1:8">
      <c r="A598" s="318"/>
      <c r="B598" s="318"/>
      <c r="C598" s="321"/>
      <c r="D598" s="321"/>
      <c r="E598" s="321"/>
      <c r="F598" s="321"/>
      <c r="G598" s="321"/>
      <c r="H598" s="321"/>
    </row>
    <row r="599" spans="1:8">
      <c r="A599" s="318"/>
      <c r="B599" s="318"/>
      <c r="C599" s="321"/>
      <c r="D599" s="321"/>
      <c r="E599" s="321"/>
      <c r="F599" s="321"/>
      <c r="G599" s="321"/>
      <c r="H599" s="321"/>
    </row>
    <row r="600" spans="1:8">
      <c r="A600" s="318"/>
      <c r="B600" s="318"/>
      <c r="C600" s="321"/>
      <c r="D600" s="321"/>
      <c r="E600" s="321"/>
      <c r="F600" s="321"/>
      <c r="G600" s="321"/>
      <c r="H600" s="321"/>
    </row>
    <row r="601" spans="1:8">
      <c r="A601" s="318"/>
      <c r="B601" s="318"/>
      <c r="C601" s="321"/>
      <c r="D601" s="321"/>
      <c r="E601" s="321"/>
      <c r="F601" s="321"/>
      <c r="G601" s="321"/>
      <c r="H601" s="321"/>
    </row>
    <row r="602" spans="1:8">
      <c r="A602" s="318"/>
      <c r="B602" s="318"/>
      <c r="C602" s="321"/>
      <c r="D602" s="321"/>
      <c r="E602" s="321"/>
      <c r="F602" s="321"/>
      <c r="G602" s="321"/>
      <c r="H602" s="321"/>
    </row>
    <row r="603" spans="1:8">
      <c r="A603" s="318"/>
      <c r="B603" s="318"/>
      <c r="C603" s="321"/>
      <c r="D603" s="321"/>
      <c r="E603" s="321"/>
      <c r="F603" s="321"/>
      <c r="G603" s="321"/>
      <c r="H603" s="321"/>
    </row>
    <row r="604" spans="1:8">
      <c r="A604" s="318"/>
      <c r="B604" s="318"/>
      <c r="C604" s="321"/>
      <c r="D604" s="321"/>
      <c r="E604" s="321"/>
      <c r="F604" s="321"/>
      <c r="G604" s="321"/>
      <c r="H604" s="321"/>
    </row>
    <row r="605" spans="1:8">
      <c r="A605" s="318"/>
      <c r="B605" s="318"/>
      <c r="C605" s="321"/>
      <c r="D605" s="321"/>
      <c r="E605" s="321"/>
      <c r="F605" s="321"/>
      <c r="G605" s="321"/>
      <c r="H605" s="321"/>
    </row>
    <row r="606" spans="1:8">
      <c r="A606" s="318"/>
      <c r="B606" s="318"/>
      <c r="C606" s="321"/>
      <c r="D606" s="321"/>
      <c r="E606" s="321"/>
      <c r="F606" s="321"/>
      <c r="G606" s="321"/>
      <c r="H606" s="321"/>
    </row>
    <row r="607" spans="1:8">
      <c r="A607" s="318"/>
      <c r="B607" s="318"/>
      <c r="C607" s="321"/>
      <c r="D607" s="321"/>
      <c r="E607" s="321"/>
      <c r="F607" s="321"/>
      <c r="G607" s="321"/>
      <c r="H607" s="321"/>
    </row>
    <row r="608" spans="1:8">
      <c r="A608" s="318"/>
      <c r="B608" s="318"/>
      <c r="C608" s="321"/>
      <c r="D608" s="321"/>
      <c r="E608" s="321"/>
      <c r="F608" s="321"/>
      <c r="G608" s="321"/>
      <c r="H608" s="321"/>
    </row>
    <row r="609" spans="1:8">
      <c r="A609" s="318"/>
      <c r="B609" s="318"/>
      <c r="C609" s="321"/>
      <c r="D609" s="321"/>
      <c r="E609" s="321"/>
      <c r="F609" s="321"/>
      <c r="G609" s="321"/>
      <c r="H609" s="321"/>
    </row>
    <row r="610" spans="1:8">
      <c r="A610" s="318"/>
      <c r="B610" s="318"/>
      <c r="C610" s="321"/>
      <c r="D610" s="321"/>
      <c r="E610" s="321"/>
      <c r="F610" s="321"/>
      <c r="G610" s="321"/>
      <c r="H610" s="321"/>
    </row>
    <row r="611" spans="1:8">
      <c r="A611" s="318"/>
      <c r="B611" s="318"/>
      <c r="C611" s="321"/>
      <c r="D611" s="321"/>
      <c r="E611" s="321"/>
      <c r="F611" s="321"/>
      <c r="G611" s="321"/>
      <c r="H611" s="321"/>
    </row>
    <row r="612" spans="1:8">
      <c r="A612" s="318"/>
      <c r="B612" s="318"/>
      <c r="C612" s="321"/>
      <c r="D612" s="321"/>
      <c r="E612" s="321"/>
      <c r="F612" s="321"/>
      <c r="G612" s="321"/>
      <c r="H612" s="321"/>
    </row>
    <row r="613" spans="1:8">
      <c r="A613" s="318"/>
      <c r="B613" s="318"/>
      <c r="C613" s="321"/>
      <c r="D613" s="321"/>
      <c r="E613" s="321"/>
      <c r="F613" s="321"/>
      <c r="G613" s="321"/>
      <c r="H613" s="321"/>
    </row>
    <row r="614" spans="1:8">
      <c r="A614" s="318"/>
      <c r="B614" s="318"/>
      <c r="C614" s="321"/>
      <c r="D614" s="321"/>
      <c r="E614" s="321"/>
      <c r="F614" s="321"/>
      <c r="G614" s="321"/>
      <c r="H614" s="321"/>
    </row>
    <row r="615" spans="1:8">
      <c r="A615" s="318"/>
      <c r="B615" s="318"/>
      <c r="C615" s="321"/>
      <c r="D615" s="321"/>
      <c r="E615" s="321"/>
      <c r="F615" s="321"/>
      <c r="G615" s="321"/>
      <c r="H615" s="321"/>
    </row>
    <row r="616" spans="1:8">
      <c r="A616" s="318"/>
      <c r="B616" s="318"/>
      <c r="C616" s="321"/>
      <c r="D616" s="321"/>
      <c r="E616" s="321"/>
      <c r="F616" s="321"/>
      <c r="G616" s="321"/>
      <c r="H616" s="321"/>
    </row>
    <row r="617" spans="1:8">
      <c r="A617" s="318"/>
      <c r="B617" s="318"/>
      <c r="C617" s="321"/>
      <c r="D617" s="321"/>
      <c r="E617" s="321"/>
      <c r="F617" s="321"/>
      <c r="G617" s="321"/>
      <c r="H617" s="321"/>
    </row>
    <row r="618" spans="1:8">
      <c r="A618" s="318"/>
      <c r="B618" s="318"/>
      <c r="C618" s="321"/>
      <c r="D618" s="321"/>
      <c r="E618" s="321"/>
      <c r="F618" s="321"/>
      <c r="G618" s="321"/>
      <c r="H618" s="321"/>
    </row>
    <row r="619" spans="1:8">
      <c r="A619" s="318"/>
      <c r="B619" s="318"/>
      <c r="C619" s="321"/>
      <c r="D619" s="321"/>
      <c r="E619" s="321"/>
      <c r="F619" s="321"/>
      <c r="G619" s="321"/>
      <c r="H619" s="321"/>
    </row>
    <row r="620" spans="1:8">
      <c r="A620" s="318"/>
      <c r="B620" s="318"/>
      <c r="C620" s="321"/>
      <c r="D620" s="321"/>
      <c r="E620" s="321"/>
      <c r="F620" s="321"/>
      <c r="G620" s="321"/>
      <c r="H620" s="321"/>
    </row>
    <row r="621" spans="1:8">
      <c r="A621" s="318"/>
      <c r="B621" s="318"/>
      <c r="C621" s="321"/>
      <c r="D621" s="321"/>
      <c r="E621" s="321"/>
      <c r="F621" s="321"/>
      <c r="G621" s="321"/>
      <c r="H621" s="321"/>
    </row>
    <row r="622" spans="1:8">
      <c r="A622" s="318"/>
      <c r="B622" s="318"/>
      <c r="C622" s="321"/>
      <c r="D622" s="321"/>
      <c r="E622" s="321"/>
      <c r="F622" s="321"/>
      <c r="G622" s="321"/>
      <c r="H622" s="321"/>
    </row>
    <row r="623" spans="1:8">
      <c r="A623" s="318"/>
      <c r="B623" s="318"/>
      <c r="C623" s="321"/>
      <c r="D623" s="321"/>
      <c r="E623" s="321"/>
      <c r="F623" s="321"/>
      <c r="G623" s="321"/>
      <c r="H623" s="321"/>
    </row>
    <row r="624" spans="1:8">
      <c r="A624" s="318"/>
      <c r="B624" s="318"/>
      <c r="C624" s="321"/>
      <c r="D624" s="321"/>
      <c r="E624" s="321"/>
      <c r="F624" s="321"/>
      <c r="G624" s="321"/>
      <c r="H624" s="321"/>
    </row>
    <row r="625" spans="1:8">
      <c r="A625" s="318"/>
      <c r="B625" s="318"/>
      <c r="C625" s="321"/>
      <c r="D625" s="321"/>
      <c r="E625" s="321"/>
      <c r="F625" s="321"/>
      <c r="G625" s="321"/>
      <c r="H625" s="321"/>
    </row>
    <row r="626" spans="1:8">
      <c r="A626" s="318"/>
      <c r="B626" s="318"/>
      <c r="C626" s="321"/>
      <c r="D626" s="321"/>
      <c r="E626" s="321"/>
      <c r="F626" s="321"/>
      <c r="G626" s="321"/>
      <c r="H626" s="321"/>
    </row>
    <row r="627" spans="1:8">
      <c r="A627" s="318"/>
      <c r="B627" s="318"/>
      <c r="C627" s="321"/>
      <c r="D627" s="321"/>
      <c r="E627" s="321"/>
      <c r="F627" s="321"/>
      <c r="G627" s="321"/>
      <c r="H627" s="321"/>
    </row>
    <row r="628" spans="1:8">
      <c r="A628" s="318"/>
      <c r="B628" s="318"/>
      <c r="C628" s="321"/>
      <c r="D628" s="321"/>
      <c r="E628" s="321"/>
      <c r="F628" s="321"/>
      <c r="G628" s="321"/>
      <c r="H628" s="321"/>
    </row>
    <row r="629" spans="1:8">
      <c r="A629" s="318"/>
      <c r="B629" s="318"/>
      <c r="C629" s="321"/>
      <c r="D629" s="321"/>
      <c r="E629" s="321"/>
      <c r="F629" s="321"/>
      <c r="G629" s="321"/>
      <c r="H629" s="321"/>
    </row>
    <row r="630" spans="1:8">
      <c r="A630" s="318"/>
      <c r="B630" s="318"/>
      <c r="C630" s="321"/>
      <c r="D630" s="321"/>
      <c r="E630" s="321"/>
      <c r="F630" s="321"/>
      <c r="G630" s="321"/>
      <c r="H630" s="321"/>
    </row>
    <row r="631" spans="1:8">
      <c r="A631" s="318"/>
      <c r="B631" s="318"/>
      <c r="C631" s="321"/>
      <c r="D631" s="321"/>
      <c r="E631" s="321"/>
      <c r="F631" s="321"/>
      <c r="G631" s="321"/>
      <c r="H631" s="321"/>
    </row>
    <row r="632" spans="1:8">
      <c r="A632" s="318"/>
      <c r="B632" s="318"/>
      <c r="C632" s="321"/>
      <c r="D632" s="321"/>
      <c r="E632" s="321"/>
      <c r="F632" s="321"/>
      <c r="G632" s="321"/>
      <c r="H632" s="321"/>
    </row>
    <row r="633" spans="1:8">
      <c r="A633" s="318"/>
      <c r="B633" s="318"/>
      <c r="C633" s="321"/>
      <c r="D633" s="321"/>
      <c r="E633" s="321"/>
      <c r="F633" s="321"/>
      <c r="G633" s="321"/>
      <c r="H633" s="321"/>
    </row>
    <row r="634" spans="1:8">
      <c r="A634" s="318"/>
      <c r="B634" s="318"/>
      <c r="C634" s="321"/>
      <c r="D634" s="321"/>
      <c r="E634" s="321"/>
      <c r="F634" s="321"/>
      <c r="G634" s="321"/>
      <c r="H634" s="321"/>
    </row>
    <row r="635" spans="1:8">
      <c r="A635" s="318"/>
      <c r="B635" s="318"/>
      <c r="C635" s="321"/>
      <c r="D635" s="321"/>
      <c r="E635" s="321"/>
      <c r="F635" s="321"/>
      <c r="G635" s="321"/>
      <c r="H635" s="321"/>
    </row>
    <row r="636" spans="1:8">
      <c r="A636" s="318"/>
      <c r="B636" s="318"/>
      <c r="C636" s="321"/>
      <c r="D636" s="321"/>
      <c r="E636" s="321"/>
      <c r="F636" s="321"/>
      <c r="G636" s="321"/>
      <c r="H636" s="321"/>
    </row>
    <row r="637" spans="1:8">
      <c r="A637" s="318"/>
      <c r="B637" s="318"/>
      <c r="C637" s="321"/>
      <c r="D637" s="321"/>
      <c r="E637" s="321"/>
      <c r="F637" s="321"/>
      <c r="G637" s="321"/>
      <c r="H637" s="321"/>
    </row>
    <row r="638" spans="1:8">
      <c r="A638" s="318"/>
      <c r="B638" s="318"/>
      <c r="C638" s="321"/>
      <c r="D638" s="321"/>
      <c r="E638" s="321"/>
      <c r="F638" s="321"/>
      <c r="G638" s="321"/>
      <c r="H638" s="321"/>
    </row>
    <row r="639" spans="1:8">
      <c r="A639" s="318"/>
      <c r="B639" s="318"/>
      <c r="C639" s="321"/>
      <c r="D639" s="321"/>
      <c r="E639" s="321"/>
      <c r="F639" s="321"/>
      <c r="G639" s="321"/>
      <c r="H639" s="321"/>
    </row>
    <row r="640" spans="1:8">
      <c r="A640" s="318"/>
      <c r="B640" s="318"/>
      <c r="C640" s="321"/>
      <c r="D640" s="321"/>
      <c r="E640" s="321"/>
      <c r="F640" s="321"/>
      <c r="G640" s="321"/>
      <c r="H640" s="321"/>
    </row>
    <row r="641" spans="1:8">
      <c r="A641" s="318"/>
      <c r="B641" s="318"/>
      <c r="C641" s="321"/>
      <c r="D641" s="321"/>
      <c r="E641" s="321"/>
      <c r="F641" s="321"/>
      <c r="G641" s="321"/>
      <c r="H641" s="321"/>
    </row>
    <row r="642" spans="1:8">
      <c r="A642" s="318"/>
      <c r="B642" s="318"/>
      <c r="C642" s="321"/>
      <c r="D642" s="321"/>
      <c r="E642" s="321"/>
      <c r="F642" s="321"/>
      <c r="G642" s="321"/>
      <c r="H642" s="321"/>
    </row>
    <row r="643" spans="1:8">
      <c r="A643" s="318"/>
      <c r="B643" s="318"/>
      <c r="C643" s="321"/>
      <c r="D643" s="321"/>
      <c r="E643" s="321"/>
      <c r="F643" s="321"/>
      <c r="G643" s="321"/>
      <c r="H643" s="321"/>
    </row>
    <row r="644" spans="1:8">
      <c r="A644" s="318"/>
      <c r="B644" s="318"/>
      <c r="C644" s="321"/>
      <c r="D644" s="321"/>
      <c r="E644" s="321"/>
      <c r="F644" s="321"/>
      <c r="G644" s="321"/>
      <c r="H644" s="321"/>
    </row>
    <row r="645" spans="1:8">
      <c r="A645" s="318"/>
      <c r="B645" s="318"/>
      <c r="C645" s="321"/>
      <c r="D645" s="321"/>
      <c r="E645" s="321"/>
      <c r="F645" s="321"/>
      <c r="G645" s="321"/>
      <c r="H645" s="321"/>
    </row>
    <row r="646" spans="1:8">
      <c r="A646" s="318"/>
      <c r="B646" s="318"/>
      <c r="C646" s="321"/>
      <c r="D646" s="321"/>
      <c r="E646" s="321"/>
      <c r="F646" s="321"/>
      <c r="G646" s="321"/>
      <c r="H646" s="321"/>
    </row>
    <row r="647" spans="1:8">
      <c r="A647" s="318"/>
      <c r="B647" s="318"/>
      <c r="C647" s="321"/>
      <c r="D647" s="321"/>
      <c r="E647" s="321"/>
      <c r="F647" s="321"/>
      <c r="G647" s="321"/>
      <c r="H647" s="321"/>
    </row>
    <row r="648" spans="1:8">
      <c r="A648" s="318"/>
      <c r="B648" s="318"/>
      <c r="C648" s="321"/>
      <c r="D648" s="321"/>
      <c r="E648" s="321"/>
      <c r="F648" s="321"/>
      <c r="G648" s="321"/>
      <c r="H648" s="321"/>
    </row>
    <row r="649" spans="1:8">
      <c r="A649" s="318"/>
      <c r="B649" s="318"/>
      <c r="C649" s="321"/>
      <c r="D649" s="321"/>
      <c r="E649" s="321"/>
      <c r="F649" s="321"/>
      <c r="G649" s="321"/>
      <c r="H649" s="321"/>
    </row>
    <row r="650" spans="1:8">
      <c r="A650" s="318"/>
      <c r="B650" s="318"/>
      <c r="C650" s="321"/>
      <c r="D650" s="321"/>
      <c r="E650" s="321"/>
      <c r="F650" s="321"/>
      <c r="G650" s="321"/>
      <c r="H650" s="321"/>
    </row>
    <row r="651" spans="1:8">
      <c r="A651" s="318"/>
      <c r="B651" s="318"/>
      <c r="C651" s="321"/>
      <c r="D651" s="321"/>
      <c r="E651" s="321"/>
      <c r="F651" s="321"/>
      <c r="G651" s="321"/>
      <c r="H651" s="321"/>
    </row>
    <row r="652" spans="1:8">
      <c r="A652" s="318"/>
      <c r="B652" s="318"/>
      <c r="C652" s="321"/>
      <c r="D652" s="321"/>
      <c r="E652" s="321"/>
      <c r="F652" s="321"/>
      <c r="G652" s="321"/>
      <c r="H652" s="321"/>
    </row>
    <row r="653" spans="1:8">
      <c r="A653" s="318"/>
      <c r="B653" s="318"/>
      <c r="C653" s="321"/>
      <c r="D653" s="321"/>
      <c r="E653" s="321"/>
      <c r="F653" s="321"/>
      <c r="G653" s="321"/>
      <c r="H653" s="321"/>
    </row>
    <row r="654" spans="1:8">
      <c r="A654" s="318"/>
      <c r="B654" s="318"/>
      <c r="C654" s="321"/>
      <c r="D654" s="321"/>
      <c r="E654" s="321"/>
      <c r="F654" s="321"/>
      <c r="G654" s="321"/>
      <c r="H654" s="321"/>
    </row>
    <row r="655" spans="1:8">
      <c r="A655" s="318"/>
      <c r="B655" s="318"/>
      <c r="C655" s="321"/>
      <c r="D655" s="321"/>
      <c r="E655" s="321"/>
      <c r="F655" s="321"/>
      <c r="G655" s="321"/>
      <c r="H655" s="321"/>
    </row>
    <row r="656" spans="1:8">
      <c r="A656" s="318"/>
      <c r="B656" s="318"/>
      <c r="C656" s="321"/>
      <c r="D656" s="321"/>
      <c r="E656" s="321"/>
      <c r="F656" s="321"/>
      <c r="G656" s="321"/>
      <c r="H656" s="321"/>
    </row>
    <row r="657" spans="1:8">
      <c r="A657" s="318"/>
      <c r="B657" s="318"/>
      <c r="C657" s="321"/>
      <c r="D657" s="321"/>
      <c r="E657" s="321"/>
      <c r="F657" s="321"/>
      <c r="G657" s="321"/>
      <c r="H657" s="321"/>
    </row>
    <row r="658" spans="1:8">
      <c r="A658" s="318"/>
      <c r="B658" s="318"/>
      <c r="C658" s="321"/>
      <c r="D658" s="321"/>
      <c r="E658" s="321"/>
      <c r="F658" s="321"/>
      <c r="G658" s="321"/>
      <c r="H658" s="321"/>
    </row>
    <row r="659" spans="1:8">
      <c r="A659" s="318"/>
      <c r="B659" s="318"/>
      <c r="C659" s="321"/>
      <c r="D659" s="321"/>
      <c r="E659" s="321"/>
      <c r="F659" s="321"/>
      <c r="G659" s="321"/>
      <c r="H659" s="321"/>
    </row>
    <row r="660" spans="1:8">
      <c r="A660" s="318"/>
      <c r="B660" s="318"/>
      <c r="C660" s="321"/>
      <c r="D660" s="321"/>
      <c r="E660" s="321"/>
      <c r="F660" s="321"/>
      <c r="G660" s="321"/>
      <c r="H660" s="321"/>
    </row>
    <row r="661" spans="1:8">
      <c r="A661" s="318"/>
      <c r="B661" s="318"/>
      <c r="C661" s="321"/>
      <c r="D661" s="321"/>
      <c r="E661" s="321"/>
      <c r="F661" s="321"/>
      <c r="G661" s="321"/>
      <c r="H661" s="321"/>
    </row>
    <row r="662" spans="1:8">
      <c r="A662" s="318"/>
      <c r="B662" s="318"/>
      <c r="C662" s="321"/>
      <c r="D662" s="321"/>
      <c r="E662" s="321"/>
      <c r="F662" s="321"/>
      <c r="G662" s="321"/>
      <c r="H662" s="321"/>
    </row>
    <row r="663" spans="1:8">
      <c r="A663" s="318"/>
      <c r="B663" s="318"/>
      <c r="C663" s="321"/>
      <c r="D663" s="321"/>
      <c r="E663" s="321"/>
      <c r="F663" s="321"/>
      <c r="G663" s="321"/>
      <c r="H663" s="321"/>
    </row>
    <row r="664" spans="1:8">
      <c r="A664" s="318"/>
      <c r="B664" s="318"/>
      <c r="C664" s="321"/>
      <c r="D664" s="321"/>
      <c r="E664" s="321"/>
      <c r="F664" s="321"/>
      <c r="G664" s="321"/>
      <c r="H664" s="321"/>
    </row>
    <row r="665" spans="1:8">
      <c r="A665" s="318"/>
      <c r="B665" s="318"/>
      <c r="C665" s="321"/>
      <c r="D665" s="321"/>
      <c r="E665" s="321"/>
      <c r="F665" s="321"/>
      <c r="G665" s="321"/>
      <c r="H665" s="321"/>
    </row>
    <row r="666" spans="1:8">
      <c r="A666" s="318"/>
      <c r="B666" s="318"/>
      <c r="C666" s="321"/>
      <c r="D666" s="321"/>
      <c r="E666" s="321"/>
      <c r="F666" s="321"/>
      <c r="G666" s="321"/>
      <c r="H666" s="321"/>
    </row>
    <row r="667" spans="1:8">
      <c r="A667" s="318"/>
      <c r="B667" s="318"/>
      <c r="C667" s="321"/>
      <c r="D667" s="321"/>
      <c r="E667" s="321"/>
      <c r="F667" s="321"/>
      <c r="G667" s="321"/>
      <c r="H667" s="321"/>
    </row>
    <row r="668" spans="1:8">
      <c r="A668" s="318"/>
      <c r="B668" s="318"/>
      <c r="C668" s="321"/>
      <c r="D668" s="321"/>
      <c r="E668" s="321"/>
      <c r="F668" s="321"/>
      <c r="G668" s="321"/>
      <c r="H668" s="321"/>
    </row>
    <row r="669" spans="1:8">
      <c r="A669" s="318"/>
      <c r="B669" s="318"/>
      <c r="C669" s="321"/>
      <c r="D669" s="321"/>
      <c r="E669" s="321"/>
      <c r="F669" s="321"/>
      <c r="G669" s="321"/>
      <c r="H669" s="321"/>
    </row>
    <row r="670" spans="1:8">
      <c r="A670" s="318"/>
      <c r="B670" s="318"/>
      <c r="C670" s="321"/>
      <c r="D670" s="321"/>
      <c r="E670" s="321"/>
      <c r="F670" s="321"/>
      <c r="G670" s="321"/>
      <c r="H670" s="321"/>
    </row>
    <row r="671" spans="1:8">
      <c r="A671" s="318"/>
      <c r="B671" s="318"/>
      <c r="C671" s="321"/>
      <c r="D671" s="321"/>
      <c r="E671" s="321"/>
      <c r="F671" s="321"/>
      <c r="G671" s="321"/>
      <c r="H671" s="321"/>
    </row>
    <row r="672" spans="1:8">
      <c r="A672" s="318"/>
      <c r="B672" s="318"/>
      <c r="C672" s="321"/>
      <c r="D672" s="321"/>
      <c r="E672" s="321"/>
      <c r="F672" s="321"/>
      <c r="G672" s="321"/>
      <c r="H672" s="321"/>
    </row>
    <row r="673" spans="1:8">
      <c r="A673" s="318"/>
      <c r="B673" s="318"/>
      <c r="C673" s="321"/>
      <c r="D673" s="321"/>
      <c r="E673" s="321"/>
      <c r="F673" s="321"/>
      <c r="G673" s="321"/>
      <c r="H673" s="321"/>
    </row>
    <row r="674" spans="1:8">
      <c r="A674" s="318"/>
      <c r="B674" s="318"/>
      <c r="C674" s="321"/>
      <c r="D674" s="321"/>
      <c r="E674" s="321"/>
      <c r="F674" s="321"/>
      <c r="G674" s="321"/>
      <c r="H674" s="321"/>
    </row>
    <row r="675" spans="1:8">
      <c r="A675" s="318"/>
      <c r="B675" s="318"/>
      <c r="C675" s="321"/>
      <c r="D675" s="321"/>
      <c r="E675" s="321"/>
      <c r="F675" s="321"/>
      <c r="G675" s="321"/>
      <c r="H675" s="321"/>
    </row>
    <row r="676" spans="1:8">
      <c r="A676" s="318"/>
      <c r="B676" s="318"/>
      <c r="C676" s="321"/>
      <c r="D676" s="321"/>
      <c r="E676" s="321"/>
      <c r="F676" s="321"/>
      <c r="G676" s="321"/>
      <c r="H676" s="321"/>
    </row>
    <row r="677" spans="1:8">
      <c r="A677" s="318"/>
      <c r="B677" s="318"/>
      <c r="C677" s="321"/>
      <c r="D677" s="321"/>
      <c r="E677" s="321"/>
      <c r="F677" s="321"/>
      <c r="G677" s="321"/>
      <c r="H677" s="321"/>
    </row>
    <row r="678" spans="1:8" ht="14.25">
      <c r="A678" s="111"/>
      <c r="B678" s="249"/>
      <c r="C678" s="249"/>
      <c r="D678" s="249"/>
      <c r="E678" s="249"/>
      <c r="F678" s="249"/>
      <c r="G678" s="249"/>
      <c r="H678" s="249"/>
    </row>
    <row r="679" spans="1:8" ht="14.25">
      <c r="A679" s="111"/>
      <c r="B679" s="249"/>
      <c r="C679" s="249"/>
      <c r="D679" s="249"/>
      <c r="E679" s="249"/>
      <c r="F679" s="249"/>
      <c r="G679" s="249"/>
      <c r="H679" s="249"/>
    </row>
    <row r="680" spans="1:8" ht="14.25">
      <c r="A680" s="111"/>
      <c r="B680" s="249"/>
      <c r="C680" s="249"/>
      <c r="D680" s="249"/>
      <c r="E680" s="249"/>
      <c r="F680" s="249"/>
      <c r="G680" s="249"/>
      <c r="H680" s="249"/>
    </row>
    <row r="681" spans="1:8" ht="14.25">
      <c r="A681" s="111"/>
      <c r="B681" s="249"/>
      <c r="C681" s="249"/>
      <c r="D681" s="249"/>
      <c r="E681" s="249"/>
      <c r="F681" s="249"/>
      <c r="G681" s="249"/>
      <c r="H681" s="249"/>
    </row>
    <row r="682" spans="1:8" ht="14.25">
      <c r="A682" s="111"/>
      <c r="B682" s="249"/>
      <c r="C682" s="249"/>
      <c r="D682" s="249"/>
      <c r="E682" s="249"/>
      <c r="F682" s="249"/>
      <c r="G682" s="249"/>
      <c r="H682" s="249"/>
    </row>
    <row r="683" spans="1:8" ht="14.25">
      <c r="A683" s="111"/>
      <c r="B683" s="249"/>
      <c r="C683" s="249"/>
      <c r="D683" s="249"/>
      <c r="E683" s="249"/>
      <c r="F683" s="249"/>
      <c r="G683" s="249"/>
      <c r="H683" s="249"/>
    </row>
    <row r="684" spans="1:8" ht="14.25">
      <c r="A684" s="111"/>
      <c r="B684" s="249"/>
      <c r="C684" s="249"/>
      <c r="D684" s="249"/>
      <c r="E684" s="249"/>
      <c r="F684" s="249"/>
      <c r="G684" s="249"/>
      <c r="H684" s="249"/>
    </row>
    <row r="685" spans="1:8" ht="14.25">
      <c r="A685" s="111"/>
      <c r="B685" s="249"/>
      <c r="C685" s="249"/>
      <c r="D685" s="249"/>
      <c r="E685" s="249"/>
      <c r="F685" s="249"/>
      <c r="G685" s="249"/>
      <c r="H685" s="249"/>
    </row>
    <row r="686" spans="1:8" ht="14.25">
      <c r="A686" s="111"/>
      <c r="B686" s="249"/>
      <c r="C686" s="249"/>
      <c r="D686" s="249"/>
      <c r="E686" s="249"/>
      <c r="F686" s="249"/>
      <c r="G686" s="249"/>
      <c r="H686" s="249"/>
    </row>
    <row r="687" spans="1:8" ht="14.25">
      <c r="A687" s="111"/>
      <c r="B687" s="249"/>
      <c r="C687" s="249"/>
      <c r="D687" s="249"/>
      <c r="E687" s="249"/>
      <c r="F687" s="249"/>
      <c r="G687" s="249"/>
      <c r="H687" s="249"/>
    </row>
    <row r="688" spans="1:8" ht="14.25">
      <c r="A688" s="111"/>
      <c r="B688" s="249"/>
      <c r="C688" s="249"/>
      <c r="D688" s="249"/>
      <c r="E688" s="249"/>
      <c r="F688" s="249"/>
      <c r="G688" s="249"/>
      <c r="H688" s="249"/>
    </row>
    <row r="689" spans="1:8" ht="14.25">
      <c r="A689" s="111"/>
      <c r="B689" s="249"/>
      <c r="C689" s="249"/>
      <c r="D689" s="249"/>
      <c r="E689" s="249"/>
      <c r="F689" s="249"/>
      <c r="G689" s="249"/>
      <c r="H689" s="249"/>
    </row>
    <row r="690" spans="1:8" ht="14.25">
      <c r="A690" s="111"/>
      <c r="B690" s="249"/>
      <c r="C690" s="249"/>
      <c r="D690" s="249"/>
      <c r="E690" s="249"/>
      <c r="F690" s="249"/>
      <c r="G690" s="249"/>
      <c r="H690" s="249"/>
    </row>
    <row r="691" spans="1:8" ht="14.25">
      <c r="A691" s="111"/>
      <c r="B691" s="249"/>
      <c r="C691" s="249"/>
      <c r="D691" s="249"/>
      <c r="E691" s="249"/>
      <c r="F691" s="249"/>
      <c r="G691" s="249"/>
      <c r="H691" s="249"/>
    </row>
    <row r="692" spans="1:8" ht="14.25">
      <c r="A692" s="111"/>
      <c r="B692" s="249"/>
      <c r="C692" s="249"/>
      <c r="D692" s="249"/>
      <c r="E692" s="249"/>
      <c r="F692" s="249"/>
      <c r="G692" s="249"/>
      <c r="H692" s="249"/>
    </row>
    <row r="693" spans="1:8" ht="14.25">
      <c r="A693" s="111"/>
      <c r="B693" s="249"/>
      <c r="C693" s="249"/>
      <c r="D693" s="249"/>
      <c r="E693" s="249"/>
      <c r="F693" s="249"/>
      <c r="G693" s="249"/>
      <c r="H693" s="249"/>
    </row>
    <row r="694" spans="1:8" ht="14.25">
      <c r="A694" s="111"/>
      <c r="B694" s="249"/>
      <c r="C694" s="249"/>
      <c r="D694" s="249"/>
      <c r="E694" s="249"/>
      <c r="F694" s="249"/>
      <c r="G694" s="249"/>
      <c r="H694" s="249"/>
    </row>
    <row r="695" spans="1:8" ht="14.25">
      <c r="A695" s="111"/>
      <c r="B695" s="249"/>
      <c r="C695" s="249"/>
      <c r="D695" s="249"/>
      <c r="E695" s="249"/>
      <c r="F695" s="249"/>
      <c r="G695" s="249"/>
      <c r="H695" s="249"/>
    </row>
    <row r="696" spans="1:8" ht="14.25">
      <c r="A696" s="111"/>
      <c r="B696" s="249"/>
      <c r="C696" s="249"/>
      <c r="D696" s="249"/>
      <c r="E696" s="249"/>
      <c r="F696" s="249"/>
      <c r="G696" s="249"/>
      <c r="H696" s="249"/>
    </row>
    <row r="697" spans="1:8" ht="14.25">
      <c r="A697" s="111"/>
      <c r="B697" s="249"/>
      <c r="C697" s="249"/>
      <c r="D697" s="249"/>
      <c r="E697" s="249"/>
      <c r="F697" s="249"/>
      <c r="G697" s="249"/>
      <c r="H697" s="249"/>
    </row>
    <row r="698" spans="1:8" ht="14.25">
      <c r="A698" s="111"/>
      <c r="B698" s="249"/>
      <c r="C698" s="249"/>
      <c r="D698" s="249"/>
      <c r="E698" s="249"/>
      <c r="F698" s="249"/>
      <c r="G698" s="249"/>
      <c r="H698" s="249"/>
    </row>
    <row r="699" spans="1:8" ht="14.25">
      <c r="A699" s="111"/>
      <c r="B699" s="249"/>
      <c r="C699" s="249"/>
      <c r="D699" s="249"/>
      <c r="E699" s="249"/>
      <c r="F699" s="249"/>
      <c r="G699" s="249"/>
      <c r="H699" s="249"/>
    </row>
    <row r="700" spans="1:8" ht="14.25">
      <c r="A700" s="111"/>
      <c r="B700" s="249"/>
      <c r="C700" s="249"/>
      <c r="D700" s="249"/>
      <c r="E700" s="249"/>
      <c r="F700" s="249"/>
      <c r="G700" s="249"/>
      <c r="H700" s="249"/>
    </row>
    <row r="701" spans="1:8">
      <c r="A701" s="251"/>
      <c r="B701" s="252"/>
      <c r="C701" s="137"/>
      <c r="D701" s="137"/>
      <c r="E701" s="132"/>
      <c r="F701" s="132"/>
      <c r="G701" s="132"/>
      <c r="H701" s="132"/>
    </row>
    <row r="702" spans="1:8" ht="14.25">
      <c r="A702" s="225"/>
      <c r="B702" s="137"/>
      <c r="C702" s="137"/>
      <c r="D702" s="137"/>
      <c r="E702" s="132"/>
      <c r="F702" s="132"/>
      <c r="G702" s="132"/>
      <c r="H702" s="132"/>
    </row>
    <row r="703" spans="1:8" ht="14.25">
      <c r="A703" s="225"/>
      <c r="B703" s="137"/>
      <c r="C703" s="137"/>
      <c r="D703" s="137"/>
      <c r="E703" s="132"/>
      <c r="F703" s="132"/>
      <c r="G703" s="132"/>
      <c r="H703" s="132"/>
    </row>
    <row r="704" spans="1:8" ht="14.25">
      <c r="A704" s="225"/>
      <c r="B704" s="137"/>
      <c r="C704" s="137"/>
      <c r="D704" s="137"/>
      <c r="E704" s="132"/>
      <c r="F704" s="132"/>
      <c r="G704" s="132"/>
      <c r="H704" s="132"/>
    </row>
    <row r="705" spans="1:8" ht="14.25">
      <c r="A705" s="225"/>
      <c r="B705" s="137"/>
      <c r="C705" s="137"/>
      <c r="D705" s="137"/>
      <c r="E705" s="132"/>
      <c r="F705" s="132"/>
      <c r="G705" s="132"/>
      <c r="H705" s="132"/>
    </row>
    <row r="706" spans="1:8" ht="14.25">
      <c r="A706" s="225"/>
      <c r="B706" s="137"/>
      <c r="C706" s="137"/>
      <c r="D706" s="137"/>
      <c r="E706" s="132"/>
      <c r="F706" s="132"/>
      <c r="G706" s="132"/>
      <c r="H706" s="132"/>
    </row>
    <row r="707" spans="1:8" ht="14.25">
      <c r="A707" s="225"/>
      <c r="B707" s="137"/>
      <c r="C707" s="137"/>
      <c r="D707" s="137"/>
      <c r="E707" s="132"/>
      <c r="F707" s="132"/>
      <c r="G707" s="132"/>
      <c r="H707" s="132"/>
    </row>
    <row r="708" spans="1:8" ht="14.25">
      <c r="A708" s="225"/>
      <c r="B708" s="137"/>
      <c r="C708" s="137"/>
      <c r="D708" s="137"/>
      <c r="E708" s="132"/>
      <c r="F708" s="132"/>
      <c r="G708" s="132"/>
      <c r="H708" s="132"/>
    </row>
    <row r="709" spans="1:8" ht="14.25">
      <c r="A709" s="225"/>
      <c r="B709" s="137"/>
      <c r="C709" s="137"/>
      <c r="D709" s="137"/>
      <c r="E709" s="132"/>
      <c r="F709" s="132"/>
      <c r="G709" s="132"/>
      <c r="H709" s="132"/>
    </row>
    <row r="710" spans="1:8" ht="14.25">
      <c r="A710" s="225"/>
      <c r="B710" s="137"/>
      <c r="C710" s="137"/>
      <c r="D710" s="137"/>
      <c r="E710" s="132"/>
      <c r="F710" s="132"/>
      <c r="G710" s="132"/>
      <c r="H710" s="132"/>
    </row>
    <row r="711" spans="1:8" ht="14.25">
      <c r="A711" s="225"/>
      <c r="B711" s="137"/>
      <c r="C711" s="137"/>
      <c r="D711" s="137"/>
      <c r="E711" s="132"/>
      <c r="F711" s="132"/>
      <c r="G711" s="132"/>
      <c r="H711" s="132"/>
    </row>
    <row r="712" spans="1:8" ht="14.25">
      <c r="A712" s="225"/>
      <c r="B712" s="137"/>
      <c r="C712" s="137"/>
      <c r="D712" s="137"/>
      <c r="E712" s="132"/>
      <c r="F712" s="132"/>
      <c r="G712" s="132"/>
      <c r="H712" s="132"/>
    </row>
    <row r="713" spans="1:8" ht="14.25">
      <c r="A713" s="225"/>
      <c r="B713" s="137"/>
      <c r="C713" s="137"/>
      <c r="D713" s="137"/>
      <c r="E713" s="132"/>
      <c r="F713" s="132"/>
      <c r="G713" s="132"/>
      <c r="H713" s="132"/>
    </row>
    <row r="714" spans="1:8" ht="14.25">
      <c r="A714" s="225"/>
      <c r="B714" s="137"/>
      <c r="C714" s="137"/>
      <c r="D714" s="137"/>
      <c r="E714" s="132"/>
      <c r="F714" s="132"/>
      <c r="G714" s="132"/>
      <c r="H714" s="132"/>
    </row>
    <row r="715" spans="1:8" ht="14.25">
      <c r="A715" s="225"/>
      <c r="B715" s="137"/>
      <c r="C715" s="137"/>
      <c r="D715" s="137"/>
      <c r="E715" s="132"/>
      <c r="F715" s="132"/>
      <c r="G715" s="132"/>
      <c r="H715" s="132"/>
    </row>
    <row r="716" spans="1:8" ht="14.25">
      <c r="A716" s="225"/>
      <c r="B716" s="137"/>
      <c r="C716" s="137"/>
      <c r="D716" s="137"/>
      <c r="E716" s="132"/>
      <c r="F716" s="132"/>
      <c r="G716" s="132"/>
      <c r="H716" s="132"/>
    </row>
    <row r="717" spans="1:8" ht="14.25">
      <c r="A717" s="225"/>
      <c r="B717" s="137"/>
      <c r="C717" s="137"/>
      <c r="D717" s="137"/>
      <c r="E717" s="132"/>
      <c r="F717" s="132"/>
      <c r="G717" s="132"/>
      <c r="H717" s="132"/>
    </row>
    <row r="718" spans="1:8" ht="14.25">
      <c r="A718" s="225"/>
      <c r="B718" s="137"/>
      <c r="C718" s="137"/>
      <c r="D718" s="137"/>
      <c r="E718" s="132"/>
      <c r="F718" s="132"/>
      <c r="G718" s="132"/>
      <c r="H718" s="132"/>
    </row>
    <row r="719" spans="1:8" ht="14.25">
      <c r="A719" s="225"/>
      <c r="B719" s="137"/>
      <c r="C719" s="137"/>
      <c r="D719" s="137"/>
      <c r="E719" s="132"/>
      <c r="F719" s="132"/>
      <c r="G719" s="132"/>
      <c r="H719" s="132"/>
    </row>
    <row r="720" spans="1:8" ht="14.25">
      <c r="A720" s="225"/>
      <c r="B720" s="137"/>
      <c r="C720" s="137"/>
      <c r="D720" s="137"/>
      <c r="E720" s="132"/>
      <c r="F720" s="132"/>
      <c r="G720" s="132"/>
      <c r="H720" s="132"/>
    </row>
    <row r="721" spans="1:8" ht="14.25">
      <c r="A721" s="225"/>
      <c r="B721" s="137"/>
      <c r="C721" s="137"/>
      <c r="D721" s="137"/>
      <c r="E721" s="132"/>
      <c r="F721" s="132"/>
      <c r="G721" s="132"/>
      <c r="H721" s="132"/>
    </row>
    <row r="722" spans="1:8" ht="14.25">
      <c r="A722" s="225"/>
      <c r="B722" s="137"/>
      <c r="C722" s="137"/>
      <c r="D722" s="137"/>
      <c r="E722" s="132"/>
      <c r="F722" s="132"/>
      <c r="G722" s="132"/>
      <c r="H722" s="132"/>
    </row>
    <row r="723" spans="1:8">
      <c r="A723" s="111"/>
      <c r="B723" s="137"/>
      <c r="C723" s="137"/>
      <c r="D723" s="137"/>
      <c r="E723" s="132"/>
      <c r="F723" s="132"/>
      <c r="G723" s="132"/>
      <c r="H723" s="132"/>
    </row>
    <row r="724" spans="1:8" ht="14.25">
      <c r="A724" s="111" t="s">
        <v>249</v>
      </c>
      <c r="B724" s="340"/>
      <c r="C724" s="340"/>
      <c r="D724" s="340"/>
      <c r="E724" s="340"/>
      <c r="F724" s="340"/>
      <c r="G724" s="340"/>
      <c r="H724" s="340"/>
    </row>
    <row r="725" spans="1:8" ht="14.25">
      <c r="A725" s="225" t="s">
        <v>148</v>
      </c>
      <c r="B725" s="137" t="s">
        <v>149</v>
      </c>
      <c r="C725" s="137"/>
      <c r="D725" s="137"/>
      <c r="E725" s="132"/>
      <c r="F725" s="132"/>
      <c r="G725" s="132"/>
      <c r="H725" s="132"/>
    </row>
    <row r="726" spans="1:8" ht="14.25">
      <c r="A726" s="225" t="s">
        <v>150</v>
      </c>
      <c r="B726" s="137" t="s">
        <v>151</v>
      </c>
      <c r="C726" s="137"/>
      <c r="D726" s="137"/>
      <c r="E726" s="132"/>
      <c r="F726" s="132"/>
      <c r="G726" s="132"/>
      <c r="H726" s="132"/>
    </row>
    <row r="727" spans="1:8" ht="14.25">
      <c r="A727" s="225" t="s">
        <v>152</v>
      </c>
      <c r="B727" s="137" t="s">
        <v>175</v>
      </c>
      <c r="C727" s="137"/>
      <c r="D727" s="137"/>
      <c r="E727" s="132"/>
      <c r="F727" s="132"/>
      <c r="G727" s="132"/>
      <c r="H727" s="132"/>
    </row>
    <row r="728" spans="1:8" ht="25.5">
      <c r="A728" s="225" t="s">
        <v>153</v>
      </c>
      <c r="B728" s="137" t="s">
        <v>154</v>
      </c>
      <c r="C728" s="137"/>
      <c r="D728" s="137"/>
      <c r="E728" s="132"/>
      <c r="F728" s="132"/>
      <c r="G728" s="132"/>
      <c r="H728" s="132"/>
    </row>
    <row r="729" spans="1:8" ht="14.25">
      <c r="A729" s="225" t="s">
        <v>155</v>
      </c>
      <c r="B729" s="137" t="s">
        <v>156</v>
      </c>
      <c r="C729" s="137"/>
      <c r="D729" s="137"/>
      <c r="E729" s="132"/>
      <c r="F729" s="132"/>
      <c r="G729" s="132"/>
      <c r="H729" s="132"/>
    </row>
    <row r="730" spans="1:8" ht="25.5">
      <c r="A730" s="225" t="s">
        <v>157</v>
      </c>
      <c r="B730" s="137" t="s">
        <v>170</v>
      </c>
      <c r="C730" s="137"/>
      <c r="D730" s="137"/>
      <c r="E730" s="132"/>
      <c r="F730" s="132"/>
      <c r="G730" s="132"/>
      <c r="H730" s="132"/>
    </row>
    <row r="731" spans="1:8" ht="51">
      <c r="A731" s="225" t="s">
        <v>158</v>
      </c>
      <c r="B731" s="137" t="s">
        <v>159</v>
      </c>
      <c r="C731" s="137"/>
      <c r="D731" s="137"/>
      <c r="E731" s="132"/>
      <c r="F731" s="132"/>
      <c r="G731" s="132"/>
      <c r="H731" s="132"/>
    </row>
    <row r="732" spans="1:8" ht="51">
      <c r="A732" s="225" t="s">
        <v>160</v>
      </c>
      <c r="B732" s="137" t="s">
        <v>161</v>
      </c>
      <c r="C732" s="137"/>
      <c r="D732" s="137"/>
      <c r="E732" s="132"/>
      <c r="F732" s="132"/>
      <c r="G732" s="132"/>
      <c r="H732" s="132"/>
    </row>
    <row r="733" spans="1:8" ht="25.5">
      <c r="A733" s="225" t="s">
        <v>162</v>
      </c>
      <c r="B733" s="137" t="s">
        <v>163</v>
      </c>
      <c r="C733" s="137"/>
      <c r="D733" s="137"/>
      <c r="E733" s="132"/>
      <c r="F733" s="132"/>
      <c r="G733" s="132"/>
      <c r="H733" s="132"/>
    </row>
    <row r="734" spans="1:8" ht="38.25">
      <c r="A734" s="225" t="s">
        <v>164</v>
      </c>
      <c r="B734" s="137" t="s">
        <v>165</v>
      </c>
      <c r="C734" s="137"/>
      <c r="D734" s="137"/>
      <c r="E734" s="132"/>
      <c r="F734" s="132"/>
      <c r="G734" s="132"/>
      <c r="H734" s="132"/>
    </row>
    <row r="735" spans="1:8" ht="76.5">
      <c r="A735" s="225" t="s">
        <v>166</v>
      </c>
      <c r="B735" s="137" t="s">
        <v>167</v>
      </c>
      <c r="C735" s="137"/>
      <c r="D735" s="137"/>
      <c r="E735" s="132"/>
      <c r="F735" s="132"/>
      <c r="G735" s="132"/>
      <c r="H735" s="132"/>
    </row>
    <row r="736" spans="1:8" ht="89.25">
      <c r="A736" s="225" t="s">
        <v>168</v>
      </c>
      <c r="B736" s="137" t="s">
        <v>169</v>
      </c>
      <c r="C736" s="137"/>
      <c r="D736" s="137"/>
      <c r="E736" s="132"/>
      <c r="F736" s="132"/>
      <c r="G736" s="132"/>
      <c r="H736" s="132"/>
    </row>
    <row r="737" spans="1:8">
      <c r="A737" s="111" t="s">
        <v>250</v>
      </c>
      <c r="B737" s="137"/>
      <c r="C737" s="137"/>
      <c r="D737" s="137"/>
      <c r="E737" s="132"/>
      <c r="F737" s="132"/>
      <c r="G737" s="132"/>
      <c r="H737" s="132"/>
    </row>
    <row r="738" spans="1:8">
      <c r="A738" s="111" t="s">
        <v>246</v>
      </c>
      <c r="B738" s="111"/>
      <c r="C738" s="137"/>
      <c r="D738" s="137"/>
      <c r="E738" s="132"/>
      <c r="F738" s="132"/>
      <c r="G738" s="132"/>
      <c r="H738" s="132"/>
    </row>
    <row r="739" spans="1:8">
      <c r="A739" s="974" t="s">
        <v>147</v>
      </c>
      <c r="B739" s="974"/>
      <c r="C739" s="974"/>
      <c r="D739" s="974"/>
      <c r="E739" s="974"/>
      <c r="F739" s="974"/>
      <c r="G739" s="974"/>
      <c r="H739" s="974"/>
    </row>
    <row r="740" spans="1:8">
      <c r="A740" s="974" t="s">
        <v>340</v>
      </c>
      <c r="B740" s="974"/>
      <c r="C740" s="974"/>
      <c r="D740" s="974"/>
      <c r="E740" s="974"/>
      <c r="F740" s="974"/>
      <c r="G740" s="974"/>
      <c r="H740" s="974"/>
    </row>
    <row r="741" spans="1:8" ht="14.25">
      <c r="A741" s="111"/>
      <c r="B741" s="225"/>
      <c r="C741" s="225"/>
      <c r="D741" s="225"/>
      <c r="E741" s="132"/>
      <c r="F741" s="132"/>
      <c r="G741" s="341"/>
      <c r="H741" s="132"/>
    </row>
  </sheetData>
  <mergeCells count="8">
    <mergeCell ref="A739:H739"/>
    <mergeCell ref="A740:H740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00000"/>
  </sheetPr>
  <dimension ref="A1:I753"/>
  <sheetViews>
    <sheetView topLeftCell="A93" workbookViewId="0">
      <selection activeCell="K106" sqref="K106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324" t="str">
        <f>[4]Kadar.ode.!C1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[4]Kadar.ode.!C2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/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318"/>
      <c r="B9" s="318"/>
      <c r="C9" s="321"/>
      <c r="D9" s="321"/>
      <c r="E9" s="321"/>
      <c r="F9" s="321"/>
      <c r="G9" s="321"/>
      <c r="H9" s="321"/>
    </row>
    <row r="10" spans="1:8">
      <c r="A10" s="332" t="s">
        <v>1813</v>
      </c>
      <c r="B10" s="367" t="s">
        <v>1814</v>
      </c>
      <c r="C10" s="241">
        <v>0</v>
      </c>
      <c r="D10" s="367">
        <v>0</v>
      </c>
      <c r="E10" s="241">
        <v>0</v>
      </c>
      <c r="F10" s="369">
        <v>5</v>
      </c>
      <c r="G10" s="367">
        <f t="shared" ref="G10:H46" si="0">C10+E10</f>
        <v>0</v>
      </c>
      <c r="H10" s="367">
        <f t="shared" si="0"/>
        <v>5</v>
      </c>
    </row>
    <row r="11" spans="1:8">
      <c r="A11" s="333" t="s">
        <v>1815</v>
      </c>
      <c r="B11" s="367" t="s">
        <v>1816</v>
      </c>
      <c r="C11" s="241">
        <v>0</v>
      </c>
      <c r="D11" s="333">
        <v>0</v>
      </c>
      <c r="E11" s="241">
        <v>1</v>
      </c>
      <c r="F11" s="333">
        <v>2</v>
      </c>
      <c r="G11" s="367">
        <f t="shared" si="0"/>
        <v>1</v>
      </c>
      <c r="H11" s="367">
        <f t="shared" si="0"/>
        <v>2</v>
      </c>
    </row>
    <row r="12" spans="1:8">
      <c r="A12" s="333" t="s">
        <v>1817</v>
      </c>
      <c r="B12" s="367" t="s">
        <v>1818</v>
      </c>
      <c r="C12" s="241">
        <v>0</v>
      </c>
      <c r="D12" s="333">
        <v>0</v>
      </c>
      <c r="E12" s="241">
        <v>9</v>
      </c>
      <c r="F12" s="333">
        <v>15</v>
      </c>
      <c r="G12" s="367">
        <f t="shared" si="0"/>
        <v>9</v>
      </c>
      <c r="H12" s="367">
        <f t="shared" si="0"/>
        <v>15</v>
      </c>
    </row>
    <row r="13" spans="1:8">
      <c r="A13" s="333" t="s">
        <v>2433</v>
      </c>
      <c r="B13" s="367" t="s">
        <v>2434</v>
      </c>
      <c r="C13" s="241">
        <v>0</v>
      </c>
      <c r="D13" s="333">
        <v>5</v>
      </c>
      <c r="E13" s="241">
        <v>0</v>
      </c>
      <c r="F13" s="333">
        <v>0</v>
      </c>
      <c r="G13" s="367">
        <f t="shared" si="0"/>
        <v>0</v>
      </c>
      <c r="H13" s="367">
        <f t="shared" si="0"/>
        <v>5</v>
      </c>
    </row>
    <row r="14" spans="1:8">
      <c r="A14" s="333" t="s">
        <v>2435</v>
      </c>
      <c r="B14" s="367" t="s">
        <v>2436</v>
      </c>
      <c r="C14" s="241">
        <v>0</v>
      </c>
      <c r="D14" s="333">
        <v>5</v>
      </c>
      <c r="E14" s="241">
        <v>0</v>
      </c>
      <c r="F14" s="333">
        <v>0</v>
      </c>
      <c r="G14" s="367">
        <f t="shared" si="0"/>
        <v>0</v>
      </c>
      <c r="H14" s="367">
        <f t="shared" si="0"/>
        <v>5</v>
      </c>
    </row>
    <row r="15" spans="1:8" ht="25.5">
      <c r="A15" s="333" t="s">
        <v>2753</v>
      </c>
      <c r="B15" s="367" t="s">
        <v>2754</v>
      </c>
      <c r="C15" s="241">
        <v>0</v>
      </c>
      <c r="D15" s="333">
        <v>5</v>
      </c>
      <c r="E15" s="241">
        <v>0</v>
      </c>
      <c r="F15" s="333">
        <v>0</v>
      </c>
      <c r="G15" s="367">
        <f t="shared" si="0"/>
        <v>0</v>
      </c>
      <c r="H15" s="367">
        <f t="shared" si="0"/>
        <v>5</v>
      </c>
    </row>
    <row r="16" spans="1:8" ht="38.25">
      <c r="A16" s="333" t="s">
        <v>1821</v>
      </c>
      <c r="B16" s="367" t="s">
        <v>1822</v>
      </c>
      <c r="C16" s="241">
        <v>4</v>
      </c>
      <c r="D16" s="333">
        <v>5</v>
      </c>
      <c r="E16" s="241">
        <v>0</v>
      </c>
      <c r="F16" s="333">
        <v>2</v>
      </c>
      <c r="G16" s="367">
        <f t="shared" si="0"/>
        <v>4</v>
      </c>
      <c r="H16" s="367">
        <f t="shared" si="0"/>
        <v>7</v>
      </c>
    </row>
    <row r="17" spans="1:8">
      <c r="A17" s="368" t="s">
        <v>2320</v>
      </c>
      <c r="B17" s="367" t="s">
        <v>2321</v>
      </c>
      <c r="C17" s="241">
        <v>0</v>
      </c>
      <c r="D17" s="367"/>
      <c r="E17" s="241">
        <v>6</v>
      </c>
      <c r="F17" s="369">
        <v>10</v>
      </c>
      <c r="G17" s="367">
        <f t="shared" si="0"/>
        <v>6</v>
      </c>
      <c r="H17" s="367">
        <f t="shared" si="0"/>
        <v>10</v>
      </c>
    </row>
    <row r="18" spans="1:8">
      <c r="A18" s="333" t="s">
        <v>1823</v>
      </c>
      <c r="B18" s="367" t="s">
        <v>1824</v>
      </c>
      <c r="C18" s="241">
        <v>0</v>
      </c>
      <c r="D18" s="333">
        <v>0</v>
      </c>
      <c r="E18" s="241">
        <v>17</v>
      </c>
      <c r="F18" s="333">
        <v>15</v>
      </c>
      <c r="G18" s="367">
        <f t="shared" si="0"/>
        <v>17</v>
      </c>
      <c r="H18" s="367">
        <f t="shared" si="0"/>
        <v>15</v>
      </c>
    </row>
    <row r="19" spans="1:8">
      <c r="A19" s="368" t="s">
        <v>1825</v>
      </c>
      <c r="B19" s="367" t="s">
        <v>1826</v>
      </c>
      <c r="C19" s="241">
        <v>0</v>
      </c>
      <c r="D19" s="367"/>
      <c r="E19" s="241">
        <v>1</v>
      </c>
      <c r="F19" s="369">
        <v>6</v>
      </c>
      <c r="G19" s="367">
        <f t="shared" si="0"/>
        <v>1</v>
      </c>
      <c r="H19" s="367">
        <f t="shared" si="0"/>
        <v>6</v>
      </c>
    </row>
    <row r="20" spans="1:8">
      <c r="A20" s="450" t="s">
        <v>1827</v>
      </c>
      <c r="B20" s="451" t="s">
        <v>1828</v>
      </c>
      <c r="C20" s="241">
        <v>0</v>
      </c>
      <c r="D20" s="367">
        <v>0</v>
      </c>
      <c r="E20" s="241">
        <v>11</v>
      </c>
      <c r="F20" s="369">
        <v>10</v>
      </c>
      <c r="G20" s="367">
        <f t="shared" si="0"/>
        <v>11</v>
      </c>
      <c r="H20" s="367">
        <f t="shared" si="0"/>
        <v>10</v>
      </c>
    </row>
    <row r="21" spans="1:8">
      <c r="A21" s="333" t="s">
        <v>1829</v>
      </c>
      <c r="B21" s="367" t="s">
        <v>1830</v>
      </c>
      <c r="C21" s="241">
        <v>360</v>
      </c>
      <c r="D21" s="333">
        <v>400</v>
      </c>
      <c r="E21" s="241">
        <v>739</v>
      </c>
      <c r="F21" s="333">
        <v>750</v>
      </c>
      <c r="G21" s="367">
        <f t="shared" si="0"/>
        <v>1099</v>
      </c>
      <c r="H21" s="367">
        <f t="shared" si="0"/>
        <v>1150</v>
      </c>
    </row>
    <row r="22" spans="1:8" ht="25.5">
      <c r="A22" s="333" t="s">
        <v>1833</v>
      </c>
      <c r="B22" s="367" t="s">
        <v>1834</v>
      </c>
      <c r="C22" s="241">
        <v>0</v>
      </c>
      <c r="D22" s="333">
        <v>0</v>
      </c>
      <c r="E22" s="241">
        <v>0</v>
      </c>
      <c r="F22" s="333">
        <v>1</v>
      </c>
      <c r="G22" s="367">
        <f t="shared" si="0"/>
        <v>0</v>
      </c>
      <c r="H22" s="367">
        <f t="shared" si="0"/>
        <v>1</v>
      </c>
    </row>
    <row r="23" spans="1:8" ht="25.5">
      <c r="A23" s="368" t="s">
        <v>1835</v>
      </c>
      <c r="B23" s="367" t="s">
        <v>1836</v>
      </c>
      <c r="C23" s="241">
        <v>0</v>
      </c>
      <c r="D23" s="367"/>
      <c r="E23" s="241">
        <v>0</v>
      </c>
      <c r="F23" s="369">
        <v>2</v>
      </c>
      <c r="G23" s="367">
        <f t="shared" si="0"/>
        <v>0</v>
      </c>
      <c r="H23" s="367">
        <f t="shared" si="0"/>
        <v>2</v>
      </c>
    </row>
    <row r="24" spans="1:8">
      <c r="A24" s="333" t="s">
        <v>1839</v>
      </c>
      <c r="B24" s="367" t="s">
        <v>1840</v>
      </c>
      <c r="C24" s="241">
        <v>0</v>
      </c>
      <c r="D24" s="333">
        <v>0</v>
      </c>
      <c r="E24" s="241">
        <v>101</v>
      </c>
      <c r="F24" s="333">
        <v>120</v>
      </c>
      <c r="G24" s="367">
        <f t="shared" si="0"/>
        <v>101</v>
      </c>
      <c r="H24" s="367">
        <f t="shared" si="0"/>
        <v>120</v>
      </c>
    </row>
    <row r="25" spans="1:8" ht="25.5">
      <c r="A25" s="333" t="s">
        <v>2755</v>
      </c>
      <c r="B25" s="367" t="s">
        <v>2756</v>
      </c>
      <c r="C25" s="241">
        <v>0</v>
      </c>
      <c r="D25" s="333">
        <v>0</v>
      </c>
      <c r="E25" s="241">
        <v>0</v>
      </c>
      <c r="F25" s="333">
        <v>0</v>
      </c>
      <c r="G25" s="367">
        <f t="shared" si="0"/>
        <v>0</v>
      </c>
      <c r="H25" s="367">
        <f t="shared" si="0"/>
        <v>0</v>
      </c>
    </row>
    <row r="26" spans="1:8" ht="25.5">
      <c r="A26" s="333" t="s">
        <v>2757</v>
      </c>
      <c r="B26" s="367" t="s">
        <v>2758</v>
      </c>
      <c r="C26" s="241">
        <v>1</v>
      </c>
      <c r="D26" s="333">
        <v>5</v>
      </c>
      <c r="E26" s="241">
        <v>0</v>
      </c>
      <c r="F26" s="333">
        <v>0</v>
      </c>
      <c r="G26" s="367">
        <f t="shared" si="0"/>
        <v>1</v>
      </c>
      <c r="H26" s="367">
        <f t="shared" si="0"/>
        <v>5</v>
      </c>
    </row>
    <row r="27" spans="1:8" ht="25.5">
      <c r="A27" s="368" t="s">
        <v>1847</v>
      </c>
      <c r="B27" s="367" t="s">
        <v>1848</v>
      </c>
      <c r="C27" s="241">
        <v>0</v>
      </c>
      <c r="D27" s="367">
        <v>0</v>
      </c>
      <c r="E27" s="241">
        <v>6</v>
      </c>
      <c r="F27" s="369">
        <v>10</v>
      </c>
      <c r="G27" s="367">
        <f t="shared" si="0"/>
        <v>6</v>
      </c>
      <c r="H27" s="367">
        <f t="shared" si="0"/>
        <v>10</v>
      </c>
    </row>
    <row r="28" spans="1:8" ht="25.5">
      <c r="A28" s="333" t="s">
        <v>1851</v>
      </c>
      <c r="B28" s="367" t="s">
        <v>1852</v>
      </c>
      <c r="C28" s="241">
        <v>1</v>
      </c>
      <c r="D28" s="333">
        <v>5</v>
      </c>
      <c r="E28" s="241">
        <v>4</v>
      </c>
      <c r="F28" s="333">
        <v>5</v>
      </c>
      <c r="G28" s="367">
        <f t="shared" si="0"/>
        <v>5</v>
      </c>
      <c r="H28" s="367">
        <f t="shared" si="0"/>
        <v>10</v>
      </c>
    </row>
    <row r="29" spans="1:8">
      <c r="A29" s="333" t="s">
        <v>1853</v>
      </c>
      <c r="B29" s="367" t="s">
        <v>1854</v>
      </c>
      <c r="C29" s="241">
        <v>132</v>
      </c>
      <c r="D29" s="333">
        <v>130</v>
      </c>
      <c r="E29" s="241">
        <v>8</v>
      </c>
      <c r="F29" s="333">
        <v>10</v>
      </c>
      <c r="G29" s="367">
        <f t="shared" si="0"/>
        <v>140</v>
      </c>
      <c r="H29" s="367">
        <f t="shared" si="0"/>
        <v>140</v>
      </c>
    </row>
    <row r="30" spans="1:8">
      <c r="A30" s="333" t="s">
        <v>1855</v>
      </c>
      <c r="B30" s="367" t="s">
        <v>1856</v>
      </c>
      <c r="C30" s="241">
        <v>1</v>
      </c>
      <c r="D30" s="333">
        <v>5</v>
      </c>
      <c r="E30" s="241">
        <v>1</v>
      </c>
      <c r="F30" s="333">
        <v>2</v>
      </c>
      <c r="G30" s="367">
        <f t="shared" si="0"/>
        <v>2</v>
      </c>
      <c r="H30" s="367">
        <f t="shared" si="0"/>
        <v>7</v>
      </c>
    </row>
    <row r="31" spans="1:8" ht="25.5">
      <c r="A31" s="333" t="s">
        <v>2583</v>
      </c>
      <c r="B31" s="367" t="s">
        <v>2584</v>
      </c>
      <c r="C31" s="241">
        <v>0</v>
      </c>
      <c r="D31" s="333">
        <v>0</v>
      </c>
      <c r="E31" s="241">
        <v>1</v>
      </c>
      <c r="F31" s="333">
        <v>2</v>
      </c>
      <c r="G31" s="367">
        <f t="shared" si="0"/>
        <v>1</v>
      </c>
      <c r="H31" s="367">
        <f t="shared" si="0"/>
        <v>2</v>
      </c>
    </row>
    <row r="32" spans="1:8" ht="25.5">
      <c r="A32" s="333" t="s">
        <v>2759</v>
      </c>
      <c r="B32" s="367" t="s">
        <v>2760</v>
      </c>
      <c r="C32" s="241">
        <v>48</v>
      </c>
      <c r="D32" s="333">
        <v>60</v>
      </c>
      <c r="E32" s="241">
        <v>0</v>
      </c>
      <c r="F32" s="333">
        <v>2</v>
      </c>
      <c r="G32" s="367">
        <f t="shared" si="0"/>
        <v>48</v>
      </c>
      <c r="H32" s="367">
        <f t="shared" si="0"/>
        <v>62</v>
      </c>
    </row>
    <row r="33" spans="1:8">
      <c r="A33" s="333" t="s">
        <v>1861</v>
      </c>
      <c r="B33" s="367" t="s">
        <v>1862</v>
      </c>
      <c r="C33" s="241">
        <v>301</v>
      </c>
      <c r="D33" s="333">
        <v>300</v>
      </c>
      <c r="E33" s="241">
        <v>43</v>
      </c>
      <c r="F33" s="333">
        <v>50</v>
      </c>
      <c r="G33" s="367">
        <f t="shared" si="0"/>
        <v>344</v>
      </c>
      <c r="H33" s="367">
        <f t="shared" si="0"/>
        <v>350</v>
      </c>
    </row>
    <row r="34" spans="1:8" ht="25.5">
      <c r="A34" s="333" t="s">
        <v>2761</v>
      </c>
      <c r="B34" s="367" t="s">
        <v>2762</v>
      </c>
      <c r="C34" s="241">
        <v>1</v>
      </c>
      <c r="D34" s="333">
        <v>10</v>
      </c>
      <c r="E34" s="241">
        <v>0</v>
      </c>
      <c r="F34" s="333">
        <v>0</v>
      </c>
      <c r="G34" s="367">
        <f t="shared" si="0"/>
        <v>1</v>
      </c>
      <c r="H34" s="367">
        <f t="shared" si="0"/>
        <v>10</v>
      </c>
    </row>
    <row r="35" spans="1:8">
      <c r="A35" s="333" t="s">
        <v>2763</v>
      </c>
      <c r="B35" s="367" t="s">
        <v>2764</v>
      </c>
      <c r="C35" s="241">
        <v>458</v>
      </c>
      <c r="D35" s="333">
        <v>500</v>
      </c>
      <c r="E35" s="241">
        <v>0</v>
      </c>
      <c r="F35" s="333">
        <v>0</v>
      </c>
      <c r="G35" s="367">
        <f t="shared" si="0"/>
        <v>458</v>
      </c>
      <c r="H35" s="367">
        <f t="shared" si="0"/>
        <v>500</v>
      </c>
    </row>
    <row r="36" spans="1:8">
      <c r="A36" s="333" t="s">
        <v>2765</v>
      </c>
      <c r="B36" s="367" t="s">
        <v>2766</v>
      </c>
      <c r="C36" s="241">
        <v>545</v>
      </c>
      <c r="D36" s="333">
        <v>600</v>
      </c>
      <c r="E36" s="241">
        <v>0</v>
      </c>
      <c r="F36" s="333">
        <v>0</v>
      </c>
      <c r="G36" s="367">
        <f t="shared" si="0"/>
        <v>545</v>
      </c>
      <c r="H36" s="367">
        <f t="shared" si="0"/>
        <v>600</v>
      </c>
    </row>
    <row r="37" spans="1:8" ht="25.5">
      <c r="A37" s="333" t="s">
        <v>2767</v>
      </c>
      <c r="B37" s="367" t="s">
        <v>2768</v>
      </c>
      <c r="C37" s="241">
        <v>308</v>
      </c>
      <c r="D37" s="333">
        <v>350</v>
      </c>
      <c r="E37" s="241">
        <v>0</v>
      </c>
      <c r="F37" s="333">
        <v>0</v>
      </c>
      <c r="G37" s="367">
        <f t="shared" si="0"/>
        <v>308</v>
      </c>
      <c r="H37" s="367">
        <f t="shared" si="0"/>
        <v>350</v>
      </c>
    </row>
    <row r="38" spans="1:8">
      <c r="A38" s="333" t="s">
        <v>2769</v>
      </c>
      <c r="B38" s="367" t="s">
        <v>2770</v>
      </c>
      <c r="C38" s="241">
        <v>4623</v>
      </c>
      <c r="D38" s="333">
        <v>5000</v>
      </c>
      <c r="E38" s="241">
        <v>0</v>
      </c>
      <c r="F38" s="333">
        <v>0</v>
      </c>
      <c r="G38" s="367">
        <f t="shared" si="0"/>
        <v>4623</v>
      </c>
      <c r="H38" s="367">
        <f t="shared" si="0"/>
        <v>5000</v>
      </c>
    </row>
    <row r="39" spans="1:8">
      <c r="A39" s="333" t="s">
        <v>2771</v>
      </c>
      <c r="B39" s="367" t="s">
        <v>2772</v>
      </c>
      <c r="C39" s="241">
        <v>19</v>
      </c>
      <c r="D39" s="333">
        <v>20</v>
      </c>
      <c r="E39" s="241">
        <v>0</v>
      </c>
      <c r="F39" s="333">
        <v>0</v>
      </c>
      <c r="G39" s="367">
        <f t="shared" si="0"/>
        <v>19</v>
      </c>
      <c r="H39" s="367">
        <f t="shared" si="0"/>
        <v>20</v>
      </c>
    </row>
    <row r="40" spans="1:8">
      <c r="A40" s="333" t="s">
        <v>2773</v>
      </c>
      <c r="B40" s="367" t="s">
        <v>2774</v>
      </c>
      <c r="C40" s="241">
        <v>0</v>
      </c>
      <c r="D40" s="333">
        <v>5</v>
      </c>
      <c r="E40" s="241">
        <v>0</v>
      </c>
      <c r="F40" s="333">
        <v>0</v>
      </c>
      <c r="G40" s="367">
        <f t="shared" si="0"/>
        <v>0</v>
      </c>
      <c r="H40" s="367">
        <f t="shared" si="0"/>
        <v>5</v>
      </c>
    </row>
    <row r="41" spans="1:8">
      <c r="A41" s="333" t="s">
        <v>2775</v>
      </c>
      <c r="B41" s="367" t="s">
        <v>2776</v>
      </c>
      <c r="C41" s="241">
        <v>1279</v>
      </c>
      <c r="D41" s="333">
        <v>1300</v>
      </c>
      <c r="E41" s="241">
        <v>0</v>
      </c>
      <c r="F41" s="333">
        <v>0</v>
      </c>
      <c r="G41" s="367">
        <f t="shared" si="0"/>
        <v>1279</v>
      </c>
      <c r="H41" s="367">
        <f t="shared" si="0"/>
        <v>1300</v>
      </c>
    </row>
    <row r="42" spans="1:8">
      <c r="A42" s="333" t="s">
        <v>2777</v>
      </c>
      <c r="B42" s="367" t="s">
        <v>2778</v>
      </c>
      <c r="C42" s="241">
        <v>7295</v>
      </c>
      <c r="D42" s="333">
        <v>7500</v>
      </c>
      <c r="E42" s="241">
        <v>0</v>
      </c>
      <c r="F42" s="333">
        <v>0</v>
      </c>
      <c r="G42" s="367">
        <f t="shared" si="0"/>
        <v>7295</v>
      </c>
      <c r="H42" s="367">
        <f t="shared" si="0"/>
        <v>7500</v>
      </c>
    </row>
    <row r="43" spans="1:8" ht="25.5">
      <c r="A43" s="333" t="s">
        <v>2779</v>
      </c>
      <c r="B43" s="367" t="s">
        <v>2780</v>
      </c>
      <c r="C43" s="241">
        <v>168</v>
      </c>
      <c r="D43" s="333">
        <v>180</v>
      </c>
      <c r="E43" s="241">
        <v>0</v>
      </c>
      <c r="F43" s="333">
        <v>0</v>
      </c>
      <c r="G43" s="367">
        <f t="shared" si="0"/>
        <v>168</v>
      </c>
      <c r="H43" s="367">
        <f t="shared" si="0"/>
        <v>180</v>
      </c>
    </row>
    <row r="44" spans="1:8">
      <c r="A44" s="333" t="s">
        <v>2781</v>
      </c>
      <c r="B44" s="367" t="s">
        <v>2782</v>
      </c>
      <c r="C44" s="241">
        <v>101</v>
      </c>
      <c r="D44" s="333">
        <v>100</v>
      </c>
      <c r="E44" s="241">
        <v>0</v>
      </c>
      <c r="F44" s="333">
        <v>0</v>
      </c>
      <c r="G44" s="367">
        <f t="shared" si="0"/>
        <v>101</v>
      </c>
      <c r="H44" s="367">
        <f t="shared" si="0"/>
        <v>100</v>
      </c>
    </row>
    <row r="45" spans="1:8">
      <c r="A45" s="333" t="s">
        <v>1863</v>
      </c>
      <c r="B45" s="367" t="s">
        <v>1864</v>
      </c>
      <c r="C45" s="241">
        <v>0</v>
      </c>
      <c r="D45" s="333">
        <v>0</v>
      </c>
      <c r="E45" s="241">
        <v>0</v>
      </c>
      <c r="F45" s="333">
        <v>2</v>
      </c>
      <c r="G45" s="367">
        <f t="shared" si="0"/>
        <v>0</v>
      </c>
      <c r="H45" s="367">
        <f t="shared" si="0"/>
        <v>2</v>
      </c>
    </row>
    <row r="46" spans="1:8">
      <c r="A46" s="333" t="s">
        <v>1865</v>
      </c>
      <c r="B46" s="367" t="s">
        <v>1866</v>
      </c>
      <c r="C46" s="241">
        <v>0</v>
      </c>
      <c r="D46" s="333">
        <v>0</v>
      </c>
      <c r="E46" s="241">
        <v>0</v>
      </c>
      <c r="F46" s="333">
        <v>2</v>
      </c>
      <c r="G46" s="367">
        <f t="shared" si="0"/>
        <v>0</v>
      </c>
      <c r="H46" s="367">
        <f t="shared" si="0"/>
        <v>2</v>
      </c>
    </row>
    <row r="47" spans="1:8" ht="25.5">
      <c r="A47" s="333" t="s">
        <v>2783</v>
      </c>
      <c r="B47" s="367" t="s">
        <v>2784</v>
      </c>
      <c r="C47" s="241">
        <v>477</v>
      </c>
      <c r="D47" s="333">
        <v>500</v>
      </c>
      <c r="E47" s="241">
        <v>0</v>
      </c>
      <c r="F47" s="333">
        <v>0</v>
      </c>
      <c r="G47" s="367">
        <f t="shared" ref="G47:G97" si="1">C47+E47</f>
        <v>477</v>
      </c>
      <c r="H47" s="367">
        <f t="shared" ref="H47:H73" si="2">D47+F47</f>
        <v>500</v>
      </c>
    </row>
    <row r="48" spans="1:8">
      <c r="A48" s="331" t="s">
        <v>2322</v>
      </c>
      <c r="B48" s="451" t="s">
        <v>2785</v>
      </c>
      <c r="C48" s="241">
        <v>0</v>
      </c>
      <c r="D48" s="333">
        <v>0</v>
      </c>
      <c r="E48" s="241">
        <v>0</v>
      </c>
      <c r="F48" s="333">
        <v>2</v>
      </c>
      <c r="G48" s="367">
        <f t="shared" si="1"/>
        <v>0</v>
      </c>
      <c r="H48" s="367">
        <f t="shared" si="2"/>
        <v>2</v>
      </c>
    </row>
    <row r="49" spans="1:8">
      <c r="A49" s="333" t="s">
        <v>1867</v>
      </c>
      <c r="B49" s="367" t="s">
        <v>1868</v>
      </c>
      <c r="C49" s="241">
        <v>0</v>
      </c>
      <c r="D49" s="333">
        <v>0</v>
      </c>
      <c r="E49" s="241">
        <v>7</v>
      </c>
      <c r="F49" s="333">
        <v>10</v>
      </c>
      <c r="G49" s="367">
        <f t="shared" si="1"/>
        <v>7</v>
      </c>
      <c r="H49" s="367">
        <f t="shared" si="2"/>
        <v>10</v>
      </c>
    </row>
    <row r="50" spans="1:8">
      <c r="A50" s="452" t="s">
        <v>2549</v>
      </c>
      <c r="B50" s="452" t="s">
        <v>2550</v>
      </c>
      <c r="C50" s="241">
        <v>59</v>
      </c>
      <c r="D50" s="307">
        <v>60</v>
      </c>
      <c r="E50" s="241">
        <v>0</v>
      </c>
      <c r="F50" s="307">
        <v>5</v>
      </c>
      <c r="G50" s="367">
        <f t="shared" si="1"/>
        <v>59</v>
      </c>
      <c r="H50" s="452">
        <f t="shared" si="2"/>
        <v>65</v>
      </c>
    </row>
    <row r="51" spans="1:8">
      <c r="A51" s="333" t="s">
        <v>2786</v>
      </c>
      <c r="B51" s="367" t="s">
        <v>2787</v>
      </c>
      <c r="C51" s="241">
        <v>0</v>
      </c>
      <c r="D51" s="333">
        <v>2</v>
      </c>
      <c r="E51" s="241">
        <v>0</v>
      </c>
      <c r="F51" s="333">
        <v>0</v>
      </c>
      <c r="G51" s="367">
        <f t="shared" si="1"/>
        <v>0</v>
      </c>
      <c r="H51" s="367">
        <f t="shared" si="2"/>
        <v>2</v>
      </c>
    </row>
    <row r="52" spans="1:8">
      <c r="A52" s="333" t="s">
        <v>2788</v>
      </c>
      <c r="B52" s="367" t="s">
        <v>2789</v>
      </c>
      <c r="C52" s="241">
        <v>0</v>
      </c>
      <c r="D52" s="333">
        <v>2</v>
      </c>
      <c r="E52" s="241">
        <v>0</v>
      </c>
      <c r="F52" s="333">
        <v>0</v>
      </c>
      <c r="G52" s="367">
        <f t="shared" si="1"/>
        <v>0</v>
      </c>
      <c r="H52" s="367">
        <f t="shared" si="2"/>
        <v>2</v>
      </c>
    </row>
    <row r="53" spans="1:8">
      <c r="A53" s="333">
        <v>600022</v>
      </c>
      <c r="B53" s="451" t="s">
        <v>2658</v>
      </c>
      <c r="D53" s="333">
        <v>5</v>
      </c>
      <c r="F53" s="333"/>
      <c r="G53" s="367">
        <f t="shared" ref="G53" si="3">C53+E53</f>
        <v>0</v>
      </c>
      <c r="H53" s="367">
        <f t="shared" ref="H53" si="4">D53+F53</f>
        <v>5</v>
      </c>
    </row>
    <row r="54" spans="1:8">
      <c r="A54" s="331">
        <v>600348</v>
      </c>
      <c r="B54" s="451" t="s">
        <v>2701</v>
      </c>
      <c r="D54" s="333">
        <v>5</v>
      </c>
      <c r="F54" s="333"/>
      <c r="G54" s="367">
        <f t="shared" ref="G54" si="5">C54+E54</f>
        <v>0</v>
      </c>
      <c r="H54" s="367">
        <f t="shared" ref="H54" si="6">D54+F54</f>
        <v>5</v>
      </c>
    </row>
    <row r="55" spans="1:8">
      <c r="A55" s="333" t="s">
        <v>2790</v>
      </c>
      <c r="B55" s="367" t="s">
        <v>2791</v>
      </c>
      <c r="C55" s="241">
        <v>104</v>
      </c>
      <c r="D55" s="333">
        <v>110</v>
      </c>
      <c r="E55" s="241">
        <v>0</v>
      </c>
      <c r="F55" s="333">
        <v>0</v>
      </c>
      <c r="G55" s="367">
        <f t="shared" si="1"/>
        <v>104</v>
      </c>
      <c r="H55" s="367">
        <f t="shared" si="2"/>
        <v>110</v>
      </c>
    </row>
    <row r="56" spans="1:8">
      <c r="A56" s="333" t="s">
        <v>2792</v>
      </c>
      <c r="B56" s="367" t="s">
        <v>2793</v>
      </c>
      <c r="C56" s="241">
        <v>481</v>
      </c>
      <c r="D56" s="333">
        <v>480</v>
      </c>
      <c r="E56" s="241">
        <v>0</v>
      </c>
      <c r="F56" s="333">
        <v>0</v>
      </c>
      <c r="G56" s="367">
        <f t="shared" si="1"/>
        <v>481</v>
      </c>
      <c r="H56" s="367">
        <f t="shared" si="2"/>
        <v>480</v>
      </c>
    </row>
    <row r="57" spans="1:8" ht="38.25">
      <c r="A57" s="368" t="s">
        <v>1887</v>
      </c>
      <c r="B57" s="367" t="s">
        <v>1888</v>
      </c>
      <c r="C57" s="241">
        <v>0</v>
      </c>
      <c r="D57" s="367">
        <v>2</v>
      </c>
      <c r="E57" s="241">
        <v>0</v>
      </c>
      <c r="F57" s="369">
        <v>2</v>
      </c>
      <c r="G57" s="367">
        <f t="shared" si="1"/>
        <v>0</v>
      </c>
      <c r="H57" s="367">
        <f t="shared" si="2"/>
        <v>4</v>
      </c>
    </row>
    <row r="58" spans="1:8">
      <c r="A58" s="333" t="s">
        <v>1891</v>
      </c>
      <c r="B58" s="367" t="s">
        <v>1892</v>
      </c>
      <c r="C58" s="241">
        <v>331</v>
      </c>
      <c r="D58" s="333">
        <v>350</v>
      </c>
      <c r="E58" s="241">
        <v>3</v>
      </c>
      <c r="F58" s="333">
        <v>5</v>
      </c>
      <c r="G58" s="367">
        <f t="shared" si="1"/>
        <v>334</v>
      </c>
      <c r="H58" s="367">
        <f t="shared" si="2"/>
        <v>355</v>
      </c>
    </row>
    <row r="59" spans="1:8">
      <c r="A59" s="368" t="s">
        <v>1897</v>
      </c>
      <c r="B59" s="367" t="s">
        <v>1898</v>
      </c>
      <c r="C59" s="241">
        <v>0</v>
      </c>
      <c r="D59" s="367"/>
      <c r="E59" s="241">
        <v>0</v>
      </c>
      <c r="F59" s="369">
        <v>2</v>
      </c>
      <c r="G59" s="367">
        <f t="shared" si="1"/>
        <v>0</v>
      </c>
      <c r="H59" s="367">
        <f t="shared" si="2"/>
        <v>2</v>
      </c>
    </row>
    <row r="60" spans="1:8" ht="25.5">
      <c r="A60" s="333" t="s">
        <v>1909</v>
      </c>
      <c r="B60" s="367" t="s">
        <v>1910</v>
      </c>
      <c r="C60" s="241">
        <v>0</v>
      </c>
      <c r="D60" s="333">
        <v>0</v>
      </c>
      <c r="E60" s="241">
        <v>0</v>
      </c>
      <c r="F60" s="333">
        <v>2</v>
      </c>
      <c r="G60" s="367">
        <f t="shared" si="1"/>
        <v>0</v>
      </c>
      <c r="H60" s="367">
        <f t="shared" si="2"/>
        <v>2</v>
      </c>
    </row>
    <row r="61" spans="1:8">
      <c r="A61" s="333" t="s">
        <v>1911</v>
      </c>
      <c r="B61" s="367" t="s">
        <v>1912</v>
      </c>
      <c r="C61" s="241">
        <v>0</v>
      </c>
      <c r="D61" s="333">
        <v>0</v>
      </c>
      <c r="E61" s="241">
        <v>29</v>
      </c>
      <c r="F61" s="333">
        <v>35</v>
      </c>
      <c r="G61" s="367">
        <f t="shared" si="1"/>
        <v>29</v>
      </c>
      <c r="H61" s="367">
        <f t="shared" si="2"/>
        <v>35</v>
      </c>
    </row>
    <row r="62" spans="1:8" ht="25.5">
      <c r="A62" s="333" t="s">
        <v>1917</v>
      </c>
      <c r="B62" s="367" t="s">
        <v>1918</v>
      </c>
      <c r="C62" s="241">
        <v>0</v>
      </c>
      <c r="D62" s="333">
        <v>0</v>
      </c>
      <c r="E62" s="241">
        <v>0</v>
      </c>
      <c r="F62" s="333">
        <v>2</v>
      </c>
      <c r="G62" s="367">
        <f t="shared" si="1"/>
        <v>0</v>
      </c>
      <c r="H62" s="367">
        <f t="shared" si="2"/>
        <v>2</v>
      </c>
    </row>
    <row r="63" spans="1:8" ht="25.5">
      <c r="A63" s="333" t="s">
        <v>1919</v>
      </c>
      <c r="B63" s="367" t="s">
        <v>1920</v>
      </c>
      <c r="C63" s="241">
        <v>0</v>
      </c>
      <c r="D63" s="333">
        <v>0</v>
      </c>
      <c r="E63" s="241">
        <v>8</v>
      </c>
      <c r="F63" s="333">
        <v>10</v>
      </c>
      <c r="G63" s="367">
        <f t="shared" si="1"/>
        <v>8</v>
      </c>
      <c r="H63" s="367">
        <f t="shared" si="2"/>
        <v>10</v>
      </c>
    </row>
    <row r="64" spans="1:8" ht="25.5">
      <c r="A64" s="333" t="s">
        <v>1921</v>
      </c>
      <c r="B64" s="367" t="s">
        <v>1922</v>
      </c>
      <c r="C64" s="241">
        <v>0</v>
      </c>
      <c r="D64" s="333">
        <v>0</v>
      </c>
      <c r="E64" s="241">
        <v>0</v>
      </c>
      <c r="F64" s="333">
        <v>2</v>
      </c>
      <c r="G64" s="367">
        <f t="shared" si="1"/>
        <v>0</v>
      </c>
      <c r="H64" s="367">
        <f t="shared" si="2"/>
        <v>2</v>
      </c>
    </row>
    <row r="65" spans="1:8" ht="25.5">
      <c r="A65" s="333" t="s">
        <v>1923</v>
      </c>
      <c r="B65" s="367" t="s">
        <v>1924</v>
      </c>
      <c r="C65" s="241">
        <v>0</v>
      </c>
      <c r="D65" s="333">
        <v>0</v>
      </c>
      <c r="E65" s="241">
        <v>0</v>
      </c>
      <c r="F65" s="333">
        <v>2</v>
      </c>
      <c r="G65" s="367">
        <f t="shared" si="1"/>
        <v>0</v>
      </c>
      <c r="H65" s="367">
        <f t="shared" si="2"/>
        <v>2</v>
      </c>
    </row>
    <row r="66" spans="1:8">
      <c r="A66" s="333" t="s">
        <v>1927</v>
      </c>
      <c r="B66" s="367" t="s">
        <v>1928</v>
      </c>
      <c r="C66" s="241">
        <v>0</v>
      </c>
      <c r="D66" s="333">
        <v>0</v>
      </c>
      <c r="E66" s="241">
        <v>11</v>
      </c>
      <c r="F66" s="333">
        <v>15</v>
      </c>
      <c r="G66" s="367">
        <f t="shared" si="1"/>
        <v>11</v>
      </c>
      <c r="H66" s="367">
        <f t="shared" si="2"/>
        <v>15</v>
      </c>
    </row>
    <row r="67" spans="1:8">
      <c r="A67" s="368" t="s">
        <v>1935</v>
      </c>
      <c r="B67" s="367" t="s">
        <v>1936</v>
      </c>
      <c r="C67" s="241">
        <v>0</v>
      </c>
      <c r="D67" s="367"/>
      <c r="E67" s="241">
        <v>0</v>
      </c>
      <c r="F67" s="369">
        <v>2</v>
      </c>
      <c r="G67" s="367">
        <f t="shared" si="1"/>
        <v>0</v>
      </c>
      <c r="H67" s="367">
        <f t="shared" si="2"/>
        <v>2</v>
      </c>
    </row>
    <row r="68" spans="1:8">
      <c r="A68" s="333" t="s">
        <v>2199</v>
      </c>
      <c r="B68" s="367" t="s">
        <v>2794</v>
      </c>
      <c r="C68" s="241">
        <v>745</v>
      </c>
      <c r="D68" s="333">
        <v>900</v>
      </c>
      <c r="E68" s="241">
        <v>3</v>
      </c>
      <c r="F68" s="333">
        <v>5</v>
      </c>
      <c r="G68" s="367">
        <f t="shared" si="1"/>
        <v>748</v>
      </c>
      <c r="H68" s="367">
        <f t="shared" si="2"/>
        <v>905</v>
      </c>
    </row>
    <row r="69" spans="1:8" ht="25.5">
      <c r="A69" s="333" t="s">
        <v>1941</v>
      </c>
      <c r="B69" s="367" t="s">
        <v>1942</v>
      </c>
      <c r="C69" s="241">
        <v>0</v>
      </c>
      <c r="D69" s="333">
        <v>10</v>
      </c>
      <c r="E69" s="241">
        <v>0</v>
      </c>
      <c r="F69" s="333">
        <v>2</v>
      </c>
      <c r="G69" s="367">
        <f t="shared" si="1"/>
        <v>0</v>
      </c>
      <c r="H69" s="367">
        <f t="shared" si="2"/>
        <v>12</v>
      </c>
    </row>
    <row r="70" spans="1:8" ht="25.5">
      <c r="A70" s="333" t="s">
        <v>1945</v>
      </c>
      <c r="B70" s="367" t="s">
        <v>1946</v>
      </c>
      <c r="C70" s="241">
        <v>0</v>
      </c>
      <c r="D70" s="333">
        <v>10</v>
      </c>
      <c r="E70" s="241">
        <v>0</v>
      </c>
      <c r="F70" s="333">
        <v>2</v>
      </c>
      <c r="G70" s="367">
        <f t="shared" si="1"/>
        <v>0</v>
      </c>
      <c r="H70" s="367">
        <f t="shared" si="2"/>
        <v>12</v>
      </c>
    </row>
    <row r="71" spans="1:8" ht="25.5">
      <c r="A71" s="333" t="s">
        <v>1947</v>
      </c>
      <c r="B71" s="367" t="s">
        <v>1948</v>
      </c>
      <c r="C71" s="241">
        <v>6272</v>
      </c>
      <c r="D71" s="333">
        <v>6500</v>
      </c>
      <c r="E71" s="241">
        <v>20</v>
      </c>
      <c r="F71" s="333">
        <v>20</v>
      </c>
      <c r="G71" s="367">
        <f t="shared" si="1"/>
        <v>6292</v>
      </c>
      <c r="H71" s="367">
        <f t="shared" si="2"/>
        <v>6520</v>
      </c>
    </row>
    <row r="72" spans="1:8">
      <c r="A72" s="333" t="s">
        <v>1949</v>
      </c>
      <c r="B72" s="367" t="s">
        <v>1950</v>
      </c>
      <c r="C72" s="241">
        <v>0</v>
      </c>
      <c r="D72" s="333">
        <v>0</v>
      </c>
      <c r="E72" s="241">
        <v>2</v>
      </c>
      <c r="F72" s="333">
        <v>5</v>
      </c>
      <c r="G72" s="367">
        <f t="shared" si="1"/>
        <v>2</v>
      </c>
      <c r="H72" s="367">
        <f t="shared" si="2"/>
        <v>5</v>
      </c>
    </row>
    <row r="73" spans="1:8">
      <c r="A73" s="333" t="s">
        <v>1957</v>
      </c>
      <c r="B73" s="367" t="s">
        <v>1958</v>
      </c>
      <c r="C73" s="241">
        <v>0</v>
      </c>
      <c r="D73" s="333">
        <v>0</v>
      </c>
      <c r="E73" s="241">
        <v>0</v>
      </c>
      <c r="F73" s="333">
        <v>5</v>
      </c>
      <c r="G73" s="367">
        <f t="shared" si="1"/>
        <v>0</v>
      </c>
      <c r="H73" s="367">
        <f t="shared" si="2"/>
        <v>5</v>
      </c>
    </row>
    <row r="74" spans="1:8">
      <c r="A74" s="307" t="s">
        <v>1959</v>
      </c>
      <c r="B74" s="407" t="s">
        <v>1960</v>
      </c>
      <c r="C74" s="241">
        <v>0</v>
      </c>
      <c r="D74" s="409"/>
      <c r="E74" s="241">
        <v>0</v>
      </c>
      <c r="F74" s="407">
        <v>4</v>
      </c>
      <c r="G74" s="367">
        <f t="shared" si="1"/>
        <v>0</v>
      </c>
      <c r="H74" s="407">
        <v>4</v>
      </c>
    </row>
    <row r="75" spans="1:8" ht="25.5">
      <c r="A75" s="333" t="s">
        <v>1961</v>
      </c>
      <c r="B75" s="367" t="s">
        <v>1962</v>
      </c>
      <c r="C75" s="241">
        <v>0</v>
      </c>
      <c r="D75" s="333">
        <v>0</v>
      </c>
      <c r="E75" s="241">
        <v>91</v>
      </c>
      <c r="F75" s="333">
        <v>90</v>
      </c>
      <c r="G75" s="367">
        <f t="shared" si="1"/>
        <v>91</v>
      </c>
      <c r="H75" s="367">
        <f t="shared" ref="H75:H97" si="7">D75+F75</f>
        <v>90</v>
      </c>
    </row>
    <row r="76" spans="1:8" ht="25.5">
      <c r="A76" s="333" t="s">
        <v>2312</v>
      </c>
      <c r="B76" s="367" t="s">
        <v>2313</v>
      </c>
      <c r="C76" s="241">
        <v>0</v>
      </c>
      <c r="D76" s="333">
        <v>0</v>
      </c>
      <c r="E76" s="241">
        <v>0</v>
      </c>
      <c r="F76" s="333">
        <v>1</v>
      </c>
      <c r="G76" s="367">
        <f t="shared" si="1"/>
        <v>0</v>
      </c>
      <c r="H76" s="367">
        <f t="shared" si="7"/>
        <v>1</v>
      </c>
    </row>
    <row r="77" spans="1:8" ht="25.5">
      <c r="A77" s="333" t="s">
        <v>2795</v>
      </c>
      <c r="B77" s="367" t="s">
        <v>2208</v>
      </c>
      <c r="C77" s="241">
        <v>0</v>
      </c>
      <c r="D77" s="333">
        <v>0</v>
      </c>
      <c r="E77" s="241">
        <v>0</v>
      </c>
      <c r="F77" s="333">
        <v>1</v>
      </c>
      <c r="G77" s="367">
        <f t="shared" si="1"/>
        <v>0</v>
      </c>
      <c r="H77" s="367">
        <f t="shared" si="7"/>
        <v>1</v>
      </c>
    </row>
    <row r="78" spans="1:8" ht="38.25">
      <c r="A78" s="333" t="s">
        <v>1963</v>
      </c>
      <c r="B78" s="367" t="s">
        <v>1964</v>
      </c>
      <c r="C78" s="241">
        <v>6</v>
      </c>
      <c r="D78" s="333">
        <v>5</v>
      </c>
      <c r="E78" s="241">
        <v>55</v>
      </c>
      <c r="F78" s="333">
        <v>60</v>
      </c>
      <c r="G78" s="367">
        <f t="shared" si="1"/>
        <v>61</v>
      </c>
      <c r="H78" s="367">
        <f t="shared" si="7"/>
        <v>65</v>
      </c>
    </row>
    <row r="79" spans="1:8">
      <c r="A79" s="331" t="s">
        <v>1953</v>
      </c>
      <c r="B79" s="451" t="s">
        <v>1954</v>
      </c>
      <c r="C79" s="241">
        <v>0</v>
      </c>
      <c r="D79" s="333">
        <v>0</v>
      </c>
      <c r="E79" s="241">
        <v>0</v>
      </c>
      <c r="F79" s="333">
        <v>5</v>
      </c>
      <c r="G79" s="367">
        <f t="shared" si="1"/>
        <v>0</v>
      </c>
      <c r="H79" s="367">
        <f t="shared" si="7"/>
        <v>5</v>
      </c>
    </row>
    <row r="80" spans="1:8" ht="25.5">
      <c r="A80" s="333" t="s">
        <v>1967</v>
      </c>
      <c r="B80" s="367" t="s">
        <v>1968</v>
      </c>
      <c r="C80" s="241">
        <v>0</v>
      </c>
      <c r="D80" s="333">
        <v>0</v>
      </c>
      <c r="E80" s="241">
        <v>0</v>
      </c>
      <c r="F80" s="333">
        <v>2</v>
      </c>
      <c r="G80" s="367">
        <f t="shared" si="1"/>
        <v>0</v>
      </c>
      <c r="H80" s="367">
        <f t="shared" si="7"/>
        <v>2</v>
      </c>
    </row>
    <row r="81" spans="1:9" ht="25.5">
      <c r="A81" s="333" t="s">
        <v>1971</v>
      </c>
      <c r="B81" s="367" t="s">
        <v>1972</v>
      </c>
      <c r="C81" s="241">
        <v>0</v>
      </c>
      <c r="D81" s="333">
        <v>0</v>
      </c>
      <c r="E81" s="241">
        <v>1796</v>
      </c>
      <c r="F81" s="333">
        <v>1900</v>
      </c>
      <c r="G81" s="367">
        <f t="shared" si="1"/>
        <v>1796</v>
      </c>
      <c r="H81" s="367">
        <f t="shared" si="7"/>
        <v>1900</v>
      </c>
    </row>
    <row r="82" spans="1:9" ht="25.5">
      <c r="A82" s="333" t="s">
        <v>1973</v>
      </c>
      <c r="B82" s="367" t="s">
        <v>1974</v>
      </c>
      <c r="C82" s="241">
        <v>0</v>
      </c>
      <c r="D82" s="333">
        <v>0</v>
      </c>
      <c r="E82" s="241">
        <v>0</v>
      </c>
      <c r="F82" s="333">
        <v>2</v>
      </c>
      <c r="G82" s="367">
        <f t="shared" si="1"/>
        <v>0</v>
      </c>
      <c r="H82" s="367">
        <f t="shared" si="7"/>
        <v>2</v>
      </c>
    </row>
    <row r="83" spans="1:9" ht="25.5">
      <c r="A83" s="333" t="s">
        <v>1977</v>
      </c>
      <c r="B83" s="367" t="s">
        <v>1978</v>
      </c>
      <c r="C83" s="241">
        <v>76</v>
      </c>
      <c r="D83" s="333">
        <v>90</v>
      </c>
      <c r="E83" s="241">
        <v>2869</v>
      </c>
      <c r="F83" s="333">
        <v>3000</v>
      </c>
      <c r="G83" s="367">
        <f t="shared" si="1"/>
        <v>2945</v>
      </c>
      <c r="H83" s="367">
        <f t="shared" si="7"/>
        <v>3090</v>
      </c>
    </row>
    <row r="84" spans="1:9" ht="25.5">
      <c r="A84" s="333" t="s">
        <v>1979</v>
      </c>
      <c r="B84" s="367" t="s">
        <v>1980</v>
      </c>
      <c r="C84" s="241">
        <v>76</v>
      </c>
      <c r="D84" s="333">
        <v>100</v>
      </c>
      <c r="E84" s="241">
        <v>726</v>
      </c>
      <c r="F84" s="333">
        <v>900</v>
      </c>
      <c r="G84" s="367">
        <f t="shared" si="1"/>
        <v>802</v>
      </c>
      <c r="H84" s="367">
        <f t="shared" si="7"/>
        <v>1000</v>
      </c>
    </row>
    <row r="85" spans="1:9" ht="25.5">
      <c r="A85" s="333" t="s">
        <v>1981</v>
      </c>
      <c r="B85" s="367" t="s">
        <v>1982</v>
      </c>
      <c r="C85" s="241">
        <v>0</v>
      </c>
      <c r="D85" s="333">
        <v>0</v>
      </c>
      <c r="E85" s="241">
        <v>375</v>
      </c>
      <c r="F85" s="333">
        <v>400</v>
      </c>
      <c r="G85" s="367">
        <f t="shared" si="1"/>
        <v>375</v>
      </c>
      <c r="H85" s="367">
        <f t="shared" si="7"/>
        <v>400</v>
      </c>
    </row>
    <row r="86" spans="1:9" ht="25.5">
      <c r="A86" s="333" t="s">
        <v>1983</v>
      </c>
      <c r="B86" s="367" t="s">
        <v>1984</v>
      </c>
      <c r="C86" s="241">
        <v>69</v>
      </c>
      <c r="D86" s="333">
        <v>75</v>
      </c>
      <c r="E86" s="241">
        <v>36</v>
      </c>
      <c r="F86" s="333">
        <v>50</v>
      </c>
      <c r="G86" s="367">
        <f t="shared" si="1"/>
        <v>105</v>
      </c>
      <c r="H86" s="367">
        <f t="shared" si="7"/>
        <v>125</v>
      </c>
    </row>
    <row r="87" spans="1:9" ht="25.5">
      <c r="A87" s="333" t="s">
        <v>1989</v>
      </c>
      <c r="B87" s="367" t="s">
        <v>1990</v>
      </c>
      <c r="C87" s="241">
        <v>0</v>
      </c>
      <c r="D87" s="333">
        <v>2</v>
      </c>
      <c r="E87" s="241">
        <v>479</v>
      </c>
      <c r="F87" s="333">
        <v>500</v>
      </c>
      <c r="G87" s="367">
        <f t="shared" si="1"/>
        <v>479</v>
      </c>
      <c r="H87" s="367">
        <f t="shared" si="7"/>
        <v>502</v>
      </c>
    </row>
    <row r="88" spans="1:9" s="338" customFormat="1" ht="25.5">
      <c r="A88" s="333" t="s">
        <v>2796</v>
      </c>
      <c r="B88" s="367" t="s">
        <v>2797</v>
      </c>
      <c r="C88" s="338">
        <v>0</v>
      </c>
      <c r="D88" s="333">
        <v>0</v>
      </c>
      <c r="E88" s="338">
        <v>0</v>
      </c>
      <c r="F88" s="333">
        <v>5</v>
      </c>
      <c r="G88" s="367">
        <f t="shared" si="1"/>
        <v>0</v>
      </c>
      <c r="H88" s="367">
        <f t="shared" si="7"/>
        <v>5</v>
      </c>
    </row>
    <row r="89" spans="1:9" ht="25.5">
      <c r="A89" s="333" t="s">
        <v>2798</v>
      </c>
      <c r="B89" s="367" t="s">
        <v>2799</v>
      </c>
      <c r="C89" s="367">
        <v>0</v>
      </c>
      <c r="D89" s="333">
        <v>0</v>
      </c>
      <c r="E89" s="367">
        <v>0</v>
      </c>
      <c r="F89" s="333">
        <v>5</v>
      </c>
      <c r="G89" s="367">
        <f t="shared" si="1"/>
        <v>0</v>
      </c>
      <c r="H89" s="367">
        <f t="shared" si="7"/>
        <v>5</v>
      </c>
      <c r="I89" s="367"/>
    </row>
    <row r="90" spans="1:9" ht="25.5">
      <c r="A90" s="333" t="s">
        <v>1993</v>
      </c>
      <c r="B90" s="367" t="s">
        <v>1994</v>
      </c>
      <c r="C90" s="241">
        <v>0</v>
      </c>
      <c r="D90" s="333">
        <v>0</v>
      </c>
      <c r="E90" s="241">
        <v>344</v>
      </c>
      <c r="F90" s="333">
        <v>350</v>
      </c>
      <c r="G90" s="367">
        <f t="shared" si="1"/>
        <v>344</v>
      </c>
      <c r="H90" s="367">
        <f t="shared" si="7"/>
        <v>350</v>
      </c>
    </row>
    <row r="91" spans="1:9" ht="25.5">
      <c r="A91" s="333" t="s">
        <v>2800</v>
      </c>
      <c r="B91" s="367" t="s">
        <v>2801</v>
      </c>
      <c r="C91" s="241">
        <v>324</v>
      </c>
      <c r="D91" s="333">
        <v>350</v>
      </c>
      <c r="E91" s="241">
        <v>0</v>
      </c>
      <c r="F91" s="333">
        <v>0</v>
      </c>
      <c r="G91" s="367">
        <f t="shared" si="1"/>
        <v>324</v>
      </c>
      <c r="H91" s="367">
        <f t="shared" si="7"/>
        <v>350</v>
      </c>
    </row>
    <row r="92" spans="1:9" ht="25.5">
      <c r="A92" s="333" t="s">
        <v>2802</v>
      </c>
      <c r="B92" s="367" t="s">
        <v>2803</v>
      </c>
      <c r="C92" s="241">
        <v>0</v>
      </c>
      <c r="D92" s="333">
        <v>0</v>
      </c>
      <c r="E92" s="241">
        <v>0</v>
      </c>
      <c r="F92" s="333">
        <v>0</v>
      </c>
      <c r="G92" s="367">
        <f t="shared" si="1"/>
        <v>0</v>
      </c>
      <c r="H92" s="367">
        <f t="shared" si="7"/>
        <v>0</v>
      </c>
    </row>
    <row r="93" spans="1:9" ht="25.5">
      <c r="A93" s="333" t="s">
        <v>2001</v>
      </c>
      <c r="B93" s="367" t="s">
        <v>2002</v>
      </c>
      <c r="C93" s="241">
        <v>0</v>
      </c>
      <c r="D93" s="333">
        <v>0</v>
      </c>
      <c r="E93" s="241">
        <v>0</v>
      </c>
      <c r="F93" s="333">
        <v>2</v>
      </c>
      <c r="G93" s="367">
        <f t="shared" si="1"/>
        <v>0</v>
      </c>
      <c r="H93" s="367">
        <f t="shared" si="7"/>
        <v>2</v>
      </c>
    </row>
    <row r="94" spans="1:9" ht="25.5">
      <c r="A94" s="333" t="s">
        <v>2005</v>
      </c>
      <c r="B94" s="367" t="s">
        <v>2006</v>
      </c>
      <c r="C94" s="241">
        <v>3</v>
      </c>
      <c r="D94" s="333">
        <v>5</v>
      </c>
      <c r="E94" s="241">
        <v>8</v>
      </c>
      <c r="F94" s="333">
        <v>20</v>
      </c>
      <c r="G94" s="367">
        <f t="shared" si="1"/>
        <v>11</v>
      </c>
      <c r="H94" s="367">
        <f t="shared" si="7"/>
        <v>25</v>
      </c>
    </row>
    <row r="95" spans="1:9" ht="25.5">
      <c r="A95" s="333" t="s">
        <v>2007</v>
      </c>
      <c r="B95" s="367" t="s">
        <v>2008</v>
      </c>
      <c r="C95" s="241">
        <v>25</v>
      </c>
      <c r="D95" s="333">
        <v>25</v>
      </c>
      <c r="E95" s="241">
        <v>128</v>
      </c>
      <c r="F95" s="333">
        <v>150</v>
      </c>
      <c r="G95" s="367">
        <f t="shared" si="1"/>
        <v>153</v>
      </c>
      <c r="H95" s="367">
        <f t="shared" si="7"/>
        <v>175</v>
      </c>
    </row>
    <row r="96" spans="1:9" ht="25.5">
      <c r="A96" s="333" t="s">
        <v>2009</v>
      </c>
      <c r="B96" s="367" t="s">
        <v>2010</v>
      </c>
      <c r="C96" s="241">
        <v>0</v>
      </c>
      <c r="D96" s="333">
        <v>0</v>
      </c>
      <c r="E96" s="241">
        <v>0</v>
      </c>
      <c r="F96" s="333">
        <v>5</v>
      </c>
      <c r="G96" s="367">
        <f t="shared" si="1"/>
        <v>0</v>
      </c>
      <c r="H96" s="367">
        <f t="shared" si="7"/>
        <v>5</v>
      </c>
    </row>
    <row r="97" spans="1:8">
      <c r="A97" s="331" t="s">
        <v>2804</v>
      </c>
      <c r="B97" s="451" t="s">
        <v>2805</v>
      </c>
      <c r="C97" s="241">
        <v>58</v>
      </c>
      <c r="D97" s="333">
        <v>70</v>
      </c>
      <c r="E97" s="241">
        <v>0</v>
      </c>
      <c r="F97" s="333">
        <v>5</v>
      </c>
      <c r="G97" s="367">
        <f t="shared" si="1"/>
        <v>58</v>
      </c>
      <c r="H97" s="367">
        <f t="shared" si="7"/>
        <v>75</v>
      </c>
    </row>
    <row r="98" spans="1:8" s="352" customFormat="1">
      <c r="A98" s="335"/>
      <c r="B98" s="335" t="s">
        <v>2011</v>
      </c>
      <c r="C98" s="335">
        <f t="shared" ref="C98:H98" si="8">SUM(C10:C97)</f>
        <v>24751</v>
      </c>
      <c r="D98" s="335">
        <f t="shared" si="8"/>
        <v>26148</v>
      </c>
      <c r="E98" s="335">
        <f t="shared" si="8"/>
        <v>7938</v>
      </c>
      <c r="F98" s="335">
        <f t="shared" si="8"/>
        <v>8615</v>
      </c>
      <c r="G98" s="335">
        <f t="shared" si="8"/>
        <v>32689</v>
      </c>
      <c r="H98" s="335">
        <f t="shared" si="8"/>
        <v>34763</v>
      </c>
    </row>
    <row r="99" spans="1:8">
      <c r="A99" s="318"/>
      <c r="B99" s="318"/>
      <c r="C99" s="321"/>
      <c r="D99" s="321"/>
      <c r="E99" s="321"/>
      <c r="F99" s="321"/>
      <c r="G99" s="321"/>
      <c r="H99" s="321"/>
    </row>
    <row r="100" spans="1:8">
      <c r="A100" s="318"/>
      <c r="B100" s="318"/>
      <c r="C100" s="321"/>
      <c r="D100" s="321"/>
      <c r="E100" s="321"/>
      <c r="F100" s="321"/>
      <c r="G100" s="321"/>
      <c r="H100" s="321"/>
    </row>
    <row r="101" spans="1:8">
      <c r="A101" s="318"/>
      <c r="B101" s="318"/>
      <c r="C101" s="321"/>
      <c r="D101" s="321"/>
      <c r="E101" s="321"/>
      <c r="F101" s="321"/>
      <c r="G101" s="321"/>
      <c r="H101" s="321"/>
    </row>
    <row r="102" spans="1:8">
      <c r="A102" s="318"/>
      <c r="B102" s="318"/>
      <c r="C102" s="321"/>
      <c r="D102" s="321"/>
      <c r="E102" s="321"/>
      <c r="F102" s="321"/>
      <c r="G102" s="321"/>
      <c r="H102" s="321"/>
    </row>
    <row r="103" spans="1:8">
      <c r="A103" s="318"/>
      <c r="B103" s="318"/>
      <c r="C103" s="321"/>
      <c r="D103" s="321"/>
      <c r="E103" s="321"/>
      <c r="F103" s="321"/>
      <c r="G103" s="321"/>
      <c r="H103" s="321"/>
    </row>
    <row r="104" spans="1:8">
      <c r="A104" s="318"/>
      <c r="B104" s="318"/>
      <c r="C104" s="321"/>
      <c r="D104" s="321"/>
      <c r="E104" s="321"/>
      <c r="F104" s="321"/>
      <c r="G104" s="321"/>
      <c r="H104" s="321"/>
    </row>
    <row r="105" spans="1:8">
      <c r="A105" s="318"/>
      <c r="B105" s="318"/>
      <c r="C105" s="321"/>
      <c r="D105" s="321"/>
      <c r="E105" s="321"/>
      <c r="F105" s="321"/>
      <c r="G105" s="321"/>
      <c r="H105" s="321"/>
    </row>
    <row r="106" spans="1:8">
      <c r="A106" s="318"/>
      <c r="B106" s="318"/>
      <c r="C106" s="321"/>
      <c r="D106" s="321"/>
      <c r="E106" s="321"/>
      <c r="F106" s="321"/>
      <c r="G106" s="321"/>
      <c r="H106" s="321"/>
    </row>
    <row r="107" spans="1:8">
      <c r="A107" s="318"/>
      <c r="B107" s="318"/>
      <c r="C107" s="321"/>
      <c r="D107" s="321"/>
      <c r="E107" s="321"/>
      <c r="F107" s="321"/>
      <c r="G107" s="321"/>
      <c r="H107" s="321"/>
    </row>
    <row r="108" spans="1:8">
      <c r="A108" s="318"/>
      <c r="B108" s="318"/>
      <c r="C108" s="321"/>
      <c r="D108" s="321"/>
      <c r="E108" s="321"/>
      <c r="F108" s="321"/>
      <c r="G108" s="321"/>
      <c r="H108" s="321"/>
    </row>
    <row r="109" spans="1:8">
      <c r="A109" s="318"/>
      <c r="B109" s="318"/>
      <c r="C109" s="321"/>
      <c r="D109" s="321"/>
      <c r="E109" s="321"/>
      <c r="F109" s="321"/>
      <c r="G109" s="321"/>
      <c r="H109" s="321"/>
    </row>
    <row r="110" spans="1:8">
      <c r="A110" s="318"/>
      <c r="B110" s="318"/>
      <c r="C110" s="321"/>
      <c r="D110" s="321"/>
      <c r="E110" s="321"/>
      <c r="F110" s="321"/>
      <c r="G110" s="321"/>
      <c r="H110" s="321"/>
    </row>
    <row r="111" spans="1:8">
      <c r="A111" s="318"/>
      <c r="B111" s="318"/>
      <c r="C111" s="321"/>
      <c r="D111" s="321"/>
      <c r="E111" s="321"/>
      <c r="F111" s="321"/>
      <c r="G111" s="321"/>
      <c r="H111" s="321"/>
    </row>
    <row r="112" spans="1:8">
      <c r="A112" s="318"/>
      <c r="B112" s="318"/>
      <c r="C112" s="321"/>
      <c r="D112" s="321"/>
      <c r="E112" s="321"/>
      <c r="F112" s="321"/>
      <c r="G112" s="321"/>
      <c r="H112" s="321"/>
    </row>
    <row r="113" spans="1:8">
      <c r="A113" s="318"/>
      <c r="B113" s="318"/>
      <c r="C113" s="321"/>
      <c r="D113" s="321"/>
      <c r="E113" s="321"/>
      <c r="F113" s="321"/>
      <c r="G113" s="321"/>
      <c r="H113" s="321"/>
    </row>
    <row r="114" spans="1:8">
      <c r="A114" s="318"/>
      <c r="B114" s="318"/>
      <c r="C114" s="321"/>
      <c r="D114" s="321"/>
      <c r="E114" s="321"/>
      <c r="F114" s="321"/>
      <c r="G114" s="321"/>
      <c r="H114" s="321"/>
    </row>
    <row r="115" spans="1:8">
      <c r="A115" s="318"/>
      <c r="B115" s="318"/>
      <c r="C115" s="321"/>
      <c r="D115" s="321"/>
      <c r="E115" s="321"/>
      <c r="F115" s="321"/>
      <c r="G115" s="321"/>
      <c r="H115" s="321"/>
    </row>
    <row r="116" spans="1:8">
      <c r="A116" s="318"/>
      <c r="B116" s="318"/>
      <c r="C116" s="321"/>
      <c r="D116" s="321"/>
      <c r="E116" s="321"/>
      <c r="F116" s="321"/>
      <c r="G116" s="321"/>
      <c r="H116" s="321"/>
    </row>
    <row r="117" spans="1:8">
      <c r="A117" s="318"/>
      <c r="B117" s="318"/>
      <c r="C117" s="321"/>
      <c r="D117" s="321"/>
      <c r="E117" s="321"/>
      <c r="F117" s="321"/>
      <c r="G117" s="321"/>
      <c r="H117" s="321"/>
    </row>
    <row r="118" spans="1:8">
      <c r="A118" s="318"/>
      <c r="B118" s="318"/>
      <c r="C118" s="321"/>
      <c r="D118" s="321"/>
      <c r="E118" s="321"/>
      <c r="F118" s="321"/>
      <c r="G118" s="321"/>
      <c r="H118" s="321"/>
    </row>
    <row r="119" spans="1:8">
      <c r="A119" s="318"/>
      <c r="B119" s="318"/>
      <c r="C119" s="321"/>
      <c r="D119" s="321"/>
      <c r="E119" s="321"/>
      <c r="F119" s="321"/>
      <c r="G119" s="321"/>
      <c r="H119" s="321"/>
    </row>
    <row r="120" spans="1:8">
      <c r="A120" s="318"/>
      <c r="B120" s="318"/>
      <c r="C120" s="321"/>
      <c r="D120" s="321"/>
      <c r="E120" s="321"/>
      <c r="F120" s="321"/>
      <c r="G120" s="321"/>
      <c r="H120" s="321"/>
    </row>
    <row r="121" spans="1:8">
      <c r="A121" s="318"/>
      <c r="B121" s="318"/>
      <c r="C121" s="321"/>
      <c r="D121" s="321"/>
      <c r="E121" s="321"/>
      <c r="F121" s="321"/>
      <c r="G121" s="321"/>
      <c r="H121" s="321"/>
    </row>
    <row r="122" spans="1:8">
      <c r="A122" s="318"/>
      <c r="B122" s="318"/>
      <c r="C122" s="321"/>
      <c r="D122" s="321"/>
      <c r="E122" s="321"/>
      <c r="F122" s="321"/>
      <c r="G122" s="321"/>
      <c r="H122" s="321"/>
    </row>
    <row r="123" spans="1:8">
      <c r="A123" s="318"/>
      <c r="B123" s="318"/>
      <c r="C123" s="321"/>
      <c r="D123" s="321"/>
      <c r="E123" s="321"/>
      <c r="F123" s="321"/>
      <c r="G123" s="321"/>
      <c r="H123" s="321"/>
    </row>
    <row r="124" spans="1:8">
      <c r="A124" s="318"/>
      <c r="B124" s="318"/>
      <c r="C124" s="321"/>
      <c r="D124" s="321"/>
      <c r="E124" s="321"/>
      <c r="F124" s="321"/>
      <c r="G124" s="321"/>
      <c r="H124" s="321"/>
    </row>
    <row r="125" spans="1:8">
      <c r="A125" s="318"/>
      <c r="B125" s="318"/>
      <c r="C125" s="321"/>
      <c r="D125" s="321"/>
      <c r="E125" s="321"/>
      <c r="F125" s="321"/>
      <c r="G125" s="321"/>
      <c r="H125" s="321"/>
    </row>
    <row r="126" spans="1:8">
      <c r="A126" s="318"/>
      <c r="B126" s="318"/>
      <c r="C126" s="321"/>
      <c r="D126" s="321"/>
      <c r="E126" s="321"/>
      <c r="F126" s="321"/>
      <c r="G126" s="321"/>
      <c r="H126" s="321"/>
    </row>
    <row r="127" spans="1:8">
      <c r="A127" s="318"/>
      <c r="B127" s="318"/>
      <c r="C127" s="321"/>
      <c r="D127" s="321"/>
      <c r="E127" s="321"/>
      <c r="F127" s="321"/>
      <c r="G127" s="321"/>
      <c r="H127" s="321"/>
    </row>
    <row r="128" spans="1:8">
      <c r="A128" s="318"/>
      <c r="B128" s="318"/>
      <c r="C128" s="321"/>
      <c r="D128" s="321"/>
      <c r="E128" s="321"/>
      <c r="F128" s="321"/>
      <c r="G128" s="321"/>
      <c r="H128" s="321"/>
    </row>
    <row r="129" spans="1:8">
      <c r="A129" s="318"/>
      <c r="B129" s="318"/>
      <c r="C129" s="321"/>
      <c r="D129" s="321"/>
      <c r="E129" s="321"/>
      <c r="F129" s="321"/>
      <c r="G129" s="321"/>
      <c r="H129" s="321"/>
    </row>
    <row r="130" spans="1:8">
      <c r="A130" s="318"/>
      <c r="B130" s="318"/>
      <c r="C130" s="321"/>
      <c r="D130" s="321"/>
      <c r="E130" s="321"/>
      <c r="F130" s="321"/>
      <c r="G130" s="321"/>
      <c r="H130" s="321"/>
    </row>
    <row r="131" spans="1:8">
      <c r="A131" s="318"/>
      <c r="B131" s="318"/>
      <c r="C131" s="321"/>
      <c r="D131" s="321"/>
      <c r="E131" s="321"/>
      <c r="F131" s="321"/>
      <c r="G131" s="321"/>
      <c r="H131" s="321"/>
    </row>
    <row r="132" spans="1:8">
      <c r="A132" s="318"/>
      <c r="B132" s="318"/>
      <c r="C132" s="321"/>
      <c r="D132" s="321"/>
      <c r="E132" s="321"/>
      <c r="F132" s="321"/>
      <c r="G132" s="321"/>
      <c r="H132" s="321"/>
    </row>
    <row r="133" spans="1:8">
      <c r="A133" s="318"/>
      <c r="B133" s="318"/>
      <c r="C133" s="321"/>
      <c r="D133" s="321"/>
      <c r="E133" s="321"/>
      <c r="F133" s="321"/>
      <c r="G133" s="321"/>
      <c r="H133" s="321"/>
    </row>
    <row r="134" spans="1:8">
      <c r="A134" s="318"/>
      <c r="B134" s="318"/>
      <c r="C134" s="321"/>
      <c r="D134" s="321"/>
      <c r="E134" s="321"/>
      <c r="F134" s="321"/>
      <c r="G134" s="321"/>
      <c r="H134" s="321"/>
    </row>
    <row r="135" spans="1:8">
      <c r="A135" s="318"/>
      <c r="B135" s="318"/>
      <c r="C135" s="321"/>
      <c r="D135" s="321"/>
      <c r="E135" s="321"/>
      <c r="F135" s="321"/>
      <c r="G135" s="321"/>
      <c r="H135" s="321"/>
    </row>
    <row r="136" spans="1:8">
      <c r="A136" s="318"/>
      <c r="B136" s="318"/>
      <c r="C136" s="321"/>
      <c r="D136" s="321"/>
      <c r="E136" s="321"/>
      <c r="F136" s="321"/>
      <c r="G136" s="321"/>
      <c r="H136" s="321"/>
    </row>
    <row r="137" spans="1:8">
      <c r="A137" s="318"/>
      <c r="B137" s="318"/>
      <c r="C137" s="321"/>
      <c r="D137" s="321"/>
      <c r="E137" s="321"/>
      <c r="F137" s="321"/>
      <c r="G137" s="321"/>
      <c r="H137" s="321"/>
    </row>
    <row r="138" spans="1:8">
      <c r="A138" s="318"/>
      <c r="B138" s="318"/>
      <c r="C138" s="321"/>
      <c r="D138" s="321"/>
      <c r="E138" s="321"/>
      <c r="F138" s="321"/>
      <c r="G138" s="321"/>
      <c r="H138" s="321"/>
    </row>
    <row r="139" spans="1:8">
      <c r="A139" s="318"/>
      <c r="B139" s="318"/>
      <c r="C139" s="321"/>
      <c r="D139" s="321"/>
      <c r="E139" s="321"/>
      <c r="F139" s="321"/>
      <c r="G139" s="321"/>
      <c r="H139" s="321"/>
    </row>
    <row r="140" spans="1:8">
      <c r="A140" s="318"/>
      <c r="B140" s="318"/>
      <c r="C140" s="321"/>
      <c r="D140" s="321"/>
      <c r="E140" s="321"/>
      <c r="F140" s="321"/>
      <c r="G140" s="321"/>
      <c r="H140" s="321"/>
    </row>
    <row r="141" spans="1:8">
      <c r="A141" s="318"/>
      <c r="B141" s="318"/>
      <c r="C141" s="321"/>
      <c r="D141" s="321"/>
      <c r="E141" s="321"/>
      <c r="F141" s="321"/>
      <c r="G141" s="321"/>
      <c r="H141" s="321"/>
    </row>
    <row r="142" spans="1:8">
      <c r="A142" s="318"/>
      <c r="B142" s="318"/>
      <c r="C142" s="321"/>
      <c r="D142" s="321"/>
      <c r="E142" s="321"/>
      <c r="F142" s="321"/>
      <c r="G142" s="321"/>
      <c r="H142" s="321"/>
    </row>
    <row r="143" spans="1:8">
      <c r="A143" s="318"/>
      <c r="B143" s="318"/>
      <c r="C143" s="321"/>
      <c r="D143" s="321"/>
      <c r="E143" s="321"/>
      <c r="F143" s="321"/>
      <c r="G143" s="321"/>
      <c r="H143" s="321"/>
    </row>
    <row r="144" spans="1:8">
      <c r="A144" s="318"/>
      <c r="B144" s="318"/>
      <c r="C144" s="321"/>
      <c r="D144" s="321"/>
      <c r="E144" s="321"/>
      <c r="F144" s="321"/>
      <c r="G144" s="321"/>
      <c r="H144" s="321"/>
    </row>
    <row r="145" spans="1:8">
      <c r="A145" s="318"/>
      <c r="B145" s="318"/>
      <c r="C145" s="321"/>
      <c r="D145" s="321"/>
      <c r="E145" s="321"/>
      <c r="F145" s="321"/>
      <c r="G145" s="321"/>
      <c r="H145" s="321"/>
    </row>
    <row r="146" spans="1:8">
      <c r="A146" s="318"/>
      <c r="B146" s="318"/>
      <c r="C146" s="321"/>
      <c r="D146" s="321"/>
      <c r="E146" s="321"/>
      <c r="F146" s="321"/>
      <c r="G146" s="321"/>
      <c r="H146" s="321"/>
    </row>
    <row r="147" spans="1:8">
      <c r="A147" s="318"/>
      <c r="B147" s="318"/>
      <c r="C147" s="321"/>
      <c r="D147" s="321"/>
      <c r="E147" s="321"/>
      <c r="F147" s="321"/>
      <c r="G147" s="321"/>
      <c r="H147" s="321"/>
    </row>
    <row r="148" spans="1:8">
      <c r="A148" s="318"/>
      <c r="B148" s="318"/>
      <c r="C148" s="321"/>
      <c r="D148" s="321"/>
      <c r="E148" s="321"/>
      <c r="F148" s="321"/>
      <c r="G148" s="321"/>
      <c r="H148" s="321"/>
    </row>
    <row r="149" spans="1:8">
      <c r="A149" s="318"/>
      <c r="B149" s="318"/>
      <c r="C149" s="321"/>
      <c r="D149" s="321"/>
      <c r="E149" s="321"/>
      <c r="F149" s="321"/>
      <c r="G149" s="321"/>
      <c r="H149" s="321"/>
    </row>
    <row r="150" spans="1:8">
      <c r="A150" s="318"/>
      <c r="B150" s="318"/>
      <c r="C150" s="321"/>
      <c r="D150" s="321"/>
      <c r="E150" s="321"/>
      <c r="F150" s="321"/>
      <c r="G150" s="321"/>
      <c r="H150" s="321"/>
    </row>
    <row r="151" spans="1:8">
      <c r="A151" s="318"/>
      <c r="B151" s="318"/>
      <c r="C151" s="321"/>
      <c r="D151" s="321"/>
      <c r="E151" s="321"/>
      <c r="F151" s="321"/>
      <c r="G151" s="321"/>
      <c r="H151" s="321"/>
    </row>
    <row r="152" spans="1:8">
      <c r="A152" s="318"/>
      <c r="B152" s="318"/>
      <c r="C152" s="321"/>
      <c r="D152" s="321"/>
      <c r="E152" s="321"/>
      <c r="F152" s="321"/>
      <c r="G152" s="321"/>
      <c r="H152" s="321"/>
    </row>
    <row r="153" spans="1:8">
      <c r="A153" s="318"/>
      <c r="B153" s="318"/>
      <c r="C153" s="321"/>
      <c r="D153" s="321"/>
      <c r="E153" s="321"/>
      <c r="F153" s="321"/>
      <c r="G153" s="321"/>
      <c r="H153" s="321"/>
    </row>
    <row r="154" spans="1:8">
      <c r="A154" s="318"/>
      <c r="B154" s="318"/>
      <c r="C154" s="321"/>
      <c r="D154" s="321"/>
      <c r="E154" s="321"/>
      <c r="F154" s="321"/>
      <c r="G154" s="321"/>
      <c r="H154" s="321"/>
    </row>
    <row r="155" spans="1:8">
      <c r="A155" s="318"/>
      <c r="B155" s="318"/>
      <c r="C155" s="321"/>
      <c r="D155" s="321"/>
      <c r="E155" s="321"/>
      <c r="F155" s="321"/>
      <c r="G155" s="321"/>
      <c r="H155" s="321"/>
    </row>
    <row r="156" spans="1:8">
      <c r="A156" s="318"/>
      <c r="B156" s="318"/>
      <c r="C156" s="321"/>
      <c r="D156" s="321"/>
      <c r="E156" s="321"/>
      <c r="F156" s="321"/>
      <c r="G156" s="321"/>
      <c r="H156" s="321"/>
    </row>
    <row r="157" spans="1:8">
      <c r="A157" s="318"/>
      <c r="B157" s="318"/>
      <c r="C157" s="321"/>
      <c r="D157" s="321"/>
      <c r="E157" s="321"/>
      <c r="F157" s="321"/>
      <c r="G157" s="321"/>
      <c r="H157" s="321"/>
    </row>
    <row r="158" spans="1:8">
      <c r="A158" s="318"/>
      <c r="B158" s="318"/>
      <c r="C158" s="321"/>
      <c r="D158" s="321"/>
      <c r="E158" s="321"/>
      <c r="F158" s="321"/>
      <c r="G158" s="321"/>
      <c r="H158" s="321"/>
    </row>
    <row r="159" spans="1:8">
      <c r="A159" s="318"/>
      <c r="B159" s="318"/>
      <c r="C159" s="321"/>
      <c r="D159" s="321"/>
      <c r="E159" s="321"/>
      <c r="F159" s="321"/>
      <c r="G159" s="321"/>
      <c r="H159" s="321"/>
    </row>
    <row r="160" spans="1:8">
      <c r="A160" s="318"/>
      <c r="B160" s="318"/>
      <c r="C160" s="321"/>
      <c r="D160" s="321"/>
      <c r="E160" s="321"/>
      <c r="F160" s="321"/>
      <c r="G160" s="321"/>
      <c r="H160" s="321"/>
    </row>
    <row r="161" spans="1:8">
      <c r="A161" s="318"/>
      <c r="B161" s="318"/>
      <c r="C161" s="321"/>
      <c r="D161" s="321"/>
      <c r="E161" s="321"/>
      <c r="F161" s="321"/>
      <c r="G161" s="321"/>
      <c r="H161" s="321"/>
    </row>
    <row r="162" spans="1:8">
      <c r="A162" s="318"/>
      <c r="B162" s="318"/>
      <c r="C162" s="321"/>
      <c r="D162" s="321"/>
      <c r="E162" s="321"/>
      <c r="F162" s="321"/>
      <c r="G162" s="321"/>
      <c r="H162" s="321"/>
    </row>
    <row r="163" spans="1:8">
      <c r="A163" s="318"/>
      <c r="B163" s="318"/>
      <c r="C163" s="321"/>
      <c r="D163" s="321"/>
      <c r="E163" s="321"/>
      <c r="F163" s="321"/>
      <c r="G163" s="321"/>
      <c r="H163" s="321"/>
    </row>
    <row r="164" spans="1:8">
      <c r="A164" s="318"/>
      <c r="B164" s="318"/>
      <c r="C164" s="321"/>
      <c r="D164" s="321"/>
      <c r="E164" s="321"/>
      <c r="F164" s="321"/>
      <c r="G164" s="321"/>
      <c r="H164" s="321"/>
    </row>
    <row r="165" spans="1:8">
      <c r="A165" s="318"/>
      <c r="B165" s="318"/>
      <c r="C165" s="321"/>
      <c r="D165" s="321"/>
      <c r="E165" s="321"/>
      <c r="F165" s="321"/>
      <c r="G165" s="321"/>
      <c r="H165" s="321"/>
    </row>
    <row r="166" spans="1:8">
      <c r="A166" s="318"/>
      <c r="B166" s="318"/>
      <c r="C166" s="321"/>
      <c r="D166" s="321"/>
      <c r="E166" s="321"/>
      <c r="F166" s="321"/>
      <c r="G166" s="321"/>
      <c r="H166" s="321"/>
    </row>
    <row r="167" spans="1:8">
      <c r="A167" s="318"/>
      <c r="B167" s="318"/>
      <c r="C167" s="321"/>
      <c r="D167" s="321"/>
      <c r="E167" s="321"/>
      <c r="F167" s="321"/>
      <c r="G167" s="321"/>
      <c r="H167" s="321"/>
    </row>
    <row r="168" spans="1:8">
      <c r="A168" s="318"/>
      <c r="B168" s="318"/>
      <c r="C168" s="321"/>
      <c r="D168" s="321"/>
      <c r="E168" s="321"/>
      <c r="F168" s="321"/>
      <c r="G168" s="321"/>
      <c r="H168" s="321"/>
    </row>
    <row r="169" spans="1:8">
      <c r="A169" s="318"/>
      <c r="B169" s="318"/>
      <c r="C169" s="321"/>
      <c r="D169" s="321"/>
      <c r="E169" s="321"/>
      <c r="F169" s="321"/>
      <c r="G169" s="321"/>
      <c r="H169" s="321"/>
    </row>
    <row r="170" spans="1:8">
      <c r="A170" s="318"/>
      <c r="B170" s="318"/>
      <c r="C170" s="321"/>
      <c r="D170" s="321"/>
      <c r="E170" s="321"/>
      <c r="F170" s="321"/>
      <c r="G170" s="321"/>
      <c r="H170" s="321"/>
    </row>
    <row r="171" spans="1:8">
      <c r="A171" s="318"/>
      <c r="B171" s="318"/>
      <c r="C171" s="321"/>
      <c r="D171" s="321"/>
      <c r="E171" s="321"/>
      <c r="F171" s="321"/>
      <c r="G171" s="321"/>
      <c r="H171" s="321"/>
    </row>
    <row r="172" spans="1:8">
      <c r="A172" s="318"/>
      <c r="B172" s="318"/>
      <c r="C172" s="321"/>
      <c r="D172" s="321"/>
      <c r="E172" s="321"/>
      <c r="F172" s="321"/>
      <c r="G172" s="321"/>
      <c r="H172" s="321"/>
    </row>
    <row r="173" spans="1:8">
      <c r="A173" s="318"/>
      <c r="B173" s="318"/>
      <c r="C173" s="321"/>
      <c r="D173" s="321"/>
      <c r="E173" s="321"/>
      <c r="F173" s="321"/>
      <c r="G173" s="321"/>
      <c r="H173" s="321"/>
    </row>
    <row r="174" spans="1:8">
      <c r="A174" s="318"/>
      <c r="B174" s="318"/>
      <c r="C174" s="321"/>
      <c r="D174" s="321"/>
      <c r="E174" s="321"/>
      <c r="F174" s="321"/>
      <c r="G174" s="321"/>
      <c r="H174" s="321"/>
    </row>
    <row r="175" spans="1:8">
      <c r="A175" s="318"/>
      <c r="B175" s="318"/>
      <c r="C175" s="321"/>
      <c r="D175" s="321"/>
      <c r="E175" s="321"/>
      <c r="F175" s="321"/>
      <c r="G175" s="321"/>
      <c r="H175" s="321"/>
    </row>
    <row r="176" spans="1:8">
      <c r="A176" s="318"/>
      <c r="B176" s="318"/>
      <c r="C176" s="321"/>
      <c r="D176" s="321"/>
      <c r="E176" s="321"/>
      <c r="F176" s="321"/>
      <c r="G176" s="321"/>
      <c r="H176" s="321"/>
    </row>
    <row r="177" spans="1:8">
      <c r="A177" s="318"/>
      <c r="B177" s="318"/>
      <c r="C177" s="321"/>
      <c r="D177" s="321"/>
      <c r="E177" s="321"/>
      <c r="F177" s="321"/>
      <c r="G177" s="321"/>
      <c r="H177" s="321"/>
    </row>
    <row r="178" spans="1:8">
      <c r="A178" s="318"/>
      <c r="B178" s="318"/>
      <c r="C178" s="321"/>
      <c r="D178" s="321"/>
      <c r="E178" s="321"/>
      <c r="F178" s="321"/>
      <c r="G178" s="321"/>
      <c r="H178" s="321"/>
    </row>
    <row r="179" spans="1:8">
      <c r="A179" s="318"/>
      <c r="B179" s="318"/>
      <c r="C179" s="321"/>
      <c r="D179" s="321"/>
      <c r="E179" s="321"/>
      <c r="F179" s="321"/>
      <c r="G179" s="321"/>
      <c r="H179" s="321"/>
    </row>
    <row r="180" spans="1:8">
      <c r="A180" s="318"/>
      <c r="B180" s="318"/>
      <c r="C180" s="321"/>
      <c r="D180" s="321"/>
      <c r="E180" s="321"/>
      <c r="F180" s="321"/>
      <c r="G180" s="321"/>
      <c r="H180" s="321"/>
    </row>
    <row r="181" spans="1:8">
      <c r="A181" s="318"/>
      <c r="B181" s="318"/>
      <c r="C181" s="321"/>
      <c r="D181" s="321"/>
      <c r="E181" s="321"/>
      <c r="F181" s="321"/>
      <c r="G181" s="321"/>
      <c r="H181" s="321"/>
    </row>
    <row r="182" spans="1:8">
      <c r="A182" s="318"/>
      <c r="B182" s="318"/>
      <c r="C182" s="321"/>
      <c r="D182" s="321"/>
      <c r="E182" s="321"/>
      <c r="F182" s="321"/>
      <c r="G182" s="321"/>
      <c r="H182" s="321"/>
    </row>
    <row r="183" spans="1:8">
      <c r="A183" s="318"/>
      <c r="B183" s="318"/>
      <c r="C183" s="321"/>
      <c r="D183" s="321"/>
      <c r="E183" s="321"/>
      <c r="F183" s="321"/>
      <c r="G183" s="321"/>
      <c r="H183" s="321"/>
    </row>
    <row r="184" spans="1:8">
      <c r="A184" s="318"/>
      <c r="B184" s="318"/>
      <c r="C184" s="321"/>
      <c r="D184" s="321"/>
      <c r="E184" s="321"/>
      <c r="F184" s="321"/>
      <c r="G184" s="321"/>
      <c r="H184" s="321"/>
    </row>
    <row r="185" spans="1:8">
      <c r="A185" s="318"/>
      <c r="B185" s="318"/>
      <c r="C185" s="321"/>
      <c r="D185" s="321"/>
      <c r="E185" s="321"/>
      <c r="F185" s="321"/>
      <c r="G185" s="321"/>
      <c r="H185" s="321"/>
    </row>
    <row r="186" spans="1:8">
      <c r="A186" s="318"/>
      <c r="B186" s="318"/>
      <c r="C186" s="321"/>
      <c r="D186" s="321"/>
      <c r="E186" s="321"/>
      <c r="F186" s="321"/>
      <c r="G186" s="321"/>
      <c r="H186" s="321"/>
    </row>
    <row r="187" spans="1:8">
      <c r="A187" s="318"/>
      <c r="B187" s="318"/>
      <c r="C187" s="321"/>
      <c r="D187" s="321"/>
      <c r="E187" s="321"/>
      <c r="F187" s="321"/>
      <c r="G187" s="321"/>
      <c r="H187" s="321"/>
    </row>
    <row r="188" spans="1:8">
      <c r="A188" s="318"/>
      <c r="B188" s="318"/>
      <c r="C188" s="321"/>
      <c r="D188" s="321"/>
      <c r="E188" s="321"/>
      <c r="F188" s="321"/>
      <c r="G188" s="321"/>
      <c r="H188" s="321"/>
    </row>
    <row r="189" spans="1:8">
      <c r="A189" s="318"/>
      <c r="B189" s="318"/>
      <c r="C189" s="321"/>
      <c r="D189" s="321"/>
      <c r="E189" s="321"/>
      <c r="F189" s="321"/>
      <c r="G189" s="321"/>
      <c r="H189" s="321"/>
    </row>
    <row r="190" spans="1:8">
      <c r="A190" s="318"/>
      <c r="B190" s="318"/>
      <c r="C190" s="321"/>
      <c r="D190" s="321"/>
      <c r="E190" s="321"/>
      <c r="F190" s="321"/>
      <c r="G190" s="321"/>
      <c r="H190" s="321"/>
    </row>
    <row r="191" spans="1:8">
      <c r="A191" s="318"/>
      <c r="B191" s="318"/>
      <c r="C191" s="321"/>
      <c r="D191" s="321"/>
      <c r="E191" s="321"/>
      <c r="F191" s="321"/>
      <c r="G191" s="321"/>
      <c r="H191" s="321"/>
    </row>
    <row r="192" spans="1:8">
      <c r="A192" s="318"/>
      <c r="B192" s="318"/>
      <c r="C192" s="321"/>
      <c r="D192" s="321"/>
      <c r="E192" s="321"/>
      <c r="F192" s="321"/>
      <c r="G192" s="321"/>
      <c r="H192" s="321"/>
    </row>
    <row r="193" spans="1:8">
      <c r="A193" s="318"/>
      <c r="B193" s="318"/>
      <c r="C193" s="321"/>
      <c r="D193" s="321"/>
      <c r="E193" s="321"/>
      <c r="F193" s="321"/>
      <c r="G193" s="321"/>
      <c r="H193" s="321"/>
    </row>
    <row r="194" spans="1:8">
      <c r="A194" s="318"/>
      <c r="B194" s="318"/>
      <c r="C194" s="321"/>
      <c r="D194" s="321"/>
      <c r="E194" s="321"/>
      <c r="F194" s="321"/>
      <c r="G194" s="321"/>
      <c r="H194" s="321"/>
    </row>
    <row r="195" spans="1:8">
      <c r="A195" s="318"/>
      <c r="B195" s="318"/>
      <c r="C195" s="321"/>
      <c r="D195" s="321"/>
      <c r="E195" s="321"/>
      <c r="F195" s="321"/>
      <c r="G195" s="321"/>
      <c r="H195" s="321"/>
    </row>
    <row r="196" spans="1:8">
      <c r="A196" s="318"/>
      <c r="B196" s="318"/>
      <c r="C196" s="321"/>
      <c r="D196" s="321"/>
      <c r="E196" s="321"/>
      <c r="F196" s="321"/>
      <c r="G196" s="321"/>
      <c r="H196" s="321"/>
    </row>
    <row r="197" spans="1:8">
      <c r="A197" s="318"/>
      <c r="B197" s="318"/>
      <c r="C197" s="321"/>
      <c r="D197" s="321"/>
      <c r="E197" s="321"/>
      <c r="F197" s="321"/>
      <c r="G197" s="321"/>
      <c r="H197" s="321"/>
    </row>
    <row r="198" spans="1:8">
      <c r="A198" s="318"/>
      <c r="B198" s="318"/>
      <c r="C198" s="321"/>
      <c r="D198" s="321"/>
      <c r="E198" s="321"/>
      <c r="F198" s="321"/>
      <c r="G198" s="321"/>
      <c r="H198" s="321"/>
    </row>
    <row r="199" spans="1:8">
      <c r="A199" s="318"/>
      <c r="B199" s="318"/>
      <c r="C199" s="321"/>
      <c r="D199" s="321"/>
      <c r="E199" s="321"/>
      <c r="F199" s="321"/>
      <c r="G199" s="321"/>
      <c r="H199" s="321"/>
    </row>
    <row r="200" spans="1:8">
      <c r="A200" s="318"/>
      <c r="B200" s="318"/>
      <c r="C200" s="321"/>
      <c r="D200" s="321"/>
      <c r="E200" s="321"/>
      <c r="F200" s="321"/>
      <c r="G200" s="321"/>
      <c r="H200" s="321"/>
    </row>
    <row r="201" spans="1:8">
      <c r="A201" s="318"/>
      <c r="B201" s="318"/>
      <c r="C201" s="321"/>
      <c r="D201" s="321"/>
      <c r="E201" s="321"/>
      <c r="F201" s="321"/>
      <c r="G201" s="321"/>
      <c r="H201" s="321"/>
    </row>
    <row r="202" spans="1:8">
      <c r="A202" s="318"/>
      <c r="B202" s="318"/>
      <c r="C202" s="321"/>
      <c r="D202" s="321"/>
      <c r="E202" s="321"/>
      <c r="F202" s="321"/>
      <c r="G202" s="321"/>
      <c r="H202" s="321"/>
    </row>
    <row r="203" spans="1:8">
      <c r="A203" s="318"/>
      <c r="B203" s="318"/>
      <c r="C203" s="321"/>
      <c r="D203" s="321"/>
      <c r="E203" s="321"/>
      <c r="F203" s="321"/>
      <c r="G203" s="321"/>
      <c r="H203" s="321"/>
    </row>
    <row r="204" spans="1:8">
      <c r="A204" s="318"/>
      <c r="B204" s="318"/>
      <c r="C204" s="321"/>
      <c r="D204" s="321"/>
      <c r="E204" s="321"/>
      <c r="F204" s="321"/>
      <c r="G204" s="321"/>
      <c r="H204" s="321"/>
    </row>
    <row r="205" spans="1:8">
      <c r="A205" s="318"/>
      <c r="B205" s="318"/>
      <c r="C205" s="321"/>
      <c r="D205" s="321"/>
      <c r="E205" s="321"/>
      <c r="F205" s="321"/>
      <c r="G205" s="321"/>
      <c r="H205" s="321"/>
    </row>
    <row r="206" spans="1:8">
      <c r="A206" s="318"/>
      <c r="B206" s="318"/>
      <c r="C206" s="321"/>
      <c r="D206" s="321"/>
      <c r="E206" s="321"/>
      <c r="F206" s="321"/>
      <c r="G206" s="321"/>
      <c r="H206" s="321"/>
    </row>
    <row r="207" spans="1:8">
      <c r="A207" s="318"/>
      <c r="B207" s="318"/>
      <c r="C207" s="321"/>
      <c r="D207" s="321"/>
      <c r="E207" s="321"/>
      <c r="F207" s="321"/>
      <c r="G207" s="321"/>
      <c r="H207" s="321"/>
    </row>
    <row r="208" spans="1:8">
      <c r="A208" s="318"/>
      <c r="B208" s="318"/>
      <c r="C208" s="321"/>
      <c r="D208" s="321"/>
      <c r="E208" s="321"/>
      <c r="F208" s="321"/>
      <c r="G208" s="321"/>
      <c r="H208" s="321"/>
    </row>
    <row r="209" spans="1:8">
      <c r="A209" s="318"/>
      <c r="B209" s="318"/>
      <c r="C209" s="321"/>
      <c r="D209" s="321"/>
      <c r="E209" s="321"/>
      <c r="F209" s="321"/>
      <c r="G209" s="321"/>
      <c r="H209" s="321"/>
    </row>
    <row r="210" spans="1:8">
      <c r="A210" s="318"/>
      <c r="B210" s="318"/>
      <c r="C210" s="321"/>
      <c r="D210" s="321"/>
      <c r="E210" s="321"/>
      <c r="F210" s="321"/>
      <c r="G210" s="321"/>
      <c r="H210" s="321"/>
    </row>
    <row r="211" spans="1:8">
      <c r="A211" s="318"/>
      <c r="B211" s="318"/>
      <c r="C211" s="321"/>
      <c r="D211" s="321"/>
      <c r="E211" s="321"/>
      <c r="F211" s="321"/>
      <c r="G211" s="321"/>
      <c r="H211" s="321"/>
    </row>
    <row r="212" spans="1:8">
      <c r="A212" s="318"/>
      <c r="B212" s="318"/>
      <c r="C212" s="321"/>
      <c r="D212" s="321"/>
      <c r="E212" s="321"/>
      <c r="F212" s="321"/>
      <c r="G212" s="321"/>
      <c r="H212" s="321"/>
    </row>
    <row r="213" spans="1:8">
      <c r="A213" s="318"/>
      <c r="B213" s="318"/>
      <c r="C213" s="321"/>
      <c r="D213" s="321"/>
      <c r="E213" s="321"/>
      <c r="F213" s="321"/>
      <c r="G213" s="321"/>
      <c r="H213" s="321"/>
    </row>
    <row r="214" spans="1:8">
      <c r="A214" s="318"/>
      <c r="B214" s="318"/>
      <c r="C214" s="321"/>
      <c r="D214" s="321"/>
      <c r="E214" s="321"/>
      <c r="F214" s="321"/>
      <c r="G214" s="321"/>
      <c r="H214" s="321"/>
    </row>
    <row r="215" spans="1:8">
      <c r="A215" s="318"/>
      <c r="B215" s="318"/>
      <c r="C215" s="321"/>
      <c r="D215" s="321"/>
      <c r="E215" s="321"/>
      <c r="F215" s="321"/>
      <c r="G215" s="321"/>
      <c r="H215" s="321"/>
    </row>
    <row r="216" spans="1:8">
      <c r="A216" s="318"/>
      <c r="B216" s="318"/>
      <c r="C216" s="321"/>
      <c r="D216" s="321"/>
      <c r="E216" s="321"/>
      <c r="F216" s="321"/>
      <c r="G216" s="321"/>
      <c r="H216" s="321"/>
    </row>
    <row r="217" spans="1:8">
      <c r="A217" s="318"/>
      <c r="B217" s="318"/>
      <c r="C217" s="321"/>
      <c r="D217" s="321"/>
      <c r="E217" s="321"/>
      <c r="F217" s="321"/>
      <c r="G217" s="321"/>
      <c r="H217" s="321"/>
    </row>
    <row r="218" spans="1:8">
      <c r="A218" s="318"/>
      <c r="B218" s="318"/>
      <c r="C218" s="321"/>
      <c r="D218" s="321"/>
      <c r="E218" s="321"/>
      <c r="F218" s="321"/>
      <c r="G218" s="321"/>
      <c r="H218" s="321"/>
    </row>
    <row r="219" spans="1:8">
      <c r="A219" s="318"/>
      <c r="B219" s="318"/>
      <c r="C219" s="321"/>
      <c r="D219" s="321"/>
      <c r="E219" s="321"/>
      <c r="F219" s="321"/>
      <c r="G219" s="321"/>
      <c r="H219" s="321"/>
    </row>
    <row r="220" spans="1:8">
      <c r="A220" s="318"/>
      <c r="B220" s="318"/>
      <c r="C220" s="321"/>
      <c r="D220" s="321"/>
      <c r="E220" s="321"/>
      <c r="F220" s="321"/>
      <c r="G220" s="321"/>
      <c r="H220" s="321"/>
    </row>
    <row r="221" spans="1:8">
      <c r="A221" s="318"/>
      <c r="B221" s="318"/>
      <c r="C221" s="321"/>
      <c r="D221" s="321"/>
      <c r="E221" s="321"/>
      <c r="F221" s="321"/>
      <c r="G221" s="321"/>
      <c r="H221" s="321"/>
    </row>
    <row r="222" spans="1:8">
      <c r="A222" s="318"/>
      <c r="B222" s="318"/>
      <c r="C222" s="321"/>
      <c r="D222" s="321"/>
      <c r="E222" s="321"/>
      <c r="F222" s="321"/>
      <c r="G222" s="321"/>
      <c r="H222" s="321"/>
    </row>
    <row r="223" spans="1:8">
      <c r="A223" s="318"/>
      <c r="B223" s="318"/>
      <c r="C223" s="321"/>
      <c r="D223" s="321"/>
      <c r="E223" s="321"/>
      <c r="F223" s="321"/>
      <c r="G223" s="321"/>
      <c r="H223" s="321"/>
    </row>
    <row r="224" spans="1:8">
      <c r="A224" s="318"/>
      <c r="B224" s="318"/>
      <c r="C224" s="321"/>
      <c r="D224" s="321"/>
      <c r="E224" s="321"/>
      <c r="F224" s="321"/>
      <c r="G224" s="321"/>
      <c r="H224" s="321"/>
    </row>
    <row r="225" spans="1:8">
      <c r="A225" s="318"/>
      <c r="B225" s="318"/>
      <c r="C225" s="321"/>
      <c r="D225" s="321"/>
      <c r="E225" s="321"/>
      <c r="F225" s="321"/>
      <c r="G225" s="321"/>
      <c r="H225" s="321"/>
    </row>
    <row r="226" spans="1:8">
      <c r="A226" s="318"/>
      <c r="B226" s="318"/>
      <c r="C226" s="321"/>
      <c r="D226" s="321"/>
      <c r="E226" s="321"/>
      <c r="F226" s="321"/>
      <c r="G226" s="321"/>
      <c r="H226" s="321"/>
    </row>
    <row r="227" spans="1:8">
      <c r="A227" s="318"/>
      <c r="B227" s="318"/>
      <c r="C227" s="321"/>
      <c r="D227" s="321"/>
      <c r="E227" s="321"/>
      <c r="F227" s="321"/>
      <c r="G227" s="321"/>
      <c r="H227" s="321"/>
    </row>
    <row r="228" spans="1:8">
      <c r="A228" s="318"/>
      <c r="B228" s="318"/>
      <c r="C228" s="321"/>
      <c r="D228" s="321"/>
      <c r="E228" s="321"/>
      <c r="F228" s="321"/>
      <c r="G228" s="321"/>
      <c r="H228" s="321"/>
    </row>
    <row r="229" spans="1:8">
      <c r="A229" s="318"/>
      <c r="B229" s="318"/>
      <c r="C229" s="321"/>
      <c r="D229" s="321"/>
      <c r="E229" s="321"/>
      <c r="F229" s="321"/>
      <c r="G229" s="321"/>
      <c r="H229" s="321"/>
    </row>
    <row r="230" spans="1:8">
      <c r="A230" s="318"/>
      <c r="B230" s="318"/>
      <c r="C230" s="321"/>
      <c r="D230" s="321"/>
      <c r="E230" s="321"/>
      <c r="F230" s="321"/>
      <c r="G230" s="321"/>
      <c r="H230" s="321"/>
    </row>
    <row r="231" spans="1:8">
      <c r="A231" s="318"/>
      <c r="B231" s="318"/>
      <c r="C231" s="321"/>
      <c r="D231" s="321"/>
      <c r="E231" s="321"/>
      <c r="F231" s="321"/>
      <c r="G231" s="321"/>
      <c r="H231" s="321"/>
    </row>
    <row r="232" spans="1:8">
      <c r="A232" s="318"/>
      <c r="B232" s="318"/>
      <c r="C232" s="321"/>
      <c r="D232" s="321"/>
      <c r="E232" s="321"/>
      <c r="F232" s="321"/>
      <c r="G232" s="321"/>
      <c r="H232" s="321"/>
    </row>
    <row r="233" spans="1:8">
      <c r="A233" s="318"/>
      <c r="B233" s="318"/>
      <c r="C233" s="321"/>
      <c r="D233" s="321"/>
      <c r="E233" s="321"/>
      <c r="F233" s="321"/>
      <c r="G233" s="321"/>
      <c r="H233" s="321"/>
    </row>
    <row r="234" spans="1:8">
      <c r="A234" s="318"/>
      <c r="B234" s="318"/>
      <c r="C234" s="321"/>
      <c r="D234" s="321"/>
      <c r="E234" s="321"/>
      <c r="F234" s="321"/>
      <c r="G234" s="321"/>
      <c r="H234" s="321"/>
    </row>
    <row r="235" spans="1:8">
      <c r="A235" s="318"/>
      <c r="B235" s="318"/>
      <c r="C235" s="321"/>
      <c r="D235" s="321"/>
      <c r="E235" s="321"/>
      <c r="F235" s="321"/>
      <c r="G235" s="321"/>
      <c r="H235" s="321"/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18"/>
      <c r="B237" s="318"/>
      <c r="C237" s="321"/>
      <c r="D237" s="321"/>
      <c r="E237" s="321"/>
      <c r="F237" s="321"/>
      <c r="G237" s="321"/>
      <c r="H237" s="321"/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>
      <c r="A240" s="318"/>
      <c r="B240" s="318"/>
      <c r="C240" s="321"/>
      <c r="D240" s="321"/>
      <c r="E240" s="321"/>
      <c r="F240" s="321"/>
      <c r="G240" s="321"/>
      <c r="H240" s="321"/>
    </row>
    <row r="241" spans="1:8">
      <c r="A241" s="318"/>
      <c r="B241" s="318"/>
      <c r="C241" s="321"/>
      <c r="D241" s="321"/>
      <c r="E241" s="321"/>
      <c r="F241" s="321"/>
      <c r="G241" s="321"/>
      <c r="H241" s="321"/>
    </row>
    <row r="242" spans="1:8">
      <c r="A242" s="318"/>
      <c r="B242" s="318"/>
      <c r="C242" s="321"/>
      <c r="D242" s="321"/>
      <c r="E242" s="321"/>
      <c r="F242" s="321"/>
      <c r="G242" s="321"/>
      <c r="H242" s="321"/>
    </row>
    <row r="243" spans="1:8">
      <c r="A243" s="318"/>
      <c r="B243" s="318"/>
      <c r="C243" s="321"/>
      <c r="D243" s="321"/>
      <c r="E243" s="321"/>
      <c r="F243" s="321"/>
      <c r="G243" s="321"/>
      <c r="H243" s="321"/>
    </row>
    <row r="244" spans="1:8">
      <c r="A244" s="318"/>
      <c r="B244" s="318"/>
      <c r="C244" s="321"/>
      <c r="D244" s="321"/>
      <c r="E244" s="321"/>
      <c r="F244" s="321"/>
      <c r="G244" s="321"/>
      <c r="H244" s="321"/>
    </row>
    <row r="245" spans="1:8">
      <c r="A245" s="318"/>
      <c r="B245" s="318"/>
      <c r="C245" s="321"/>
      <c r="D245" s="321"/>
      <c r="E245" s="321"/>
      <c r="F245" s="321"/>
      <c r="G245" s="321"/>
      <c r="H245" s="321"/>
    </row>
    <row r="246" spans="1:8">
      <c r="A246" s="318"/>
      <c r="B246" s="318"/>
      <c r="C246" s="321"/>
      <c r="D246" s="321"/>
      <c r="E246" s="321"/>
      <c r="F246" s="321"/>
      <c r="G246" s="321"/>
      <c r="H246" s="321"/>
    </row>
    <row r="247" spans="1:8">
      <c r="A247" s="318"/>
      <c r="B247" s="318"/>
      <c r="C247" s="321"/>
      <c r="D247" s="321"/>
      <c r="E247" s="321"/>
      <c r="F247" s="321"/>
      <c r="G247" s="321"/>
      <c r="H247" s="321"/>
    </row>
    <row r="248" spans="1:8">
      <c r="A248" s="318"/>
      <c r="B248" s="318"/>
      <c r="C248" s="321"/>
      <c r="D248" s="321"/>
      <c r="E248" s="321"/>
      <c r="F248" s="321"/>
      <c r="G248" s="321"/>
      <c r="H248" s="321"/>
    </row>
    <row r="249" spans="1:8">
      <c r="A249" s="318"/>
      <c r="B249" s="318"/>
      <c r="C249" s="321"/>
      <c r="D249" s="321"/>
      <c r="E249" s="321"/>
      <c r="F249" s="321"/>
      <c r="G249" s="321"/>
      <c r="H249" s="321"/>
    </row>
    <row r="250" spans="1:8">
      <c r="A250" s="318"/>
      <c r="B250" s="318"/>
      <c r="C250" s="321"/>
      <c r="D250" s="321"/>
      <c r="E250" s="321"/>
      <c r="F250" s="321"/>
      <c r="G250" s="321"/>
      <c r="H250" s="321"/>
    </row>
    <row r="251" spans="1:8">
      <c r="A251" s="318"/>
      <c r="B251" s="318"/>
      <c r="C251" s="321"/>
      <c r="D251" s="321"/>
      <c r="E251" s="321"/>
      <c r="F251" s="321"/>
      <c r="G251" s="321"/>
      <c r="H251" s="321"/>
    </row>
    <row r="252" spans="1:8">
      <c r="A252" s="318"/>
      <c r="B252" s="318"/>
      <c r="C252" s="321"/>
      <c r="D252" s="321"/>
      <c r="E252" s="321"/>
      <c r="F252" s="321"/>
      <c r="G252" s="321"/>
      <c r="H252" s="321"/>
    </row>
    <row r="253" spans="1:8">
      <c r="A253" s="318"/>
      <c r="B253" s="318"/>
      <c r="C253" s="321"/>
      <c r="D253" s="321"/>
      <c r="E253" s="321"/>
      <c r="F253" s="321"/>
      <c r="G253" s="321"/>
      <c r="H253" s="321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>
      <c r="A468" s="318"/>
      <c r="B468" s="318"/>
      <c r="C468" s="321"/>
      <c r="D468" s="321"/>
      <c r="E468" s="321"/>
      <c r="F468" s="321"/>
      <c r="G468" s="321"/>
      <c r="H468" s="321"/>
    </row>
    <row r="469" spans="1:8">
      <c r="A469" s="318"/>
      <c r="B469" s="318"/>
      <c r="C469" s="321"/>
      <c r="D469" s="321"/>
      <c r="E469" s="321"/>
      <c r="F469" s="321"/>
      <c r="G469" s="321"/>
      <c r="H469" s="321"/>
    </row>
    <row r="470" spans="1:8">
      <c r="A470" s="318"/>
      <c r="B470" s="318"/>
      <c r="C470" s="321"/>
      <c r="D470" s="321"/>
      <c r="E470" s="321"/>
      <c r="F470" s="321"/>
      <c r="G470" s="321"/>
      <c r="H470" s="321"/>
    </row>
    <row r="471" spans="1:8">
      <c r="A471" s="318"/>
      <c r="B471" s="318"/>
      <c r="C471" s="321"/>
      <c r="D471" s="321"/>
      <c r="E471" s="321"/>
      <c r="F471" s="321"/>
      <c r="G471" s="321"/>
      <c r="H471" s="321"/>
    </row>
    <row r="472" spans="1:8">
      <c r="A472" s="318"/>
      <c r="B472" s="318"/>
      <c r="C472" s="321"/>
      <c r="D472" s="321"/>
      <c r="E472" s="321"/>
      <c r="F472" s="321"/>
      <c r="G472" s="321"/>
      <c r="H472" s="321"/>
    </row>
    <row r="473" spans="1:8">
      <c r="A473" s="318"/>
      <c r="B473" s="318"/>
      <c r="C473" s="321"/>
      <c r="D473" s="321"/>
      <c r="E473" s="321"/>
      <c r="F473" s="321"/>
      <c r="G473" s="321"/>
      <c r="H473" s="321"/>
    </row>
    <row r="474" spans="1:8">
      <c r="A474" s="318"/>
      <c r="B474" s="318"/>
      <c r="C474" s="321"/>
      <c r="D474" s="321"/>
      <c r="E474" s="321"/>
      <c r="F474" s="321"/>
      <c r="G474" s="321"/>
      <c r="H474" s="321"/>
    </row>
    <row r="475" spans="1:8">
      <c r="A475" s="318"/>
      <c r="B475" s="318"/>
      <c r="C475" s="321"/>
      <c r="D475" s="321"/>
      <c r="E475" s="321"/>
      <c r="F475" s="321"/>
      <c r="G475" s="321"/>
      <c r="H475" s="321"/>
    </row>
    <row r="476" spans="1:8">
      <c r="A476" s="318"/>
      <c r="B476" s="318"/>
      <c r="C476" s="321"/>
      <c r="D476" s="321"/>
      <c r="E476" s="321"/>
      <c r="F476" s="321"/>
      <c r="G476" s="321"/>
      <c r="H476" s="321"/>
    </row>
    <row r="477" spans="1:8">
      <c r="A477" s="318"/>
      <c r="B477" s="318"/>
      <c r="C477" s="321"/>
      <c r="D477" s="321"/>
      <c r="E477" s="321"/>
      <c r="F477" s="321"/>
      <c r="G477" s="321"/>
      <c r="H477" s="321"/>
    </row>
    <row r="478" spans="1:8">
      <c r="A478" s="318"/>
      <c r="B478" s="318"/>
      <c r="C478" s="321"/>
      <c r="D478" s="321"/>
      <c r="E478" s="321"/>
      <c r="F478" s="321"/>
      <c r="G478" s="321"/>
      <c r="H478" s="321"/>
    </row>
    <row r="479" spans="1:8">
      <c r="A479" s="318"/>
      <c r="B479" s="318"/>
      <c r="C479" s="321"/>
      <c r="D479" s="321"/>
      <c r="E479" s="321"/>
      <c r="F479" s="321"/>
      <c r="G479" s="321"/>
      <c r="H479" s="321"/>
    </row>
    <row r="480" spans="1:8">
      <c r="A480" s="318"/>
      <c r="B480" s="318"/>
      <c r="C480" s="321"/>
      <c r="D480" s="321"/>
      <c r="E480" s="321"/>
      <c r="F480" s="321"/>
      <c r="G480" s="321"/>
      <c r="H480" s="321"/>
    </row>
    <row r="481" spans="1:8">
      <c r="A481" s="318"/>
      <c r="B481" s="318"/>
      <c r="C481" s="321"/>
      <c r="D481" s="321"/>
      <c r="E481" s="321"/>
      <c r="F481" s="321"/>
      <c r="G481" s="321"/>
      <c r="H481" s="321"/>
    </row>
    <row r="482" spans="1:8">
      <c r="A482" s="318"/>
      <c r="B482" s="318"/>
      <c r="C482" s="321"/>
      <c r="D482" s="321"/>
      <c r="E482" s="321"/>
      <c r="F482" s="321"/>
      <c r="G482" s="321"/>
      <c r="H482" s="321"/>
    </row>
    <row r="483" spans="1:8">
      <c r="A483" s="318"/>
      <c r="B483" s="318"/>
      <c r="C483" s="321"/>
      <c r="D483" s="321"/>
      <c r="E483" s="321"/>
      <c r="F483" s="321"/>
      <c r="G483" s="321"/>
      <c r="H483" s="321"/>
    </row>
    <row r="484" spans="1:8">
      <c r="A484" s="318"/>
      <c r="B484" s="318"/>
      <c r="C484" s="321"/>
      <c r="D484" s="321"/>
      <c r="E484" s="321"/>
      <c r="F484" s="321"/>
      <c r="G484" s="321"/>
      <c r="H484" s="321"/>
    </row>
    <row r="485" spans="1:8">
      <c r="A485" s="318"/>
      <c r="B485" s="318"/>
      <c r="C485" s="321"/>
      <c r="D485" s="321"/>
      <c r="E485" s="321"/>
      <c r="F485" s="321"/>
      <c r="G485" s="321"/>
      <c r="H485" s="321"/>
    </row>
    <row r="486" spans="1:8">
      <c r="A486" s="318"/>
      <c r="B486" s="318"/>
      <c r="C486" s="321"/>
      <c r="D486" s="321"/>
      <c r="E486" s="321"/>
      <c r="F486" s="321"/>
      <c r="G486" s="321"/>
      <c r="H486" s="321"/>
    </row>
    <row r="487" spans="1:8">
      <c r="A487" s="318"/>
      <c r="B487" s="318"/>
      <c r="C487" s="321"/>
      <c r="D487" s="321"/>
      <c r="E487" s="321"/>
      <c r="F487" s="321"/>
      <c r="G487" s="321"/>
      <c r="H487" s="321"/>
    </row>
    <row r="488" spans="1:8">
      <c r="A488" s="318"/>
      <c r="B488" s="318"/>
      <c r="C488" s="321"/>
      <c r="D488" s="321"/>
      <c r="E488" s="321"/>
      <c r="F488" s="321"/>
      <c r="G488" s="321"/>
      <c r="H488" s="321"/>
    </row>
    <row r="489" spans="1:8">
      <c r="A489" s="318"/>
      <c r="B489" s="318"/>
      <c r="C489" s="321"/>
      <c r="D489" s="321"/>
      <c r="E489" s="321"/>
      <c r="F489" s="321"/>
      <c r="G489" s="321"/>
      <c r="H489" s="321"/>
    </row>
    <row r="490" spans="1:8">
      <c r="A490" s="318"/>
      <c r="B490" s="318"/>
      <c r="C490" s="321"/>
      <c r="D490" s="321"/>
      <c r="E490" s="321"/>
      <c r="F490" s="321"/>
      <c r="G490" s="321"/>
      <c r="H490" s="321"/>
    </row>
    <row r="491" spans="1:8">
      <c r="A491" s="318"/>
      <c r="B491" s="318"/>
      <c r="C491" s="321"/>
      <c r="D491" s="321"/>
      <c r="E491" s="321"/>
      <c r="F491" s="321"/>
      <c r="G491" s="321"/>
      <c r="H491" s="321"/>
    </row>
    <row r="492" spans="1:8">
      <c r="A492" s="318"/>
      <c r="B492" s="318"/>
      <c r="C492" s="321"/>
      <c r="D492" s="321"/>
      <c r="E492" s="321"/>
      <c r="F492" s="321"/>
      <c r="G492" s="321"/>
      <c r="H492" s="321"/>
    </row>
    <row r="493" spans="1:8">
      <c r="A493" s="318"/>
      <c r="B493" s="318"/>
      <c r="C493" s="321"/>
      <c r="D493" s="321"/>
      <c r="E493" s="321"/>
      <c r="F493" s="321"/>
      <c r="G493" s="321"/>
      <c r="H493" s="321"/>
    </row>
    <row r="494" spans="1:8">
      <c r="A494" s="318"/>
      <c r="B494" s="318"/>
      <c r="C494" s="321"/>
      <c r="D494" s="321"/>
      <c r="E494" s="321"/>
      <c r="F494" s="321"/>
      <c r="G494" s="321"/>
      <c r="H494" s="321"/>
    </row>
    <row r="495" spans="1:8">
      <c r="A495" s="318"/>
      <c r="B495" s="318"/>
      <c r="C495" s="321"/>
      <c r="D495" s="321"/>
      <c r="E495" s="321"/>
      <c r="F495" s="321"/>
      <c r="G495" s="321"/>
      <c r="H495" s="321"/>
    </row>
    <row r="496" spans="1:8">
      <c r="A496" s="318"/>
      <c r="B496" s="318"/>
      <c r="C496" s="321"/>
      <c r="D496" s="321"/>
      <c r="E496" s="321"/>
      <c r="F496" s="321"/>
      <c r="G496" s="321"/>
      <c r="H496" s="321"/>
    </row>
    <row r="497" spans="1:8">
      <c r="A497" s="318"/>
      <c r="B497" s="318"/>
      <c r="C497" s="321"/>
      <c r="D497" s="321"/>
      <c r="E497" s="321"/>
      <c r="F497" s="321"/>
      <c r="G497" s="321"/>
      <c r="H497" s="321"/>
    </row>
    <row r="498" spans="1:8">
      <c r="A498" s="318"/>
      <c r="B498" s="318"/>
      <c r="C498" s="321"/>
      <c r="D498" s="321"/>
      <c r="E498" s="321"/>
      <c r="F498" s="321"/>
      <c r="G498" s="321"/>
      <c r="H498" s="321"/>
    </row>
    <row r="499" spans="1:8">
      <c r="A499" s="318"/>
      <c r="B499" s="318"/>
      <c r="C499" s="321"/>
      <c r="D499" s="321"/>
      <c r="E499" s="321"/>
      <c r="F499" s="321"/>
      <c r="G499" s="321"/>
      <c r="H499" s="321"/>
    </row>
    <row r="500" spans="1:8">
      <c r="A500" s="318"/>
      <c r="B500" s="318"/>
      <c r="C500" s="321"/>
      <c r="D500" s="321"/>
      <c r="E500" s="321"/>
      <c r="F500" s="321"/>
      <c r="G500" s="321"/>
      <c r="H500" s="321"/>
    </row>
    <row r="501" spans="1:8">
      <c r="A501" s="318"/>
      <c r="B501" s="318"/>
      <c r="C501" s="321"/>
      <c r="D501" s="321"/>
      <c r="E501" s="321"/>
      <c r="F501" s="321"/>
      <c r="G501" s="321"/>
      <c r="H501" s="321"/>
    </row>
    <row r="502" spans="1:8">
      <c r="A502" s="318"/>
      <c r="B502" s="318"/>
      <c r="C502" s="321"/>
      <c r="D502" s="321"/>
      <c r="E502" s="321"/>
      <c r="F502" s="321"/>
      <c r="G502" s="321"/>
      <c r="H502" s="321"/>
    </row>
    <row r="503" spans="1:8">
      <c r="A503" s="318"/>
      <c r="B503" s="318"/>
      <c r="C503" s="321"/>
      <c r="D503" s="321"/>
      <c r="E503" s="321"/>
      <c r="F503" s="321"/>
      <c r="G503" s="321"/>
      <c r="H503" s="321"/>
    </row>
    <row r="504" spans="1:8">
      <c r="A504" s="318"/>
      <c r="B504" s="318"/>
      <c r="C504" s="321"/>
      <c r="D504" s="321"/>
      <c r="E504" s="321"/>
      <c r="F504" s="321"/>
      <c r="G504" s="321"/>
      <c r="H504" s="321"/>
    </row>
    <row r="505" spans="1:8">
      <c r="A505" s="318"/>
      <c r="B505" s="318"/>
      <c r="C505" s="321"/>
      <c r="D505" s="321"/>
      <c r="E505" s="321"/>
      <c r="F505" s="321"/>
      <c r="G505" s="321"/>
      <c r="H505" s="321"/>
    </row>
    <row r="506" spans="1:8">
      <c r="A506" s="318"/>
      <c r="B506" s="318"/>
      <c r="C506" s="321"/>
      <c r="D506" s="321"/>
      <c r="E506" s="321"/>
      <c r="F506" s="321"/>
      <c r="G506" s="321"/>
      <c r="H506" s="321"/>
    </row>
    <row r="507" spans="1:8">
      <c r="A507" s="318"/>
      <c r="B507" s="318"/>
      <c r="C507" s="321"/>
      <c r="D507" s="321"/>
      <c r="E507" s="321"/>
      <c r="F507" s="321"/>
      <c r="G507" s="321"/>
      <c r="H507" s="321"/>
    </row>
    <row r="508" spans="1:8">
      <c r="A508" s="318"/>
      <c r="B508" s="318"/>
      <c r="C508" s="321"/>
      <c r="D508" s="321"/>
      <c r="E508" s="321"/>
      <c r="F508" s="321"/>
      <c r="G508" s="321"/>
      <c r="H508" s="321"/>
    </row>
    <row r="509" spans="1:8">
      <c r="A509" s="318"/>
      <c r="B509" s="318"/>
      <c r="C509" s="321"/>
      <c r="D509" s="321"/>
      <c r="E509" s="321"/>
      <c r="F509" s="321"/>
      <c r="G509" s="321"/>
      <c r="H509" s="321"/>
    </row>
    <row r="510" spans="1:8">
      <c r="A510" s="318"/>
      <c r="B510" s="318"/>
      <c r="C510" s="321"/>
      <c r="D510" s="321"/>
      <c r="E510" s="321"/>
      <c r="F510" s="321"/>
      <c r="G510" s="321"/>
      <c r="H510" s="321"/>
    </row>
    <row r="511" spans="1:8">
      <c r="A511" s="318"/>
      <c r="B511" s="318"/>
      <c r="C511" s="321"/>
      <c r="D511" s="321"/>
      <c r="E511" s="321"/>
      <c r="F511" s="321"/>
      <c r="G511" s="321"/>
      <c r="H511" s="321"/>
    </row>
    <row r="512" spans="1:8">
      <c r="A512" s="318"/>
      <c r="B512" s="318"/>
      <c r="C512" s="321"/>
      <c r="D512" s="321"/>
      <c r="E512" s="321"/>
      <c r="F512" s="321"/>
      <c r="G512" s="321"/>
      <c r="H512" s="321"/>
    </row>
    <row r="513" spans="1:8">
      <c r="A513" s="318"/>
      <c r="B513" s="318"/>
      <c r="C513" s="321"/>
      <c r="D513" s="321"/>
      <c r="E513" s="321"/>
      <c r="F513" s="321"/>
      <c r="G513" s="321"/>
      <c r="H513" s="321"/>
    </row>
    <row r="514" spans="1:8">
      <c r="A514" s="318"/>
      <c r="B514" s="318"/>
      <c r="C514" s="321"/>
      <c r="D514" s="321"/>
      <c r="E514" s="321"/>
      <c r="F514" s="321"/>
      <c r="G514" s="321"/>
      <c r="H514" s="321"/>
    </row>
    <row r="515" spans="1:8">
      <c r="A515" s="318"/>
      <c r="B515" s="318"/>
      <c r="C515" s="321"/>
      <c r="D515" s="321"/>
      <c r="E515" s="321"/>
      <c r="F515" s="321"/>
      <c r="G515" s="321"/>
      <c r="H515" s="321"/>
    </row>
    <row r="516" spans="1:8">
      <c r="A516" s="318"/>
      <c r="B516" s="318"/>
      <c r="C516" s="321"/>
      <c r="D516" s="321"/>
      <c r="E516" s="321"/>
      <c r="F516" s="321"/>
      <c r="G516" s="321"/>
      <c r="H516" s="321"/>
    </row>
    <row r="517" spans="1:8">
      <c r="A517" s="318"/>
      <c r="B517" s="318"/>
      <c r="C517" s="321"/>
      <c r="D517" s="321"/>
      <c r="E517" s="321"/>
      <c r="F517" s="321"/>
      <c r="G517" s="321"/>
      <c r="H517" s="321"/>
    </row>
    <row r="518" spans="1:8">
      <c r="A518" s="318"/>
      <c r="B518" s="318"/>
      <c r="C518" s="321"/>
      <c r="D518" s="321"/>
      <c r="E518" s="321"/>
      <c r="F518" s="321"/>
      <c r="G518" s="321"/>
      <c r="H518" s="321"/>
    </row>
    <row r="519" spans="1:8">
      <c r="A519" s="318"/>
      <c r="B519" s="318"/>
      <c r="C519" s="321"/>
      <c r="D519" s="321"/>
      <c r="E519" s="321"/>
      <c r="F519" s="321"/>
      <c r="G519" s="321"/>
      <c r="H519" s="321"/>
    </row>
    <row r="520" spans="1:8">
      <c r="A520" s="318"/>
      <c r="B520" s="318"/>
      <c r="C520" s="321"/>
      <c r="D520" s="321"/>
      <c r="E520" s="321"/>
      <c r="F520" s="321"/>
      <c r="G520" s="321"/>
      <c r="H520" s="321"/>
    </row>
    <row r="521" spans="1:8">
      <c r="A521" s="318"/>
      <c r="B521" s="318"/>
      <c r="C521" s="321"/>
      <c r="D521" s="321"/>
      <c r="E521" s="321"/>
      <c r="F521" s="321"/>
      <c r="G521" s="321"/>
      <c r="H521" s="321"/>
    </row>
    <row r="522" spans="1:8">
      <c r="A522" s="318"/>
      <c r="B522" s="318"/>
      <c r="C522" s="321"/>
      <c r="D522" s="321"/>
      <c r="E522" s="321"/>
      <c r="F522" s="321"/>
      <c r="G522" s="321"/>
      <c r="H522" s="321"/>
    </row>
    <row r="523" spans="1:8">
      <c r="A523" s="318"/>
      <c r="B523" s="318"/>
      <c r="C523" s="321"/>
      <c r="D523" s="321"/>
      <c r="E523" s="321"/>
      <c r="F523" s="321"/>
      <c r="G523" s="321"/>
      <c r="H523" s="321"/>
    </row>
    <row r="524" spans="1:8">
      <c r="A524" s="318"/>
      <c r="B524" s="318"/>
      <c r="C524" s="321"/>
      <c r="D524" s="321"/>
      <c r="E524" s="321"/>
      <c r="F524" s="321"/>
      <c r="G524" s="321"/>
      <c r="H524" s="321"/>
    </row>
    <row r="525" spans="1:8">
      <c r="A525" s="318"/>
      <c r="B525" s="318"/>
      <c r="C525" s="321"/>
      <c r="D525" s="321"/>
      <c r="E525" s="321"/>
      <c r="F525" s="321"/>
      <c r="G525" s="321"/>
      <c r="H525" s="321"/>
    </row>
    <row r="526" spans="1:8">
      <c r="A526" s="318"/>
      <c r="B526" s="318"/>
      <c r="C526" s="321"/>
      <c r="D526" s="321"/>
      <c r="E526" s="321"/>
      <c r="F526" s="321"/>
      <c r="G526" s="321"/>
      <c r="H526" s="321"/>
    </row>
    <row r="527" spans="1:8">
      <c r="A527" s="318"/>
      <c r="B527" s="318"/>
      <c r="C527" s="321"/>
      <c r="D527" s="321"/>
      <c r="E527" s="321"/>
      <c r="F527" s="321"/>
      <c r="G527" s="321"/>
      <c r="H527" s="321"/>
    </row>
    <row r="528" spans="1:8">
      <c r="A528" s="318"/>
      <c r="B528" s="318"/>
      <c r="C528" s="321"/>
      <c r="D528" s="321"/>
      <c r="E528" s="321"/>
      <c r="F528" s="321"/>
      <c r="G528" s="321"/>
      <c r="H528" s="321"/>
    </row>
    <row r="529" spans="1:8">
      <c r="A529" s="318"/>
      <c r="B529" s="318"/>
      <c r="C529" s="321"/>
      <c r="D529" s="321"/>
      <c r="E529" s="321"/>
      <c r="F529" s="321"/>
      <c r="G529" s="321"/>
      <c r="H529" s="321"/>
    </row>
    <row r="530" spans="1:8">
      <c r="A530" s="318"/>
      <c r="B530" s="318"/>
      <c r="C530" s="321"/>
      <c r="D530" s="321"/>
      <c r="E530" s="321"/>
      <c r="F530" s="321"/>
      <c r="G530" s="321"/>
      <c r="H530" s="321"/>
    </row>
    <row r="531" spans="1:8">
      <c r="A531" s="318"/>
      <c r="B531" s="318"/>
      <c r="C531" s="321"/>
      <c r="D531" s="321"/>
      <c r="E531" s="321"/>
      <c r="F531" s="321"/>
      <c r="G531" s="321"/>
      <c r="H531" s="321"/>
    </row>
    <row r="532" spans="1:8">
      <c r="A532" s="318"/>
      <c r="B532" s="318"/>
      <c r="C532" s="321"/>
      <c r="D532" s="321"/>
      <c r="E532" s="321"/>
      <c r="F532" s="321"/>
      <c r="G532" s="321"/>
      <c r="H532" s="321"/>
    </row>
    <row r="533" spans="1:8">
      <c r="A533" s="318"/>
      <c r="B533" s="318"/>
      <c r="C533" s="321"/>
      <c r="D533" s="321"/>
      <c r="E533" s="321"/>
      <c r="F533" s="321"/>
      <c r="G533" s="321"/>
      <c r="H533" s="321"/>
    </row>
    <row r="534" spans="1:8">
      <c r="A534" s="318"/>
      <c r="B534" s="318"/>
      <c r="C534" s="321"/>
      <c r="D534" s="321"/>
      <c r="E534" s="321"/>
      <c r="F534" s="321"/>
      <c r="G534" s="321"/>
      <c r="H534" s="321"/>
    </row>
    <row r="535" spans="1:8">
      <c r="A535" s="318"/>
      <c r="B535" s="318"/>
      <c r="C535" s="321"/>
      <c r="D535" s="321"/>
      <c r="E535" s="321"/>
      <c r="F535" s="321"/>
      <c r="G535" s="321"/>
      <c r="H535" s="321"/>
    </row>
    <row r="536" spans="1:8">
      <c r="A536" s="318"/>
      <c r="B536" s="318"/>
      <c r="C536" s="321"/>
      <c r="D536" s="321"/>
      <c r="E536" s="321"/>
      <c r="F536" s="321"/>
      <c r="G536" s="321"/>
      <c r="H536" s="321"/>
    </row>
    <row r="537" spans="1:8">
      <c r="A537" s="318"/>
      <c r="B537" s="318"/>
      <c r="C537" s="321"/>
      <c r="D537" s="321"/>
      <c r="E537" s="321"/>
      <c r="F537" s="321"/>
      <c r="G537" s="321"/>
      <c r="H537" s="321"/>
    </row>
    <row r="538" spans="1:8">
      <c r="A538" s="318"/>
      <c r="B538" s="318"/>
      <c r="C538" s="321"/>
      <c r="D538" s="321"/>
      <c r="E538" s="321"/>
      <c r="F538" s="321"/>
      <c r="G538" s="321"/>
      <c r="H538" s="321"/>
    </row>
    <row r="539" spans="1:8">
      <c r="A539" s="318"/>
      <c r="B539" s="318"/>
      <c r="C539" s="321"/>
      <c r="D539" s="321"/>
      <c r="E539" s="321"/>
      <c r="F539" s="321"/>
      <c r="G539" s="321"/>
      <c r="H539" s="321"/>
    </row>
    <row r="540" spans="1:8">
      <c r="A540" s="318"/>
      <c r="B540" s="318"/>
      <c r="C540" s="321"/>
      <c r="D540" s="321"/>
      <c r="E540" s="321"/>
      <c r="F540" s="321"/>
      <c r="G540" s="321"/>
      <c r="H540" s="321"/>
    </row>
    <row r="541" spans="1:8">
      <c r="A541" s="318"/>
      <c r="B541" s="318"/>
      <c r="C541" s="321"/>
      <c r="D541" s="321"/>
      <c r="E541" s="321"/>
      <c r="F541" s="321"/>
      <c r="G541" s="321"/>
      <c r="H541" s="321"/>
    </row>
    <row r="542" spans="1:8">
      <c r="A542" s="318"/>
      <c r="B542" s="318"/>
      <c r="C542" s="321"/>
      <c r="D542" s="321"/>
      <c r="E542" s="321"/>
      <c r="F542" s="321"/>
      <c r="G542" s="321"/>
      <c r="H542" s="321"/>
    </row>
    <row r="543" spans="1:8">
      <c r="A543" s="318"/>
      <c r="B543" s="318"/>
      <c r="C543" s="321"/>
      <c r="D543" s="321"/>
      <c r="E543" s="321"/>
      <c r="F543" s="321"/>
      <c r="G543" s="321"/>
      <c r="H543" s="321"/>
    </row>
    <row r="544" spans="1:8">
      <c r="A544" s="318"/>
      <c r="B544" s="318"/>
      <c r="C544" s="321"/>
      <c r="D544" s="321"/>
      <c r="E544" s="321"/>
      <c r="F544" s="321"/>
      <c r="G544" s="321"/>
      <c r="H544" s="321"/>
    </row>
    <row r="545" spans="1:8">
      <c r="A545" s="318"/>
      <c r="B545" s="318"/>
      <c r="C545" s="321"/>
      <c r="D545" s="321"/>
      <c r="E545" s="321"/>
      <c r="F545" s="321"/>
      <c r="G545" s="321"/>
      <c r="H545" s="321"/>
    </row>
    <row r="546" spans="1:8">
      <c r="A546" s="318"/>
      <c r="B546" s="318"/>
      <c r="C546" s="321"/>
      <c r="D546" s="321"/>
      <c r="E546" s="321"/>
      <c r="F546" s="321"/>
      <c r="G546" s="321"/>
      <c r="H546" s="321"/>
    </row>
    <row r="547" spans="1:8">
      <c r="A547" s="318"/>
      <c r="B547" s="318"/>
      <c r="C547" s="321"/>
      <c r="D547" s="321"/>
      <c r="E547" s="321"/>
      <c r="F547" s="321"/>
      <c r="G547" s="321"/>
      <c r="H547" s="321"/>
    </row>
    <row r="548" spans="1:8">
      <c r="A548" s="318"/>
      <c r="B548" s="318"/>
      <c r="C548" s="321"/>
      <c r="D548" s="321"/>
      <c r="E548" s="321"/>
      <c r="F548" s="321"/>
      <c r="G548" s="321"/>
      <c r="H548" s="321"/>
    </row>
    <row r="549" spans="1:8">
      <c r="A549" s="318"/>
      <c r="B549" s="318"/>
      <c r="C549" s="321"/>
      <c r="D549" s="321"/>
      <c r="E549" s="321"/>
      <c r="F549" s="321"/>
      <c r="G549" s="321"/>
      <c r="H549" s="321"/>
    </row>
    <row r="550" spans="1:8">
      <c r="A550" s="318"/>
      <c r="B550" s="318"/>
      <c r="C550" s="321"/>
      <c r="D550" s="321"/>
      <c r="E550" s="321"/>
      <c r="F550" s="321"/>
      <c r="G550" s="321"/>
      <c r="H550" s="321"/>
    </row>
    <row r="551" spans="1:8">
      <c r="A551" s="318"/>
      <c r="B551" s="318"/>
      <c r="C551" s="321"/>
      <c r="D551" s="321"/>
      <c r="E551" s="321"/>
      <c r="F551" s="321"/>
      <c r="G551" s="321"/>
      <c r="H551" s="321"/>
    </row>
    <row r="552" spans="1:8">
      <c r="A552" s="318"/>
      <c r="B552" s="318"/>
      <c r="C552" s="321"/>
      <c r="D552" s="321"/>
      <c r="E552" s="321"/>
      <c r="F552" s="321"/>
      <c r="G552" s="321"/>
      <c r="H552" s="321"/>
    </row>
    <row r="553" spans="1:8">
      <c r="A553" s="318"/>
      <c r="B553" s="318"/>
      <c r="C553" s="321"/>
      <c r="D553" s="321"/>
      <c r="E553" s="321"/>
      <c r="F553" s="321"/>
      <c r="G553" s="321"/>
      <c r="H553" s="321"/>
    </row>
    <row r="554" spans="1:8">
      <c r="A554" s="318"/>
      <c r="B554" s="318"/>
      <c r="C554" s="321"/>
      <c r="D554" s="321"/>
      <c r="E554" s="321"/>
      <c r="F554" s="321"/>
      <c r="G554" s="321"/>
      <c r="H554" s="321"/>
    </row>
    <row r="555" spans="1:8">
      <c r="A555" s="318"/>
      <c r="B555" s="318"/>
      <c r="C555" s="321"/>
      <c r="D555" s="321"/>
      <c r="E555" s="321"/>
      <c r="F555" s="321"/>
      <c r="G555" s="321"/>
      <c r="H555" s="321"/>
    </row>
    <row r="556" spans="1:8">
      <c r="A556" s="318"/>
      <c r="B556" s="318"/>
      <c r="C556" s="321"/>
      <c r="D556" s="321"/>
      <c r="E556" s="321"/>
      <c r="F556" s="321"/>
      <c r="G556" s="321"/>
      <c r="H556" s="321"/>
    </row>
    <row r="557" spans="1:8">
      <c r="A557" s="318"/>
      <c r="B557" s="318"/>
      <c r="C557" s="321"/>
      <c r="D557" s="321"/>
      <c r="E557" s="321"/>
      <c r="F557" s="321"/>
      <c r="G557" s="321"/>
      <c r="H557" s="321"/>
    </row>
    <row r="558" spans="1:8">
      <c r="A558" s="318"/>
      <c r="B558" s="318"/>
      <c r="C558" s="321"/>
      <c r="D558" s="321"/>
      <c r="E558" s="321"/>
      <c r="F558" s="321"/>
      <c r="G558" s="321"/>
      <c r="H558" s="321"/>
    </row>
    <row r="559" spans="1:8">
      <c r="A559" s="318"/>
      <c r="B559" s="318"/>
      <c r="C559" s="321"/>
      <c r="D559" s="321"/>
      <c r="E559" s="321"/>
      <c r="F559" s="321"/>
      <c r="G559" s="321"/>
      <c r="H559" s="321"/>
    </row>
    <row r="560" spans="1:8">
      <c r="A560" s="318"/>
      <c r="B560" s="318"/>
      <c r="C560" s="321"/>
      <c r="D560" s="321"/>
      <c r="E560" s="321"/>
      <c r="F560" s="321"/>
      <c r="G560" s="321"/>
      <c r="H560" s="321"/>
    </row>
    <row r="561" spans="1:8">
      <c r="A561" s="318"/>
      <c r="B561" s="318"/>
      <c r="C561" s="321"/>
      <c r="D561" s="321"/>
      <c r="E561" s="321"/>
      <c r="F561" s="321"/>
      <c r="G561" s="321"/>
      <c r="H561" s="321"/>
    </row>
    <row r="562" spans="1:8">
      <c r="A562" s="318"/>
      <c r="B562" s="318"/>
      <c r="C562" s="321"/>
      <c r="D562" s="321"/>
      <c r="E562" s="321"/>
      <c r="F562" s="321"/>
      <c r="G562" s="321"/>
      <c r="H562" s="321"/>
    </row>
    <row r="563" spans="1:8">
      <c r="A563" s="318"/>
      <c r="B563" s="318"/>
      <c r="C563" s="321"/>
      <c r="D563" s="321"/>
      <c r="E563" s="321"/>
      <c r="F563" s="321"/>
      <c r="G563" s="321"/>
      <c r="H563" s="321"/>
    </row>
    <row r="564" spans="1:8">
      <c r="A564" s="318"/>
      <c r="B564" s="318"/>
      <c r="C564" s="321"/>
      <c r="D564" s="321"/>
      <c r="E564" s="321"/>
      <c r="F564" s="321"/>
      <c r="G564" s="321"/>
      <c r="H564" s="321"/>
    </row>
    <row r="565" spans="1:8">
      <c r="A565" s="318"/>
      <c r="B565" s="318"/>
      <c r="C565" s="321"/>
      <c r="D565" s="321"/>
      <c r="E565" s="321"/>
      <c r="F565" s="321"/>
      <c r="G565" s="321"/>
      <c r="H565" s="321"/>
    </row>
    <row r="566" spans="1:8">
      <c r="A566" s="318"/>
      <c r="B566" s="318"/>
      <c r="C566" s="321"/>
      <c r="D566" s="321"/>
      <c r="E566" s="321"/>
      <c r="F566" s="321"/>
      <c r="G566" s="321"/>
      <c r="H566" s="321"/>
    </row>
    <row r="567" spans="1:8">
      <c r="A567" s="318"/>
      <c r="B567" s="318"/>
      <c r="C567" s="321"/>
      <c r="D567" s="321"/>
      <c r="E567" s="321"/>
      <c r="F567" s="321"/>
      <c r="G567" s="321"/>
      <c r="H567" s="321"/>
    </row>
    <row r="568" spans="1:8">
      <c r="A568" s="318"/>
      <c r="B568" s="318"/>
      <c r="C568" s="321"/>
      <c r="D568" s="321"/>
      <c r="E568" s="321"/>
      <c r="F568" s="321"/>
      <c r="G568" s="321"/>
      <c r="H568" s="321"/>
    </row>
    <row r="569" spans="1:8">
      <c r="A569" s="318"/>
      <c r="B569" s="318"/>
      <c r="C569" s="321"/>
      <c r="D569" s="321"/>
      <c r="E569" s="321"/>
      <c r="F569" s="321"/>
      <c r="G569" s="321"/>
      <c r="H569" s="321"/>
    </row>
    <row r="570" spans="1:8">
      <c r="A570" s="318"/>
      <c r="B570" s="318"/>
      <c r="C570" s="321"/>
      <c r="D570" s="321"/>
      <c r="E570" s="321"/>
      <c r="F570" s="321"/>
      <c r="G570" s="321"/>
      <c r="H570" s="321"/>
    </row>
    <row r="571" spans="1:8">
      <c r="A571" s="318"/>
      <c r="B571" s="318"/>
      <c r="C571" s="321"/>
      <c r="D571" s="321"/>
      <c r="E571" s="321"/>
      <c r="F571" s="321"/>
      <c r="G571" s="321"/>
      <c r="H571" s="321"/>
    </row>
    <row r="572" spans="1:8">
      <c r="A572" s="318"/>
      <c r="B572" s="318"/>
      <c r="C572" s="321"/>
      <c r="D572" s="321"/>
      <c r="E572" s="321"/>
      <c r="F572" s="321"/>
      <c r="G572" s="321"/>
      <c r="H572" s="321"/>
    </row>
    <row r="573" spans="1:8">
      <c r="A573" s="318"/>
      <c r="B573" s="318"/>
      <c r="C573" s="321"/>
      <c r="D573" s="321"/>
      <c r="E573" s="321"/>
      <c r="F573" s="321"/>
      <c r="G573" s="321"/>
      <c r="H573" s="321"/>
    </row>
    <row r="574" spans="1:8">
      <c r="A574" s="318"/>
      <c r="B574" s="318"/>
      <c r="C574" s="321"/>
      <c r="D574" s="321"/>
      <c r="E574" s="321"/>
      <c r="F574" s="321"/>
      <c r="G574" s="321"/>
      <c r="H574" s="321"/>
    </row>
    <row r="575" spans="1:8">
      <c r="A575" s="318"/>
      <c r="B575" s="318"/>
      <c r="C575" s="321"/>
      <c r="D575" s="321"/>
      <c r="E575" s="321"/>
      <c r="F575" s="321"/>
      <c r="G575" s="321"/>
      <c r="H575" s="321"/>
    </row>
    <row r="576" spans="1:8">
      <c r="A576" s="318"/>
      <c r="B576" s="318"/>
      <c r="C576" s="321"/>
      <c r="D576" s="321"/>
      <c r="E576" s="321"/>
      <c r="F576" s="321"/>
      <c r="G576" s="321"/>
      <c r="H576" s="321"/>
    </row>
    <row r="577" spans="1:8">
      <c r="A577" s="318"/>
      <c r="B577" s="318"/>
      <c r="C577" s="321"/>
      <c r="D577" s="321"/>
      <c r="E577" s="321"/>
      <c r="F577" s="321"/>
      <c r="G577" s="321"/>
      <c r="H577" s="321"/>
    </row>
    <row r="578" spans="1:8">
      <c r="A578" s="318"/>
      <c r="B578" s="318"/>
      <c r="C578" s="321"/>
      <c r="D578" s="321"/>
      <c r="E578" s="321"/>
      <c r="F578" s="321"/>
      <c r="G578" s="321"/>
      <c r="H578" s="321"/>
    </row>
    <row r="579" spans="1:8">
      <c r="A579" s="318"/>
      <c r="B579" s="318"/>
      <c r="C579" s="321"/>
      <c r="D579" s="321"/>
      <c r="E579" s="321"/>
      <c r="F579" s="321"/>
      <c r="G579" s="321"/>
      <c r="H579" s="321"/>
    </row>
    <row r="580" spans="1:8">
      <c r="A580" s="318"/>
      <c r="B580" s="318"/>
      <c r="C580" s="321"/>
      <c r="D580" s="321"/>
      <c r="E580" s="321"/>
      <c r="F580" s="321"/>
      <c r="G580" s="321"/>
      <c r="H580" s="321"/>
    </row>
    <row r="581" spans="1:8">
      <c r="A581" s="318"/>
      <c r="B581" s="318"/>
      <c r="C581" s="321"/>
      <c r="D581" s="321"/>
      <c r="E581" s="321"/>
      <c r="F581" s="321"/>
      <c r="G581" s="321"/>
      <c r="H581" s="321"/>
    </row>
    <row r="582" spans="1:8">
      <c r="A582" s="318"/>
      <c r="B582" s="318"/>
      <c r="C582" s="321"/>
      <c r="D582" s="321"/>
      <c r="E582" s="321"/>
      <c r="F582" s="321"/>
      <c r="G582" s="321"/>
      <c r="H582" s="321"/>
    </row>
    <row r="583" spans="1:8">
      <c r="A583" s="318"/>
      <c r="B583" s="318"/>
      <c r="C583" s="321"/>
      <c r="D583" s="321"/>
      <c r="E583" s="321"/>
      <c r="F583" s="321"/>
      <c r="G583" s="321"/>
      <c r="H583" s="321"/>
    </row>
    <row r="584" spans="1:8">
      <c r="A584" s="318"/>
      <c r="B584" s="318"/>
      <c r="C584" s="321"/>
      <c r="D584" s="321"/>
      <c r="E584" s="321"/>
      <c r="F584" s="321"/>
      <c r="G584" s="321"/>
      <c r="H584" s="321"/>
    </row>
    <row r="585" spans="1:8">
      <c r="A585" s="318"/>
      <c r="B585" s="318"/>
      <c r="C585" s="321"/>
      <c r="D585" s="321"/>
      <c r="E585" s="321"/>
      <c r="F585" s="321"/>
      <c r="G585" s="321"/>
      <c r="H585" s="321"/>
    </row>
    <row r="586" spans="1:8">
      <c r="A586" s="318"/>
      <c r="B586" s="318"/>
      <c r="C586" s="321"/>
      <c r="D586" s="321"/>
      <c r="E586" s="321"/>
      <c r="F586" s="321"/>
      <c r="G586" s="321"/>
      <c r="H586" s="321"/>
    </row>
    <row r="587" spans="1:8">
      <c r="A587" s="318"/>
      <c r="B587" s="318"/>
      <c r="C587" s="321"/>
      <c r="D587" s="321"/>
      <c r="E587" s="321"/>
      <c r="F587" s="321"/>
      <c r="G587" s="321"/>
      <c r="H587" s="321"/>
    </row>
    <row r="588" spans="1:8">
      <c r="A588" s="318"/>
      <c r="B588" s="318"/>
      <c r="C588" s="321"/>
      <c r="D588" s="321"/>
      <c r="E588" s="321"/>
      <c r="F588" s="321"/>
      <c r="G588" s="321"/>
      <c r="H588" s="321"/>
    </row>
    <row r="589" spans="1:8">
      <c r="A589" s="318"/>
      <c r="B589" s="318"/>
      <c r="C589" s="321"/>
      <c r="D589" s="321"/>
      <c r="E589" s="321"/>
      <c r="F589" s="321"/>
      <c r="G589" s="321"/>
      <c r="H589" s="321"/>
    </row>
    <row r="590" spans="1:8">
      <c r="A590" s="318"/>
      <c r="B590" s="318"/>
      <c r="C590" s="321"/>
      <c r="D590" s="321"/>
      <c r="E590" s="321"/>
      <c r="F590" s="321"/>
      <c r="G590" s="321"/>
      <c r="H590" s="321"/>
    </row>
    <row r="591" spans="1:8">
      <c r="A591" s="318"/>
      <c r="B591" s="318"/>
      <c r="C591" s="321"/>
      <c r="D591" s="321"/>
      <c r="E591" s="321"/>
      <c r="F591" s="321"/>
      <c r="G591" s="321"/>
      <c r="H591" s="321"/>
    </row>
    <row r="592" spans="1:8">
      <c r="A592" s="318"/>
      <c r="B592" s="318"/>
      <c r="C592" s="321"/>
      <c r="D592" s="321"/>
      <c r="E592" s="321"/>
      <c r="F592" s="321"/>
      <c r="G592" s="321"/>
      <c r="H592" s="321"/>
    </row>
    <row r="593" spans="1:8">
      <c r="A593" s="318"/>
      <c r="B593" s="318"/>
      <c r="C593" s="321"/>
      <c r="D593" s="321"/>
      <c r="E593" s="321"/>
      <c r="F593" s="321"/>
      <c r="G593" s="321"/>
      <c r="H593" s="321"/>
    </row>
    <row r="594" spans="1:8">
      <c r="A594" s="318"/>
      <c r="B594" s="318"/>
      <c r="C594" s="321"/>
      <c r="D594" s="321"/>
      <c r="E594" s="321"/>
      <c r="F594" s="321"/>
      <c r="G594" s="321"/>
      <c r="H594" s="321"/>
    </row>
    <row r="595" spans="1:8">
      <c r="A595" s="318"/>
      <c r="B595" s="318"/>
      <c r="C595" s="321"/>
      <c r="D595" s="321"/>
      <c r="E595" s="321"/>
      <c r="F595" s="321"/>
      <c r="G595" s="321"/>
      <c r="H595" s="321"/>
    </row>
    <row r="596" spans="1:8">
      <c r="A596" s="318"/>
      <c r="B596" s="318"/>
      <c r="C596" s="321"/>
      <c r="D596" s="321"/>
      <c r="E596" s="321"/>
      <c r="F596" s="321"/>
      <c r="G596" s="321"/>
      <c r="H596" s="321"/>
    </row>
    <row r="597" spans="1:8">
      <c r="A597" s="318"/>
      <c r="B597" s="318"/>
      <c r="C597" s="321"/>
      <c r="D597" s="321"/>
      <c r="E597" s="321"/>
      <c r="F597" s="321"/>
      <c r="G597" s="321"/>
      <c r="H597" s="321"/>
    </row>
    <row r="598" spans="1:8">
      <c r="A598" s="318"/>
      <c r="B598" s="318"/>
      <c r="C598" s="321"/>
      <c r="D598" s="321"/>
      <c r="E598" s="321"/>
      <c r="F598" s="321"/>
      <c r="G598" s="321"/>
      <c r="H598" s="321"/>
    </row>
    <row r="599" spans="1:8">
      <c r="A599" s="318"/>
      <c r="B599" s="318"/>
      <c r="C599" s="321"/>
      <c r="D599" s="321"/>
      <c r="E599" s="321"/>
      <c r="F599" s="321"/>
      <c r="G599" s="321"/>
      <c r="H599" s="321"/>
    </row>
    <row r="600" spans="1:8">
      <c r="A600" s="318"/>
      <c r="B600" s="318"/>
      <c r="C600" s="321"/>
      <c r="D600" s="321"/>
      <c r="E600" s="321"/>
      <c r="F600" s="321"/>
      <c r="G600" s="321"/>
      <c r="H600" s="321"/>
    </row>
    <row r="601" spans="1:8">
      <c r="A601" s="318"/>
      <c r="B601" s="318"/>
      <c r="C601" s="321"/>
      <c r="D601" s="321"/>
      <c r="E601" s="321"/>
      <c r="F601" s="321"/>
      <c r="G601" s="321"/>
      <c r="H601" s="321"/>
    </row>
    <row r="602" spans="1:8">
      <c r="A602" s="318"/>
      <c r="B602" s="318"/>
      <c r="C602" s="321"/>
      <c r="D602" s="321"/>
      <c r="E602" s="321"/>
      <c r="F602" s="321"/>
      <c r="G602" s="321"/>
      <c r="H602" s="321"/>
    </row>
    <row r="603" spans="1:8">
      <c r="A603" s="318"/>
      <c r="B603" s="318"/>
      <c r="C603" s="321"/>
      <c r="D603" s="321"/>
      <c r="E603" s="321"/>
      <c r="F603" s="321"/>
      <c r="G603" s="321"/>
      <c r="H603" s="321"/>
    </row>
    <row r="604" spans="1:8">
      <c r="A604" s="318"/>
      <c r="B604" s="318"/>
      <c r="C604" s="321"/>
      <c r="D604" s="321"/>
      <c r="E604" s="321"/>
      <c r="F604" s="321"/>
      <c r="G604" s="321"/>
      <c r="H604" s="321"/>
    </row>
    <row r="605" spans="1:8">
      <c r="A605" s="318"/>
      <c r="B605" s="318"/>
      <c r="C605" s="321"/>
      <c r="D605" s="321"/>
      <c r="E605" s="321"/>
      <c r="F605" s="321"/>
      <c r="G605" s="321"/>
      <c r="H605" s="321"/>
    </row>
    <row r="606" spans="1:8">
      <c r="A606" s="318"/>
      <c r="B606" s="318"/>
      <c r="C606" s="321"/>
      <c r="D606" s="321"/>
      <c r="E606" s="321"/>
      <c r="F606" s="321"/>
      <c r="G606" s="321"/>
      <c r="H606" s="321"/>
    </row>
    <row r="607" spans="1:8">
      <c r="A607" s="318"/>
      <c r="B607" s="318"/>
      <c r="C607" s="321"/>
      <c r="D607" s="321"/>
      <c r="E607" s="321"/>
      <c r="F607" s="321"/>
      <c r="G607" s="321"/>
      <c r="H607" s="321"/>
    </row>
    <row r="608" spans="1:8">
      <c r="A608" s="318"/>
      <c r="B608" s="318"/>
      <c r="C608" s="321"/>
      <c r="D608" s="321"/>
      <c r="E608" s="321"/>
      <c r="F608" s="321"/>
      <c r="G608" s="321"/>
      <c r="H608" s="321"/>
    </row>
    <row r="609" spans="1:8">
      <c r="A609" s="318"/>
      <c r="B609" s="318"/>
      <c r="C609" s="321"/>
      <c r="D609" s="321"/>
      <c r="E609" s="321"/>
      <c r="F609" s="321"/>
      <c r="G609" s="321"/>
      <c r="H609" s="321"/>
    </row>
    <row r="610" spans="1:8">
      <c r="A610" s="318"/>
      <c r="B610" s="318"/>
      <c r="C610" s="321"/>
      <c r="D610" s="321"/>
      <c r="E610" s="321"/>
      <c r="F610" s="321"/>
      <c r="G610" s="321"/>
      <c r="H610" s="321"/>
    </row>
    <row r="611" spans="1:8">
      <c r="A611" s="318"/>
      <c r="B611" s="318"/>
      <c r="C611" s="321"/>
      <c r="D611" s="321"/>
      <c r="E611" s="321"/>
      <c r="F611" s="321"/>
      <c r="G611" s="321"/>
      <c r="H611" s="321"/>
    </row>
    <row r="612" spans="1:8">
      <c r="A612" s="318"/>
      <c r="B612" s="318"/>
      <c r="C612" s="321"/>
      <c r="D612" s="321"/>
      <c r="E612" s="321"/>
      <c r="F612" s="321"/>
      <c r="G612" s="321"/>
      <c r="H612" s="321"/>
    </row>
    <row r="613" spans="1:8">
      <c r="A613" s="318"/>
      <c r="B613" s="318"/>
      <c r="C613" s="321"/>
      <c r="D613" s="321"/>
      <c r="E613" s="321"/>
      <c r="F613" s="321"/>
      <c r="G613" s="321"/>
      <c r="H613" s="321"/>
    </row>
    <row r="614" spans="1:8">
      <c r="A614" s="318"/>
      <c r="B614" s="318"/>
      <c r="C614" s="321"/>
      <c r="D614" s="321"/>
      <c r="E614" s="321"/>
      <c r="F614" s="321"/>
      <c r="G614" s="321"/>
      <c r="H614" s="321"/>
    </row>
    <row r="615" spans="1:8">
      <c r="A615" s="318"/>
      <c r="B615" s="318"/>
      <c r="C615" s="321"/>
      <c r="D615" s="321"/>
      <c r="E615" s="321"/>
      <c r="F615" s="321"/>
      <c r="G615" s="321"/>
      <c r="H615" s="321"/>
    </row>
    <row r="616" spans="1:8">
      <c r="A616" s="318"/>
      <c r="B616" s="318"/>
      <c r="C616" s="321"/>
      <c r="D616" s="321"/>
      <c r="E616" s="321"/>
      <c r="F616" s="321"/>
      <c r="G616" s="321"/>
      <c r="H616" s="321"/>
    </row>
    <row r="617" spans="1:8">
      <c r="A617" s="318"/>
      <c r="B617" s="318"/>
      <c r="C617" s="321"/>
      <c r="D617" s="321"/>
      <c r="E617" s="321"/>
      <c r="F617" s="321"/>
      <c r="G617" s="321"/>
      <c r="H617" s="321"/>
    </row>
    <row r="618" spans="1:8">
      <c r="A618" s="318"/>
      <c r="B618" s="318"/>
      <c r="C618" s="321"/>
      <c r="D618" s="321"/>
      <c r="E618" s="321"/>
      <c r="F618" s="321"/>
      <c r="G618" s="321"/>
      <c r="H618" s="321"/>
    </row>
    <row r="619" spans="1:8">
      <c r="A619" s="318"/>
      <c r="B619" s="318"/>
      <c r="C619" s="321"/>
      <c r="D619" s="321"/>
      <c r="E619" s="321"/>
      <c r="F619" s="321"/>
      <c r="G619" s="321"/>
      <c r="H619" s="321"/>
    </row>
    <row r="620" spans="1:8">
      <c r="A620" s="318"/>
      <c r="B620" s="318"/>
      <c r="C620" s="321"/>
      <c r="D620" s="321"/>
      <c r="E620" s="321"/>
      <c r="F620" s="321"/>
      <c r="G620" s="321"/>
      <c r="H620" s="321"/>
    </row>
    <row r="621" spans="1:8">
      <c r="A621" s="318"/>
      <c r="B621" s="318"/>
      <c r="C621" s="321"/>
      <c r="D621" s="321"/>
      <c r="E621" s="321"/>
      <c r="F621" s="321"/>
      <c r="G621" s="321"/>
      <c r="H621" s="321"/>
    </row>
    <row r="622" spans="1:8">
      <c r="A622" s="318"/>
      <c r="B622" s="318"/>
      <c r="C622" s="321"/>
      <c r="D622" s="321"/>
      <c r="E622" s="321"/>
      <c r="F622" s="321"/>
      <c r="G622" s="321"/>
      <c r="H622" s="321"/>
    </row>
    <row r="623" spans="1:8">
      <c r="A623" s="318"/>
      <c r="B623" s="318"/>
      <c r="C623" s="321"/>
      <c r="D623" s="321"/>
      <c r="E623" s="321"/>
      <c r="F623" s="321"/>
      <c r="G623" s="321"/>
      <c r="H623" s="321"/>
    </row>
    <row r="624" spans="1:8">
      <c r="A624" s="318"/>
      <c r="B624" s="318"/>
      <c r="C624" s="321"/>
      <c r="D624" s="321"/>
      <c r="E624" s="321"/>
      <c r="F624" s="321"/>
      <c r="G624" s="321"/>
      <c r="H624" s="321"/>
    </row>
    <row r="625" spans="1:8">
      <c r="A625" s="318"/>
      <c r="B625" s="318"/>
      <c r="C625" s="321"/>
      <c r="D625" s="321"/>
      <c r="E625" s="321"/>
      <c r="F625" s="321"/>
      <c r="G625" s="321"/>
      <c r="H625" s="321"/>
    </row>
    <row r="626" spans="1:8">
      <c r="A626" s="318"/>
      <c r="B626" s="318"/>
      <c r="C626" s="321"/>
      <c r="D626" s="321"/>
      <c r="E626" s="321"/>
      <c r="F626" s="321"/>
      <c r="G626" s="321"/>
      <c r="H626" s="321"/>
    </row>
    <row r="627" spans="1:8">
      <c r="A627" s="318"/>
      <c r="B627" s="318"/>
      <c r="C627" s="321"/>
      <c r="D627" s="321"/>
      <c r="E627" s="321"/>
      <c r="F627" s="321"/>
      <c r="G627" s="321"/>
      <c r="H627" s="321"/>
    </row>
    <row r="628" spans="1:8">
      <c r="A628" s="318"/>
      <c r="B628" s="318"/>
      <c r="C628" s="321"/>
      <c r="D628" s="321"/>
      <c r="E628" s="321"/>
      <c r="F628" s="321"/>
      <c r="G628" s="321"/>
      <c r="H628" s="321"/>
    </row>
    <row r="629" spans="1:8">
      <c r="A629" s="318"/>
      <c r="B629" s="318"/>
      <c r="C629" s="321"/>
      <c r="D629" s="321"/>
      <c r="E629" s="321"/>
      <c r="F629" s="321"/>
      <c r="G629" s="321"/>
      <c r="H629" s="321"/>
    </row>
    <row r="630" spans="1:8">
      <c r="A630" s="318"/>
      <c r="B630" s="318"/>
      <c r="C630" s="321"/>
      <c r="D630" s="321"/>
      <c r="E630" s="321"/>
      <c r="F630" s="321"/>
      <c r="G630" s="321"/>
      <c r="H630" s="321"/>
    </row>
    <row r="631" spans="1:8">
      <c r="A631" s="318"/>
      <c r="B631" s="318"/>
      <c r="C631" s="321"/>
      <c r="D631" s="321"/>
      <c r="E631" s="321"/>
      <c r="F631" s="321"/>
      <c r="G631" s="321"/>
      <c r="H631" s="321"/>
    </row>
    <row r="632" spans="1:8">
      <c r="A632" s="318"/>
      <c r="B632" s="318"/>
      <c r="C632" s="321"/>
      <c r="D632" s="321"/>
      <c r="E632" s="321"/>
      <c r="F632" s="321"/>
      <c r="G632" s="321"/>
      <c r="H632" s="321"/>
    </row>
    <row r="633" spans="1:8">
      <c r="A633" s="318"/>
      <c r="B633" s="318"/>
      <c r="C633" s="321"/>
      <c r="D633" s="321"/>
      <c r="E633" s="321"/>
      <c r="F633" s="321"/>
      <c r="G633" s="321"/>
      <c r="H633" s="321"/>
    </row>
    <row r="634" spans="1:8">
      <c r="A634" s="318"/>
      <c r="B634" s="318"/>
      <c r="C634" s="321"/>
      <c r="D634" s="321"/>
      <c r="E634" s="321"/>
      <c r="F634" s="321"/>
      <c r="G634" s="321"/>
      <c r="H634" s="321"/>
    </row>
    <row r="635" spans="1:8">
      <c r="A635" s="318"/>
      <c r="B635" s="318"/>
      <c r="C635" s="321"/>
      <c r="D635" s="321"/>
      <c r="E635" s="321"/>
      <c r="F635" s="321"/>
      <c r="G635" s="321"/>
      <c r="H635" s="321"/>
    </row>
    <row r="636" spans="1:8">
      <c r="A636" s="318"/>
      <c r="B636" s="318"/>
      <c r="C636" s="321"/>
      <c r="D636" s="321"/>
      <c r="E636" s="321"/>
      <c r="F636" s="321"/>
      <c r="G636" s="321"/>
      <c r="H636" s="321"/>
    </row>
    <row r="637" spans="1:8">
      <c r="A637" s="318"/>
      <c r="B637" s="318"/>
      <c r="C637" s="321"/>
      <c r="D637" s="321"/>
      <c r="E637" s="321"/>
      <c r="F637" s="321"/>
      <c r="G637" s="321"/>
      <c r="H637" s="321"/>
    </row>
    <row r="638" spans="1:8">
      <c r="A638" s="318"/>
      <c r="B638" s="318"/>
      <c r="C638" s="321"/>
      <c r="D638" s="321"/>
      <c r="E638" s="321"/>
      <c r="F638" s="321"/>
      <c r="G638" s="321"/>
      <c r="H638" s="321"/>
    </row>
    <row r="639" spans="1:8">
      <c r="A639" s="318"/>
      <c r="B639" s="318"/>
      <c r="C639" s="321"/>
      <c r="D639" s="321"/>
      <c r="E639" s="321"/>
      <c r="F639" s="321"/>
      <c r="G639" s="321"/>
      <c r="H639" s="321"/>
    </row>
    <row r="640" spans="1:8">
      <c r="A640" s="318"/>
      <c r="B640" s="318"/>
      <c r="C640" s="321"/>
      <c r="D640" s="321"/>
      <c r="E640" s="321"/>
      <c r="F640" s="321"/>
      <c r="G640" s="321"/>
      <c r="H640" s="321"/>
    </row>
    <row r="641" spans="1:8">
      <c r="A641" s="318"/>
      <c r="B641" s="318"/>
      <c r="C641" s="321"/>
      <c r="D641" s="321"/>
      <c r="E641" s="321"/>
      <c r="F641" s="321"/>
      <c r="G641" s="321"/>
      <c r="H641" s="321"/>
    </row>
    <row r="642" spans="1:8">
      <c r="A642" s="318"/>
      <c r="B642" s="318"/>
      <c r="C642" s="321"/>
      <c r="D642" s="321"/>
      <c r="E642" s="321"/>
      <c r="F642" s="321"/>
      <c r="G642" s="321"/>
      <c r="H642" s="321"/>
    </row>
    <row r="643" spans="1:8">
      <c r="A643" s="318"/>
      <c r="B643" s="318"/>
      <c r="C643" s="321"/>
      <c r="D643" s="321"/>
      <c r="E643" s="321"/>
      <c r="F643" s="321"/>
      <c r="G643" s="321"/>
      <c r="H643" s="321"/>
    </row>
    <row r="644" spans="1:8">
      <c r="A644" s="318"/>
      <c r="B644" s="318"/>
      <c r="C644" s="321"/>
      <c r="D644" s="321"/>
      <c r="E644" s="321"/>
      <c r="F644" s="321"/>
      <c r="G644" s="321"/>
      <c r="H644" s="321"/>
    </row>
    <row r="645" spans="1:8">
      <c r="A645" s="318"/>
      <c r="B645" s="318"/>
      <c r="C645" s="321"/>
      <c r="D645" s="321"/>
      <c r="E645" s="321"/>
      <c r="F645" s="321"/>
      <c r="G645" s="321"/>
      <c r="H645" s="321"/>
    </row>
    <row r="646" spans="1:8">
      <c r="A646" s="318"/>
      <c r="B646" s="318"/>
      <c r="C646" s="321"/>
      <c r="D646" s="321"/>
      <c r="E646" s="321"/>
      <c r="F646" s="321"/>
      <c r="G646" s="321"/>
      <c r="H646" s="321"/>
    </row>
    <row r="647" spans="1:8">
      <c r="A647" s="318"/>
      <c r="B647" s="318"/>
      <c r="C647" s="321"/>
      <c r="D647" s="321"/>
      <c r="E647" s="321"/>
      <c r="F647" s="321"/>
      <c r="G647" s="321"/>
      <c r="H647" s="321"/>
    </row>
    <row r="648" spans="1:8">
      <c r="A648" s="318"/>
      <c r="B648" s="318"/>
      <c r="C648" s="321"/>
      <c r="D648" s="321"/>
      <c r="E648" s="321"/>
      <c r="F648" s="321"/>
      <c r="G648" s="321"/>
      <c r="H648" s="321"/>
    </row>
    <row r="649" spans="1:8">
      <c r="A649" s="318"/>
      <c r="B649" s="318"/>
      <c r="C649" s="321"/>
      <c r="D649" s="321"/>
      <c r="E649" s="321"/>
      <c r="F649" s="321"/>
      <c r="G649" s="321"/>
      <c r="H649" s="321"/>
    </row>
    <row r="650" spans="1:8">
      <c r="A650" s="318"/>
      <c r="B650" s="318"/>
      <c r="C650" s="321"/>
      <c r="D650" s="321"/>
      <c r="E650" s="321"/>
      <c r="F650" s="321"/>
      <c r="G650" s="321"/>
      <c r="H650" s="321"/>
    </row>
    <row r="651" spans="1:8">
      <c r="A651" s="318"/>
      <c r="B651" s="318"/>
      <c r="C651" s="321"/>
      <c r="D651" s="321"/>
      <c r="E651" s="321"/>
      <c r="F651" s="321"/>
      <c r="G651" s="321"/>
      <c r="H651" s="321"/>
    </row>
    <row r="652" spans="1:8">
      <c r="A652" s="318"/>
      <c r="B652" s="318"/>
      <c r="C652" s="321"/>
      <c r="D652" s="321"/>
      <c r="E652" s="321"/>
      <c r="F652" s="321"/>
      <c r="G652" s="321"/>
      <c r="H652" s="321"/>
    </row>
    <row r="653" spans="1:8">
      <c r="A653" s="318"/>
      <c r="B653" s="318"/>
      <c r="C653" s="321"/>
      <c r="D653" s="321"/>
      <c r="E653" s="321"/>
      <c r="F653" s="321"/>
      <c r="G653" s="321"/>
      <c r="H653" s="321"/>
    </row>
    <row r="654" spans="1:8">
      <c r="A654" s="318"/>
      <c r="B654" s="318"/>
      <c r="C654" s="321"/>
      <c r="D654" s="321"/>
      <c r="E654" s="321"/>
      <c r="F654" s="321"/>
      <c r="G654" s="321"/>
      <c r="H654" s="321"/>
    </row>
    <row r="655" spans="1:8">
      <c r="A655" s="318"/>
      <c r="B655" s="318"/>
      <c r="C655" s="321"/>
      <c r="D655" s="321"/>
      <c r="E655" s="321"/>
      <c r="F655" s="321"/>
      <c r="G655" s="321"/>
      <c r="H655" s="321"/>
    </row>
    <row r="656" spans="1:8">
      <c r="A656" s="318"/>
      <c r="B656" s="318"/>
      <c r="C656" s="321"/>
      <c r="D656" s="321"/>
      <c r="E656" s="321"/>
      <c r="F656" s="321"/>
      <c r="G656" s="321"/>
      <c r="H656" s="321"/>
    </row>
    <row r="657" spans="1:8">
      <c r="A657" s="318"/>
      <c r="B657" s="318"/>
      <c r="C657" s="321"/>
      <c r="D657" s="321"/>
      <c r="E657" s="321"/>
      <c r="F657" s="321"/>
      <c r="G657" s="321"/>
      <c r="H657" s="321"/>
    </row>
    <row r="658" spans="1:8">
      <c r="A658" s="318"/>
      <c r="B658" s="318"/>
      <c r="C658" s="321"/>
      <c r="D658" s="321"/>
      <c r="E658" s="321"/>
      <c r="F658" s="321"/>
      <c r="G658" s="321"/>
      <c r="H658" s="321"/>
    </row>
    <row r="659" spans="1:8">
      <c r="A659" s="318"/>
      <c r="B659" s="318"/>
      <c r="C659" s="321"/>
      <c r="D659" s="321"/>
      <c r="E659" s="321"/>
      <c r="F659" s="321"/>
      <c r="G659" s="321"/>
      <c r="H659" s="321"/>
    </row>
    <row r="660" spans="1:8">
      <c r="A660" s="318"/>
      <c r="B660" s="318"/>
      <c r="C660" s="321"/>
      <c r="D660" s="321"/>
      <c r="E660" s="321"/>
      <c r="F660" s="321"/>
      <c r="G660" s="321"/>
      <c r="H660" s="321"/>
    </row>
    <row r="661" spans="1:8">
      <c r="A661" s="318"/>
      <c r="B661" s="318"/>
      <c r="C661" s="321"/>
      <c r="D661" s="321"/>
      <c r="E661" s="321"/>
      <c r="F661" s="321"/>
      <c r="G661" s="321"/>
      <c r="H661" s="321"/>
    </row>
    <row r="662" spans="1:8">
      <c r="A662" s="318"/>
      <c r="B662" s="318"/>
      <c r="C662" s="321"/>
      <c r="D662" s="321"/>
      <c r="E662" s="321"/>
      <c r="F662" s="321"/>
      <c r="G662" s="321"/>
      <c r="H662" s="321"/>
    </row>
    <row r="663" spans="1:8">
      <c r="A663" s="318"/>
      <c r="B663" s="318"/>
      <c r="C663" s="321"/>
      <c r="D663" s="321"/>
      <c r="E663" s="321"/>
      <c r="F663" s="321"/>
      <c r="G663" s="321"/>
      <c r="H663" s="321"/>
    </row>
    <row r="664" spans="1:8">
      <c r="A664" s="318"/>
      <c r="B664" s="318"/>
      <c r="C664" s="321"/>
      <c r="D664" s="321"/>
      <c r="E664" s="321"/>
      <c r="F664" s="321"/>
      <c r="G664" s="321"/>
      <c r="H664" s="321"/>
    </row>
    <row r="665" spans="1:8">
      <c r="A665" s="318"/>
      <c r="B665" s="318"/>
      <c r="C665" s="321"/>
      <c r="D665" s="321"/>
      <c r="E665" s="321"/>
      <c r="F665" s="321"/>
      <c r="G665" s="321"/>
      <c r="H665" s="321"/>
    </row>
    <row r="666" spans="1:8">
      <c r="A666" s="318"/>
      <c r="B666" s="318"/>
      <c r="C666" s="321"/>
      <c r="D666" s="321"/>
      <c r="E666" s="321"/>
      <c r="F666" s="321"/>
      <c r="G666" s="321"/>
      <c r="H666" s="321"/>
    </row>
    <row r="667" spans="1:8">
      <c r="A667" s="318"/>
      <c r="B667" s="318"/>
      <c r="C667" s="321"/>
      <c r="D667" s="321"/>
      <c r="E667" s="321"/>
      <c r="F667" s="321"/>
      <c r="G667" s="321"/>
      <c r="H667" s="321"/>
    </row>
    <row r="668" spans="1:8">
      <c r="A668" s="318"/>
      <c r="B668" s="318"/>
      <c r="C668" s="321"/>
      <c r="D668" s="321"/>
      <c r="E668" s="321"/>
      <c r="F668" s="321"/>
      <c r="G668" s="321"/>
      <c r="H668" s="321"/>
    </row>
    <row r="669" spans="1:8">
      <c r="A669" s="318"/>
      <c r="B669" s="318"/>
      <c r="C669" s="321"/>
      <c r="D669" s="321"/>
      <c r="E669" s="321"/>
      <c r="F669" s="321"/>
      <c r="G669" s="321"/>
      <c r="H669" s="321"/>
    </row>
    <row r="670" spans="1:8">
      <c r="A670" s="318"/>
      <c r="B670" s="318"/>
      <c r="C670" s="321"/>
      <c r="D670" s="321"/>
      <c r="E670" s="321"/>
      <c r="F670" s="321"/>
      <c r="G670" s="321"/>
      <c r="H670" s="321"/>
    </row>
    <row r="671" spans="1:8">
      <c r="A671" s="318"/>
      <c r="B671" s="318"/>
      <c r="C671" s="321"/>
      <c r="D671" s="321"/>
      <c r="E671" s="321"/>
      <c r="F671" s="321"/>
      <c r="G671" s="321"/>
      <c r="H671" s="321"/>
    </row>
    <row r="672" spans="1:8">
      <c r="A672" s="318"/>
      <c r="B672" s="318"/>
      <c r="C672" s="321"/>
      <c r="D672" s="321"/>
      <c r="E672" s="321"/>
      <c r="F672" s="321"/>
      <c r="G672" s="321"/>
      <c r="H672" s="321"/>
    </row>
    <row r="673" spans="1:8">
      <c r="A673" s="318"/>
      <c r="B673" s="318"/>
      <c r="C673" s="321"/>
      <c r="D673" s="321"/>
      <c r="E673" s="321"/>
      <c r="F673" s="321"/>
      <c r="G673" s="321"/>
      <c r="H673" s="321"/>
    </row>
    <row r="674" spans="1:8">
      <c r="A674" s="318"/>
      <c r="B674" s="318"/>
      <c r="C674" s="321"/>
      <c r="D674" s="321"/>
      <c r="E674" s="321"/>
      <c r="F674" s="321"/>
      <c r="G674" s="321"/>
      <c r="H674" s="321"/>
    </row>
    <row r="675" spans="1:8">
      <c r="A675" s="318"/>
      <c r="B675" s="318"/>
      <c r="C675" s="321"/>
      <c r="D675" s="321"/>
      <c r="E675" s="321"/>
      <c r="F675" s="321"/>
      <c r="G675" s="321"/>
      <c r="H675" s="321"/>
    </row>
    <row r="676" spans="1:8">
      <c r="A676" s="318"/>
      <c r="B676" s="318"/>
      <c r="C676" s="321"/>
      <c r="D676" s="321"/>
      <c r="E676" s="321"/>
      <c r="F676" s="321"/>
      <c r="G676" s="321"/>
      <c r="H676" s="321"/>
    </row>
    <row r="677" spans="1:8">
      <c r="A677" s="318"/>
      <c r="B677" s="318"/>
      <c r="C677" s="321"/>
      <c r="D677" s="321"/>
      <c r="E677" s="321"/>
      <c r="F677" s="321"/>
      <c r="G677" s="321"/>
      <c r="H677" s="321"/>
    </row>
    <row r="678" spans="1:8">
      <c r="A678" s="318"/>
      <c r="B678" s="318"/>
      <c r="C678" s="321"/>
      <c r="D678" s="321"/>
      <c r="E678" s="321"/>
      <c r="F678" s="321"/>
      <c r="G678" s="321"/>
      <c r="H678" s="321"/>
    </row>
    <row r="679" spans="1:8">
      <c r="A679" s="318"/>
      <c r="B679" s="318"/>
      <c r="C679" s="321"/>
      <c r="D679" s="321"/>
      <c r="E679" s="321"/>
      <c r="F679" s="321"/>
      <c r="G679" s="321"/>
      <c r="H679" s="321"/>
    </row>
    <row r="680" spans="1:8">
      <c r="A680" s="318"/>
      <c r="B680" s="318"/>
      <c r="C680" s="321"/>
      <c r="D680" s="321"/>
      <c r="E680" s="321"/>
      <c r="F680" s="321"/>
      <c r="G680" s="321"/>
      <c r="H680" s="321"/>
    </row>
    <row r="681" spans="1:8">
      <c r="A681" s="318"/>
      <c r="B681" s="318"/>
      <c r="C681" s="321"/>
      <c r="D681" s="321"/>
      <c r="E681" s="321"/>
      <c r="F681" s="321"/>
      <c r="G681" s="321"/>
      <c r="H681" s="321"/>
    </row>
    <row r="682" spans="1:8">
      <c r="A682" s="318"/>
      <c r="B682" s="318"/>
      <c r="C682" s="321"/>
      <c r="D682" s="321"/>
      <c r="E682" s="321"/>
      <c r="F682" s="321"/>
      <c r="G682" s="321"/>
      <c r="H682" s="321"/>
    </row>
    <row r="683" spans="1:8">
      <c r="A683" s="318"/>
      <c r="B683" s="318"/>
      <c r="C683" s="321"/>
      <c r="D683" s="321"/>
      <c r="E683" s="321"/>
      <c r="F683" s="321"/>
      <c r="G683" s="321"/>
      <c r="H683" s="321"/>
    </row>
    <row r="684" spans="1:8">
      <c r="A684" s="318"/>
      <c r="B684" s="318"/>
      <c r="C684" s="321"/>
      <c r="D684" s="321"/>
      <c r="E684" s="321"/>
      <c r="F684" s="321"/>
      <c r="G684" s="321"/>
      <c r="H684" s="321"/>
    </row>
    <row r="685" spans="1:8">
      <c r="A685" s="318"/>
      <c r="B685" s="318"/>
      <c r="C685" s="321"/>
      <c r="D685" s="321"/>
      <c r="E685" s="321"/>
      <c r="F685" s="321"/>
      <c r="G685" s="321"/>
      <c r="H685" s="321"/>
    </row>
    <row r="686" spans="1:8">
      <c r="A686" s="318"/>
      <c r="B686" s="318"/>
      <c r="C686" s="321"/>
      <c r="D686" s="321"/>
      <c r="E686" s="321"/>
      <c r="F686" s="321"/>
      <c r="G686" s="321"/>
      <c r="H686" s="321"/>
    </row>
    <row r="687" spans="1:8">
      <c r="A687" s="318"/>
      <c r="B687" s="318"/>
      <c r="C687" s="321"/>
      <c r="D687" s="321"/>
      <c r="E687" s="321"/>
      <c r="F687" s="321"/>
      <c r="G687" s="321"/>
      <c r="H687" s="321"/>
    </row>
    <row r="688" spans="1:8">
      <c r="A688" s="318"/>
      <c r="B688" s="318"/>
      <c r="C688" s="321"/>
      <c r="D688" s="321"/>
      <c r="E688" s="321"/>
      <c r="F688" s="321"/>
      <c r="G688" s="321"/>
      <c r="H688" s="321"/>
    </row>
    <row r="689" spans="1:8">
      <c r="A689" s="318"/>
      <c r="B689" s="318"/>
      <c r="C689" s="321"/>
      <c r="D689" s="321"/>
      <c r="E689" s="321"/>
      <c r="F689" s="321"/>
      <c r="G689" s="321"/>
      <c r="H689" s="321"/>
    </row>
    <row r="690" spans="1:8" ht="14.25">
      <c r="A690" s="111"/>
      <c r="B690" s="249"/>
      <c r="C690" s="249"/>
      <c r="D690" s="249"/>
      <c r="E690" s="249"/>
      <c r="F690" s="249"/>
      <c r="G690" s="249"/>
      <c r="H690" s="249"/>
    </row>
    <row r="691" spans="1:8" ht="14.25">
      <c r="A691" s="111"/>
      <c r="B691" s="249"/>
      <c r="C691" s="249"/>
      <c r="D691" s="249"/>
      <c r="E691" s="249"/>
      <c r="F691" s="249"/>
      <c r="G691" s="249"/>
      <c r="H691" s="249"/>
    </row>
    <row r="692" spans="1:8" ht="14.25">
      <c r="A692" s="111"/>
      <c r="B692" s="249"/>
      <c r="C692" s="249"/>
      <c r="D692" s="249"/>
      <c r="E692" s="249"/>
      <c r="F692" s="249"/>
      <c r="G692" s="249"/>
      <c r="H692" s="249"/>
    </row>
    <row r="693" spans="1:8" ht="14.25">
      <c r="A693" s="111"/>
      <c r="B693" s="249"/>
      <c r="C693" s="249"/>
      <c r="D693" s="249"/>
      <c r="E693" s="249"/>
      <c r="F693" s="249"/>
      <c r="G693" s="249"/>
      <c r="H693" s="249"/>
    </row>
    <row r="694" spans="1:8" ht="14.25">
      <c r="A694" s="111"/>
      <c r="B694" s="249"/>
      <c r="C694" s="249"/>
      <c r="D694" s="249"/>
      <c r="E694" s="249"/>
      <c r="F694" s="249"/>
      <c r="G694" s="249"/>
      <c r="H694" s="249"/>
    </row>
    <row r="695" spans="1:8" ht="14.25">
      <c r="A695" s="111"/>
      <c r="B695" s="249"/>
      <c r="C695" s="249"/>
      <c r="D695" s="249"/>
      <c r="E695" s="249"/>
      <c r="F695" s="249"/>
      <c r="G695" s="249"/>
      <c r="H695" s="249"/>
    </row>
    <row r="696" spans="1:8" ht="14.25">
      <c r="A696" s="111"/>
      <c r="B696" s="249"/>
      <c r="C696" s="249"/>
      <c r="D696" s="249"/>
      <c r="E696" s="249"/>
      <c r="F696" s="249"/>
      <c r="G696" s="249"/>
      <c r="H696" s="249"/>
    </row>
    <row r="697" spans="1:8" ht="14.25">
      <c r="A697" s="111"/>
      <c r="B697" s="249"/>
      <c r="C697" s="249"/>
      <c r="D697" s="249"/>
      <c r="E697" s="249"/>
      <c r="F697" s="249"/>
      <c r="G697" s="249"/>
      <c r="H697" s="249"/>
    </row>
    <row r="698" spans="1:8" ht="14.25">
      <c r="A698" s="111"/>
      <c r="B698" s="249"/>
      <c r="C698" s="249"/>
      <c r="D698" s="249"/>
      <c r="E698" s="249"/>
      <c r="F698" s="249"/>
      <c r="G698" s="249"/>
      <c r="H698" s="249"/>
    </row>
    <row r="699" spans="1:8" ht="14.25">
      <c r="A699" s="111"/>
      <c r="B699" s="249"/>
      <c r="C699" s="249"/>
      <c r="D699" s="249"/>
      <c r="E699" s="249"/>
      <c r="F699" s="249"/>
      <c r="G699" s="249"/>
      <c r="H699" s="249"/>
    </row>
    <row r="700" spans="1:8" ht="14.25">
      <c r="A700" s="111"/>
      <c r="B700" s="249"/>
      <c r="C700" s="249"/>
      <c r="D700" s="249"/>
      <c r="E700" s="249"/>
      <c r="F700" s="249"/>
      <c r="G700" s="249"/>
      <c r="H700" s="249"/>
    </row>
    <row r="701" spans="1:8" ht="14.25">
      <c r="A701" s="111"/>
      <c r="B701" s="249"/>
      <c r="C701" s="249"/>
      <c r="D701" s="249"/>
      <c r="E701" s="249"/>
      <c r="F701" s="249"/>
      <c r="G701" s="249"/>
      <c r="H701" s="249"/>
    </row>
    <row r="702" spans="1:8" ht="14.25">
      <c r="A702" s="111"/>
      <c r="B702" s="249"/>
      <c r="C702" s="249"/>
      <c r="D702" s="249"/>
      <c r="E702" s="249"/>
      <c r="F702" s="249"/>
      <c r="G702" s="249"/>
      <c r="H702" s="249"/>
    </row>
    <row r="703" spans="1:8" ht="14.25">
      <c r="A703" s="111"/>
      <c r="B703" s="249"/>
      <c r="C703" s="249"/>
      <c r="D703" s="249"/>
      <c r="E703" s="249"/>
      <c r="F703" s="249"/>
      <c r="G703" s="249"/>
      <c r="H703" s="249"/>
    </row>
    <row r="704" spans="1:8" ht="14.25">
      <c r="A704" s="111"/>
      <c r="B704" s="249"/>
      <c r="C704" s="249"/>
      <c r="D704" s="249"/>
      <c r="E704" s="249"/>
      <c r="F704" s="249"/>
      <c r="G704" s="249"/>
      <c r="H704" s="249"/>
    </row>
    <row r="705" spans="1:8" ht="14.25">
      <c r="A705" s="111"/>
      <c r="B705" s="249"/>
      <c r="C705" s="249"/>
      <c r="D705" s="249"/>
      <c r="E705" s="249"/>
      <c r="F705" s="249"/>
      <c r="G705" s="249"/>
      <c r="H705" s="249"/>
    </row>
    <row r="706" spans="1:8" ht="14.25">
      <c r="A706" s="111"/>
      <c r="B706" s="249"/>
      <c r="C706" s="249"/>
      <c r="D706" s="249"/>
      <c r="E706" s="249"/>
      <c r="F706" s="249"/>
      <c r="G706" s="249"/>
      <c r="H706" s="249"/>
    </row>
    <row r="707" spans="1:8" ht="14.25">
      <c r="A707" s="111"/>
      <c r="B707" s="249"/>
      <c r="C707" s="249"/>
      <c r="D707" s="249"/>
      <c r="E707" s="249"/>
      <c r="F707" s="249"/>
      <c r="G707" s="249"/>
      <c r="H707" s="249"/>
    </row>
    <row r="708" spans="1:8" ht="14.25">
      <c r="A708" s="111"/>
      <c r="B708" s="249"/>
      <c r="C708" s="249"/>
      <c r="D708" s="249"/>
      <c r="E708" s="249"/>
      <c r="F708" s="249"/>
      <c r="G708" s="249"/>
      <c r="H708" s="249"/>
    </row>
    <row r="709" spans="1:8" ht="14.25">
      <c r="A709" s="111"/>
      <c r="B709" s="249"/>
      <c r="C709" s="249"/>
      <c r="D709" s="249"/>
      <c r="E709" s="249"/>
      <c r="F709" s="249"/>
      <c r="G709" s="249"/>
      <c r="H709" s="249"/>
    </row>
    <row r="710" spans="1:8" ht="14.25">
      <c r="A710" s="111"/>
      <c r="B710" s="249"/>
      <c r="C710" s="249"/>
      <c r="D710" s="249"/>
      <c r="E710" s="249"/>
      <c r="F710" s="249"/>
      <c r="G710" s="249"/>
      <c r="H710" s="249"/>
    </row>
    <row r="711" spans="1:8" ht="14.25">
      <c r="A711" s="111"/>
      <c r="B711" s="249"/>
      <c r="C711" s="249"/>
      <c r="D711" s="249"/>
      <c r="E711" s="249"/>
      <c r="F711" s="249"/>
      <c r="G711" s="249"/>
      <c r="H711" s="249"/>
    </row>
    <row r="712" spans="1:8" ht="14.25">
      <c r="A712" s="111"/>
      <c r="B712" s="249"/>
      <c r="C712" s="249"/>
      <c r="D712" s="249"/>
      <c r="E712" s="249"/>
      <c r="F712" s="249"/>
      <c r="G712" s="249"/>
      <c r="H712" s="249"/>
    </row>
    <row r="713" spans="1:8">
      <c r="A713" s="251"/>
      <c r="B713" s="252"/>
      <c r="C713" s="137"/>
      <c r="D713" s="137"/>
      <c r="E713" s="132"/>
      <c r="F713" s="132"/>
      <c r="G713" s="132"/>
      <c r="H713" s="132"/>
    </row>
    <row r="714" spans="1:8" ht="14.25">
      <c r="A714" s="225"/>
      <c r="B714" s="137"/>
      <c r="C714" s="137"/>
      <c r="D714" s="137"/>
      <c r="E714" s="132"/>
      <c r="F714" s="132"/>
      <c r="G714" s="132"/>
      <c r="H714" s="132"/>
    </row>
    <row r="715" spans="1:8" ht="14.25">
      <c r="A715" s="225"/>
      <c r="B715" s="137"/>
      <c r="C715" s="137"/>
      <c r="D715" s="137"/>
      <c r="E715" s="132"/>
      <c r="F715" s="132"/>
      <c r="G715" s="132"/>
      <c r="H715" s="132"/>
    </row>
    <row r="716" spans="1:8" ht="14.25">
      <c r="A716" s="225"/>
      <c r="B716" s="137"/>
      <c r="C716" s="137"/>
      <c r="D716" s="137"/>
      <c r="E716" s="132"/>
      <c r="F716" s="132"/>
      <c r="G716" s="132"/>
      <c r="H716" s="132"/>
    </row>
    <row r="717" spans="1:8" ht="14.25">
      <c r="A717" s="225"/>
      <c r="B717" s="137"/>
      <c r="C717" s="137"/>
      <c r="D717" s="137"/>
      <c r="E717" s="132"/>
      <c r="F717" s="132"/>
      <c r="G717" s="132"/>
      <c r="H717" s="132"/>
    </row>
    <row r="718" spans="1:8" ht="14.25">
      <c r="A718" s="225"/>
      <c r="B718" s="137"/>
      <c r="C718" s="137"/>
      <c r="D718" s="137"/>
      <c r="E718" s="132"/>
      <c r="F718" s="132"/>
      <c r="G718" s="132"/>
      <c r="H718" s="132"/>
    </row>
    <row r="719" spans="1:8" ht="14.25">
      <c r="A719" s="225"/>
      <c r="B719" s="137"/>
      <c r="C719" s="137"/>
      <c r="D719" s="137"/>
      <c r="E719" s="132"/>
      <c r="F719" s="132"/>
      <c r="G719" s="132"/>
      <c r="H719" s="132"/>
    </row>
    <row r="720" spans="1:8" ht="14.25">
      <c r="A720" s="225"/>
      <c r="B720" s="137"/>
      <c r="C720" s="137"/>
      <c r="D720" s="137"/>
      <c r="E720" s="132"/>
      <c r="F720" s="132"/>
      <c r="G720" s="132"/>
      <c r="H720" s="132"/>
    </row>
    <row r="721" spans="1:8" ht="14.25">
      <c r="A721" s="225"/>
      <c r="B721" s="137"/>
      <c r="C721" s="137"/>
      <c r="D721" s="137"/>
      <c r="E721" s="132"/>
      <c r="F721" s="132"/>
      <c r="G721" s="132"/>
      <c r="H721" s="132"/>
    </row>
    <row r="722" spans="1:8" ht="14.25">
      <c r="A722" s="225"/>
      <c r="B722" s="137"/>
      <c r="C722" s="137"/>
      <c r="D722" s="137"/>
      <c r="E722" s="132"/>
      <c r="F722" s="132"/>
      <c r="G722" s="132"/>
      <c r="H722" s="132"/>
    </row>
    <row r="723" spans="1:8" ht="14.25">
      <c r="A723" s="225"/>
      <c r="B723" s="137"/>
      <c r="C723" s="137"/>
      <c r="D723" s="137"/>
      <c r="E723" s="132"/>
      <c r="F723" s="132"/>
      <c r="G723" s="132"/>
      <c r="H723" s="132"/>
    </row>
    <row r="724" spans="1:8" ht="14.25">
      <c r="A724" s="225"/>
      <c r="B724" s="137"/>
      <c r="C724" s="137"/>
      <c r="D724" s="137"/>
      <c r="E724" s="132"/>
      <c r="F724" s="132"/>
      <c r="G724" s="132"/>
      <c r="H724" s="132"/>
    </row>
    <row r="725" spans="1:8" ht="14.25">
      <c r="A725" s="225"/>
      <c r="B725" s="137"/>
      <c r="C725" s="137"/>
      <c r="D725" s="137"/>
      <c r="E725" s="132"/>
      <c r="F725" s="132"/>
      <c r="G725" s="132"/>
      <c r="H725" s="132"/>
    </row>
    <row r="726" spans="1:8" ht="14.25">
      <c r="A726" s="225"/>
      <c r="B726" s="137"/>
      <c r="C726" s="137"/>
      <c r="D726" s="137"/>
      <c r="E726" s="132"/>
      <c r="F726" s="132"/>
      <c r="G726" s="132"/>
      <c r="H726" s="132"/>
    </row>
    <row r="727" spans="1:8" ht="14.25">
      <c r="A727" s="225"/>
      <c r="B727" s="137"/>
      <c r="C727" s="137"/>
      <c r="D727" s="137"/>
      <c r="E727" s="132"/>
      <c r="F727" s="132"/>
      <c r="G727" s="132"/>
      <c r="H727" s="132"/>
    </row>
    <row r="728" spans="1:8" ht="14.25">
      <c r="A728" s="225"/>
      <c r="B728" s="137"/>
      <c r="C728" s="137"/>
      <c r="D728" s="137"/>
      <c r="E728" s="132"/>
      <c r="F728" s="132"/>
      <c r="G728" s="132"/>
      <c r="H728" s="132"/>
    </row>
    <row r="729" spans="1:8" ht="14.25">
      <c r="A729" s="225"/>
      <c r="B729" s="137"/>
      <c r="C729" s="137"/>
      <c r="D729" s="137"/>
      <c r="E729" s="132"/>
      <c r="F729" s="132"/>
      <c r="G729" s="132"/>
      <c r="H729" s="132"/>
    </row>
    <row r="730" spans="1:8" ht="14.25">
      <c r="A730" s="225"/>
      <c r="B730" s="137"/>
      <c r="C730" s="137"/>
      <c r="D730" s="137"/>
      <c r="E730" s="132"/>
      <c r="F730" s="132"/>
      <c r="G730" s="132"/>
      <c r="H730" s="132"/>
    </row>
    <row r="731" spans="1:8" ht="14.25">
      <c r="A731" s="225"/>
      <c r="B731" s="137"/>
      <c r="C731" s="137"/>
      <c r="D731" s="137"/>
      <c r="E731" s="132"/>
      <c r="F731" s="132"/>
      <c r="G731" s="132"/>
      <c r="H731" s="132"/>
    </row>
    <row r="732" spans="1:8" ht="14.25">
      <c r="A732" s="225"/>
      <c r="B732" s="137"/>
      <c r="C732" s="137"/>
      <c r="D732" s="137"/>
      <c r="E732" s="132"/>
      <c r="F732" s="132"/>
      <c r="G732" s="132"/>
      <c r="H732" s="132"/>
    </row>
    <row r="733" spans="1:8" ht="14.25">
      <c r="A733" s="225"/>
      <c r="B733" s="137"/>
      <c r="C733" s="137"/>
      <c r="D733" s="137"/>
      <c r="E733" s="132"/>
      <c r="F733" s="132"/>
      <c r="G733" s="132"/>
      <c r="H733" s="132"/>
    </row>
    <row r="734" spans="1:8" ht="14.25">
      <c r="A734" s="225"/>
      <c r="B734" s="137"/>
      <c r="C734" s="137"/>
      <c r="D734" s="137"/>
      <c r="E734" s="132"/>
      <c r="F734" s="132"/>
      <c r="G734" s="132"/>
      <c r="H734" s="132"/>
    </row>
    <row r="735" spans="1:8">
      <c r="A735" s="111"/>
      <c r="B735" s="137"/>
      <c r="C735" s="137"/>
      <c r="D735" s="137"/>
      <c r="E735" s="132"/>
      <c r="F735" s="132"/>
      <c r="G735" s="132"/>
      <c r="H735" s="132"/>
    </row>
    <row r="736" spans="1:8" ht="14.25">
      <c r="A736" s="111" t="s">
        <v>249</v>
      </c>
      <c r="B736" s="340"/>
      <c r="C736" s="340"/>
      <c r="D736" s="340"/>
      <c r="E736" s="340"/>
      <c r="F736" s="340"/>
      <c r="G736" s="340"/>
      <c r="H736" s="340"/>
    </row>
    <row r="737" spans="1:8" ht="14.25">
      <c r="A737" s="225" t="s">
        <v>148</v>
      </c>
      <c r="B737" s="137" t="s">
        <v>149</v>
      </c>
      <c r="C737" s="137"/>
      <c r="D737" s="137"/>
      <c r="E737" s="132"/>
      <c r="F737" s="132"/>
      <c r="G737" s="132"/>
      <c r="H737" s="132"/>
    </row>
    <row r="738" spans="1:8" ht="14.25">
      <c r="A738" s="225" t="s">
        <v>150</v>
      </c>
      <c r="B738" s="137" t="s">
        <v>151</v>
      </c>
      <c r="C738" s="137"/>
      <c r="D738" s="137"/>
      <c r="E738" s="132"/>
      <c r="F738" s="132"/>
      <c r="G738" s="132"/>
      <c r="H738" s="132"/>
    </row>
    <row r="739" spans="1:8" ht="14.25">
      <c r="A739" s="225" t="s">
        <v>152</v>
      </c>
      <c r="B739" s="137" t="s">
        <v>175</v>
      </c>
      <c r="C739" s="137"/>
      <c r="D739" s="137"/>
      <c r="E739" s="132"/>
      <c r="F739" s="132"/>
      <c r="G739" s="132"/>
      <c r="H739" s="132"/>
    </row>
    <row r="740" spans="1:8" ht="25.5">
      <c r="A740" s="225" t="s">
        <v>153</v>
      </c>
      <c r="B740" s="137" t="s">
        <v>154</v>
      </c>
      <c r="C740" s="137"/>
      <c r="D740" s="137"/>
      <c r="E740" s="132"/>
      <c r="F740" s="132"/>
      <c r="G740" s="132"/>
      <c r="H740" s="132"/>
    </row>
    <row r="741" spans="1:8" ht="14.25">
      <c r="A741" s="225" t="s">
        <v>155</v>
      </c>
      <c r="B741" s="137" t="s">
        <v>156</v>
      </c>
      <c r="C741" s="137"/>
      <c r="D741" s="137"/>
      <c r="E741" s="132"/>
      <c r="F741" s="132"/>
      <c r="G741" s="132"/>
      <c r="H741" s="132"/>
    </row>
    <row r="742" spans="1:8" ht="25.5">
      <c r="A742" s="225" t="s">
        <v>157</v>
      </c>
      <c r="B742" s="137" t="s">
        <v>170</v>
      </c>
      <c r="C742" s="137"/>
      <c r="D742" s="137"/>
      <c r="E742" s="132"/>
      <c r="F742" s="132"/>
      <c r="G742" s="132"/>
      <c r="H742" s="132"/>
    </row>
    <row r="743" spans="1:8" ht="51">
      <c r="A743" s="225" t="s">
        <v>158</v>
      </c>
      <c r="B743" s="137" t="s">
        <v>159</v>
      </c>
      <c r="C743" s="137"/>
      <c r="D743" s="137"/>
      <c r="E743" s="132"/>
      <c r="F743" s="132"/>
      <c r="G743" s="132"/>
      <c r="H743" s="132"/>
    </row>
    <row r="744" spans="1:8" ht="51">
      <c r="A744" s="225" t="s">
        <v>160</v>
      </c>
      <c r="B744" s="137" t="s">
        <v>161</v>
      </c>
      <c r="C744" s="137"/>
      <c r="D744" s="137"/>
      <c r="E744" s="132"/>
      <c r="F744" s="132"/>
      <c r="G744" s="132"/>
      <c r="H744" s="132"/>
    </row>
    <row r="745" spans="1:8" ht="25.5">
      <c r="A745" s="225" t="s">
        <v>162</v>
      </c>
      <c r="B745" s="137" t="s">
        <v>163</v>
      </c>
      <c r="C745" s="137"/>
      <c r="D745" s="137"/>
      <c r="E745" s="132"/>
      <c r="F745" s="132"/>
      <c r="G745" s="132"/>
      <c r="H745" s="132"/>
    </row>
    <row r="746" spans="1:8" ht="38.25">
      <c r="A746" s="225" t="s">
        <v>164</v>
      </c>
      <c r="B746" s="137" t="s">
        <v>165</v>
      </c>
      <c r="C746" s="137"/>
      <c r="D746" s="137"/>
      <c r="E746" s="132"/>
      <c r="F746" s="132"/>
      <c r="G746" s="132"/>
      <c r="H746" s="132"/>
    </row>
    <row r="747" spans="1:8" ht="76.5">
      <c r="A747" s="225" t="s">
        <v>166</v>
      </c>
      <c r="B747" s="137" t="s">
        <v>167</v>
      </c>
      <c r="C747" s="137"/>
      <c r="D747" s="137"/>
      <c r="E747" s="132"/>
      <c r="F747" s="132"/>
      <c r="G747" s="132"/>
      <c r="H747" s="132"/>
    </row>
    <row r="748" spans="1:8" ht="89.25">
      <c r="A748" s="225" t="s">
        <v>168</v>
      </c>
      <c r="B748" s="137" t="s">
        <v>169</v>
      </c>
      <c r="C748" s="137"/>
      <c r="D748" s="137"/>
      <c r="E748" s="132"/>
      <c r="F748" s="132"/>
      <c r="G748" s="132"/>
      <c r="H748" s="132"/>
    </row>
    <row r="749" spans="1:8">
      <c r="A749" s="111" t="s">
        <v>250</v>
      </c>
      <c r="B749" s="137"/>
      <c r="C749" s="137"/>
      <c r="D749" s="137"/>
      <c r="E749" s="132"/>
      <c r="F749" s="132"/>
      <c r="G749" s="132"/>
      <c r="H749" s="132"/>
    </row>
    <row r="750" spans="1:8">
      <c r="A750" s="111" t="s">
        <v>246</v>
      </c>
      <c r="B750" s="111"/>
      <c r="C750" s="137"/>
      <c r="D750" s="137"/>
      <c r="E750" s="132"/>
      <c r="F750" s="132"/>
      <c r="G750" s="132"/>
      <c r="H750" s="132"/>
    </row>
    <row r="751" spans="1:8">
      <c r="A751" s="974" t="s">
        <v>147</v>
      </c>
      <c r="B751" s="974"/>
      <c r="C751" s="974"/>
      <c r="D751" s="974"/>
      <c r="E751" s="974"/>
      <c r="F751" s="974"/>
      <c r="G751" s="974"/>
      <c r="H751" s="974"/>
    </row>
    <row r="752" spans="1:8">
      <c r="A752" s="974" t="s">
        <v>340</v>
      </c>
      <c r="B752" s="974"/>
      <c r="C752" s="974"/>
      <c r="D752" s="974"/>
      <c r="E752" s="974"/>
      <c r="F752" s="974"/>
      <c r="G752" s="974"/>
      <c r="H752" s="974"/>
    </row>
    <row r="753" spans="1:8" ht="14.25">
      <c r="A753" s="111"/>
      <c r="B753" s="225"/>
      <c r="C753" s="225"/>
      <c r="D753" s="225"/>
      <c r="E753" s="132"/>
      <c r="F753" s="132"/>
      <c r="G753" s="341"/>
      <c r="H753" s="132"/>
    </row>
  </sheetData>
  <mergeCells count="8">
    <mergeCell ref="A751:H751"/>
    <mergeCell ref="A752:H752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00000"/>
  </sheetPr>
  <dimension ref="A1:H754"/>
  <sheetViews>
    <sheetView topLeftCell="A45" workbookViewId="0">
      <selection activeCell="J62" sqref="J62"/>
    </sheetView>
  </sheetViews>
  <sheetFormatPr defaultRowHeight="12.75"/>
  <cols>
    <col min="1" max="1" width="12.7109375" style="338" customWidth="1"/>
    <col min="2" max="2" width="39.85546875" style="338" customWidth="1"/>
    <col min="3" max="3" width="8.85546875" style="338" customWidth="1"/>
    <col min="4" max="5" width="8.28515625" style="338" customWidth="1"/>
    <col min="6" max="6" width="6.7109375" style="338" customWidth="1"/>
    <col min="7" max="16384" width="9.140625" style="338"/>
  </cols>
  <sheetData>
    <row r="1" spans="1:8">
      <c r="A1" s="429"/>
      <c r="B1" s="430" t="s">
        <v>200</v>
      </c>
      <c r="C1" s="431" t="str">
        <f>[4]Kadar.ode.!C1</f>
        <v>OБ "Студеница" Краљево</v>
      </c>
      <c r="D1" s="431"/>
      <c r="E1" s="431"/>
      <c r="F1" s="431"/>
      <c r="G1" s="431"/>
      <c r="H1" s="432"/>
    </row>
    <row r="2" spans="1:8">
      <c r="A2" s="429"/>
      <c r="B2" s="430" t="s">
        <v>201</v>
      </c>
      <c r="C2" s="985">
        <f>[4]Kadar.ode.!C2</f>
        <v>17870092</v>
      </c>
      <c r="D2" s="986"/>
      <c r="E2" s="431"/>
      <c r="F2" s="431"/>
      <c r="G2" s="431"/>
      <c r="H2" s="432"/>
    </row>
    <row r="3" spans="1:8">
      <c r="A3" s="429"/>
      <c r="B3" s="430" t="s">
        <v>203</v>
      </c>
      <c r="C3" s="326" t="s">
        <v>2013</v>
      </c>
      <c r="D3" s="431"/>
      <c r="E3" s="431"/>
      <c r="F3" s="431"/>
      <c r="G3" s="431"/>
      <c r="H3" s="432"/>
    </row>
    <row r="4" spans="1:8" ht="14.25">
      <c r="A4" s="429"/>
      <c r="B4" s="430" t="s">
        <v>202</v>
      </c>
      <c r="C4" s="433" t="s">
        <v>321</v>
      </c>
      <c r="D4" s="433"/>
      <c r="E4" s="433"/>
      <c r="F4" s="433"/>
      <c r="G4" s="433"/>
      <c r="H4" s="432"/>
    </row>
    <row r="5" spans="1:8" ht="14.25">
      <c r="A5" s="429"/>
      <c r="B5" s="430" t="s">
        <v>243</v>
      </c>
      <c r="C5" s="433"/>
      <c r="D5" s="433"/>
      <c r="E5" s="433"/>
      <c r="F5" s="433"/>
      <c r="G5" s="433"/>
      <c r="H5" s="432"/>
    </row>
    <row r="6" spans="1:8" ht="15.75">
      <c r="A6" s="434"/>
      <c r="B6" s="434"/>
      <c r="C6" s="434"/>
      <c r="D6" s="434"/>
      <c r="E6" s="434"/>
      <c r="F6" s="434"/>
      <c r="G6" s="435"/>
      <c r="H6" s="435"/>
    </row>
    <row r="7" spans="1:8" s="241" customFormat="1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s="241" customFormat="1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336"/>
      <c r="B9" s="336"/>
      <c r="C9" s="337"/>
      <c r="D9" s="337"/>
      <c r="E9" s="337"/>
      <c r="F9" s="337"/>
      <c r="G9" s="337"/>
      <c r="H9" s="337"/>
    </row>
    <row r="10" spans="1:8">
      <c r="A10" s="329" t="s">
        <v>2647</v>
      </c>
      <c r="B10" s="330" t="s">
        <v>2648</v>
      </c>
      <c r="C10" s="338">
        <v>12507</v>
      </c>
      <c r="D10" s="329">
        <v>12500</v>
      </c>
      <c r="E10" s="338">
        <v>0</v>
      </c>
      <c r="F10" s="329">
        <v>2</v>
      </c>
      <c r="G10" s="330">
        <f t="shared" ref="G10:H41" si="0">C10+E10</f>
        <v>12507</v>
      </c>
      <c r="H10" s="330">
        <f t="shared" si="0"/>
        <v>12502</v>
      </c>
    </row>
    <row r="11" spans="1:8">
      <c r="A11" s="329" t="s">
        <v>2649</v>
      </c>
      <c r="B11" s="330" t="s">
        <v>2650</v>
      </c>
      <c r="C11" s="338">
        <v>32982</v>
      </c>
      <c r="D11" s="329">
        <v>33000</v>
      </c>
      <c r="E11" s="338">
        <v>19</v>
      </c>
      <c r="F11" s="329">
        <v>20</v>
      </c>
      <c r="G11" s="330">
        <f t="shared" si="0"/>
        <v>33001</v>
      </c>
      <c r="H11" s="330">
        <f t="shared" si="0"/>
        <v>33020</v>
      </c>
    </row>
    <row r="12" spans="1:8">
      <c r="A12" s="329" t="s">
        <v>2651</v>
      </c>
      <c r="B12" s="330" t="s">
        <v>2652</v>
      </c>
      <c r="C12" s="338">
        <v>11276</v>
      </c>
      <c r="D12" s="329">
        <v>12000</v>
      </c>
      <c r="E12" s="338">
        <v>0</v>
      </c>
      <c r="F12" s="329">
        <v>2</v>
      </c>
      <c r="G12" s="330">
        <f t="shared" si="0"/>
        <v>11276</v>
      </c>
      <c r="H12" s="330">
        <f t="shared" si="0"/>
        <v>12002</v>
      </c>
    </row>
    <row r="13" spans="1:8">
      <c r="A13" s="329" t="s">
        <v>2653</v>
      </c>
      <c r="B13" s="330" t="s">
        <v>2654</v>
      </c>
      <c r="C13" s="338">
        <v>39642</v>
      </c>
      <c r="D13" s="329">
        <v>40000</v>
      </c>
      <c r="E13" s="338">
        <v>19</v>
      </c>
      <c r="F13" s="329">
        <v>20</v>
      </c>
      <c r="G13" s="330">
        <f t="shared" si="0"/>
        <v>39661</v>
      </c>
      <c r="H13" s="330">
        <f t="shared" si="0"/>
        <v>40020</v>
      </c>
    </row>
    <row r="14" spans="1:8">
      <c r="A14" s="329" t="s">
        <v>2655</v>
      </c>
      <c r="B14" s="330" t="s">
        <v>2656</v>
      </c>
      <c r="C14" s="338">
        <v>268</v>
      </c>
      <c r="D14" s="329">
        <v>300</v>
      </c>
      <c r="E14" s="338">
        <v>0</v>
      </c>
      <c r="F14" s="329">
        <v>20</v>
      </c>
      <c r="G14" s="330">
        <f t="shared" si="0"/>
        <v>268</v>
      </c>
      <c r="H14" s="330">
        <f t="shared" si="0"/>
        <v>320</v>
      </c>
    </row>
    <row r="15" spans="1:8">
      <c r="A15" s="329" t="s">
        <v>2657</v>
      </c>
      <c r="B15" s="330" t="s">
        <v>2658</v>
      </c>
      <c r="C15" s="338">
        <v>19673</v>
      </c>
      <c r="D15" s="329">
        <v>20000</v>
      </c>
      <c r="E15" s="338">
        <v>19</v>
      </c>
      <c r="F15" s="329">
        <v>20</v>
      </c>
      <c r="G15" s="330">
        <f t="shared" si="0"/>
        <v>19692</v>
      </c>
      <c r="H15" s="330">
        <f t="shared" si="0"/>
        <v>20020</v>
      </c>
    </row>
    <row r="16" spans="1:8">
      <c r="A16" s="329" t="s">
        <v>2659</v>
      </c>
      <c r="B16" s="330" t="s">
        <v>2660</v>
      </c>
      <c r="C16" s="338">
        <v>16610</v>
      </c>
      <c r="D16" s="436">
        <v>17000</v>
      </c>
      <c r="E16" s="338">
        <v>0</v>
      </c>
      <c r="F16" s="329">
        <v>2</v>
      </c>
      <c r="G16" s="330">
        <f t="shared" si="0"/>
        <v>16610</v>
      </c>
      <c r="H16" s="330">
        <f t="shared" si="0"/>
        <v>17002</v>
      </c>
    </row>
    <row r="17" spans="1:8">
      <c r="A17" s="329" t="s">
        <v>2661</v>
      </c>
      <c r="B17" s="330" t="s">
        <v>2662</v>
      </c>
      <c r="C17" s="338">
        <v>6692</v>
      </c>
      <c r="D17" s="329">
        <v>7000</v>
      </c>
      <c r="E17" s="338">
        <v>0</v>
      </c>
      <c r="F17" s="329">
        <v>2</v>
      </c>
      <c r="G17" s="330">
        <f t="shared" si="0"/>
        <v>6692</v>
      </c>
      <c r="H17" s="330">
        <f t="shared" si="0"/>
        <v>7002</v>
      </c>
    </row>
    <row r="18" spans="1:8">
      <c r="A18" s="329" t="s">
        <v>2663</v>
      </c>
      <c r="B18" s="330" t="s">
        <v>2664</v>
      </c>
      <c r="C18" s="338">
        <v>10635</v>
      </c>
      <c r="D18" s="329">
        <v>11000</v>
      </c>
      <c r="E18" s="338">
        <v>10</v>
      </c>
      <c r="F18" s="329">
        <v>10</v>
      </c>
      <c r="G18" s="330">
        <f t="shared" si="0"/>
        <v>10645</v>
      </c>
      <c r="H18" s="330">
        <f t="shared" si="0"/>
        <v>11010</v>
      </c>
    </row>
    <row r="19" spans="1:8">
      <c r="A19" s="329" t="s">
        <v>2665</v>
      </c>
      <c r="B19" s="330" t="s">
        <v>2666</v>
      </c>
      <c r="C19" s="338">
        <v>7001</v>
      </c>
      <c r="D19" s="329">
        <v>7000</v>
      </c>
      <c r="E19" s="338">
        <v>10</v>
      </c>
      <c r="F19" s="329">
        <v>10</v>
      </c>
      <c r="G19" s="330">
        <f t="shared" si="0"/>
        <v>7011</v>
      </c>
      <c r="H19" s="330">
        <f t="shared" si="0"/>
        <v>7010</v>
      </c>
    </row>
    <row r="20" spans="1:8">
      <c r="A20" s="329" t="s">
        <v>2667</v>
      </c>
      <c r="B20" s="330" t="s">
        <v>2668</v>
      </c>
      <c r="C20" s="338">
        <v>20969</v>
      </c>
      <c r="D20" s="329">
        <v>21000</v>
      </c>
      <c r="E20" s="338">
        <v>20</v>
      </c>
      <c r="F20" s="329">
        <v>20</v>
      </c>
      <c r="G20" s="330">
        <f t="shared" si="0"/>
        <v>20989</v>
      </c>
      <c r="H20" s="330">
        <f t="shared" si="0"/>
        <v>21020</v>
      </c>
    </row>
    <row r="21" spans="1:8">
      <c r="A21" s="329" t="s">
        <v>2669</v>
      </c>
      <c r="B21" s="330" t="s">
        <v>2670</v>
      </c>
      <c r="C21" s="338">
        <v>16224</v>
      </c>
      <c r="D21" s="329">
        <v>17000</v>
      </c>
      <c r="E21" s="338">
        <v>13</v>
      </c>
      <c r="F21" s="329">
        <v>15</v>
      </c>
      <c r="G21" s="330">
        <f t="shared" si="0"/>
        <v>16237</v>
      </c>
      <c r="H21" s="330">
        <f t="shared" si="0"/>
        <v>17015</v>
      </c>
    </row>
    <row r="22" spans="1:8" ht="25.5">
      <c r="A22" s="329" t="s">
        <v>2158</v>
      </c>
      <c r="B22" s="330" t="s">
        <v>2671</v>
      </c>
      <c r="C22" s="338">
        <v>12592</v>
      </c>
      <c r="D22" s="329">
        <v>13000</v>
      </c>
      <c r="E22" s="338">
        <v>21</v>
      </c>
      <c r="F22" s="329">
        <v>25</v>
      </c>
      <c r="G22" s="330">
        <f t="shared" si="0"/>
        <v>12613</v>
      </c>
      <c r="H22" s="330">
        <f t="shared" si="0"/>
        <v>13025</v>
      </c>
    </row>
    <row r="23" spans="1:8">
      <c r="A23" s="329" t="s">
        <v>2672</v>
      </c>
      <c r="B23" s="330" t="s">
        <v>2673</v>
      </c>
      <c r="C23" s="338">
        <v>0</v>
      </c>
      <c r="D23" s="329">
        <v>10</v>
      </c>
      <c r="E23" s="338">
        <v>0</v>
      </c>
      <c r="F23" s="329">
        <v>5</v>
      </c>
      <c r="G23" s="330">
        <f t="shared" si="0"/>
        <v>0</v>
      </c>
      <c r="H23" s="330">
        <f t="shared" si="0"/>
        <v>15</v>
      </c>
    </row>
    <row r="24" spans="1:8">
      <c r="A24" s="329" t="s">
        <v>2674</v>
      </c>
      <c r="B24" s="330" t="s">
        <v>2675</v>
      </c>
      <c r="C24" s="338">
        <v>0</v>
      </c>
      <c r="D24" s="329">
        <v>5</v>
      </c>
      <c r="E24" s="338">
        <v>0</v>
      </c>
      <c r="F24" s="329">
        <v>5</v>
      </c>
      <c r="G24" s="330">
        <f t="shared" si="0"/>
        <v>0</v>
      </c>
      <c r="H24" s="330">
        <f t="shared" si="0"/>
        <v>10</v>
      </c>
    </row>
    <row r="25" spans="1:8">
      <c r="A25" s="329" t="s">
        <v>2676</v>
      </c>
      <c r="B25" s="330" t="s">
        <v>2677</v>
      </c>
      <c r="C25" s="338">
        <v>33039</v>
      </c>
      <c r="D25" s="329">
        <v>35000</v>
      </c>
      <c r="E25" s="338">
        <v>46</v>
      </c>
      <c r="F25" s="329">
        <v>50</v>
      </c>
      <c r="G25" s="330">
        <f t="shared" si="0"/>
        <v>33085</v>
      </c>
      <c r="H25" s="330">
        <f t="shared" si="0"/>
        <v>35050</v>
      </c>
    </row>
    <row r="26" spans="1:8">
      <c r="A26" s="329" t="s">
        <v>2678</v>
      </c>
      <c r="B26" s="330" t="s">
        <v>2679</v>
      </c>
      <c r="C26" s="338">
        <v>30984</v>
      </c>
      <c r="D26" s="329">
        <v>31000</v>
      </c>
      <c r="E26" s="338">
        <v>48</v>
      </c>
      <c r="F26" s="329">
        <v>50</v>
      </c>
      <c r="G26" s="330">
        <f t="shared" si="0"/>
        <v>31032</v>
      </c>
      <c r="H26" s="330">
        <f t="shared" si="0"/>
        <v>31050</v>
      </c>
    </row>
    <row r="27" spans="1:8" ht="25.5">
      <c r="A27" s="329" t="s">
        <v>2680</v>
      </c>
      <c r="B27" s="330" t="s">
        <v>2681</v>
      </c>
      <c r="C27" s="338">
        <v>733</v>
      </c>
      <c r="D27" s="329">
        <v>750</v>
      </c>
      <c r="E27" s="338">
        <v>0</v>
      </c>
      <c r="F27" s="329">
        <v>2</v>
      </c>
      <c r="G27" s="330">
        <f t="shared" si="0"/>
        <v>733</v>
      </c>
      <c r="H27" s="330">
        <f t="shared" si="0"/>
        <v>752</v>
      </c>
    </row>
    <row r="28" spans="1:8">
      <c r="A28" s="329" t="s">
        <v>2682</v>
      </c>
      <c r="B28" s="330" t="s">
        <v>2683</v>
      </c>
      <c r="C28" s="338">
        <v>33557</v>
      </c>
      <c r="D28" s="329">
        <v>35000</v>
      </c>
      <c r="E28" s="338">
        <v>23</v>
      </c>
      <c r="F28" s="329">
        <v>25</v>
      </c>
      <c r="G28" s="330">
        <f t="shared" si="0"/>
        <v>33580</v>
      </c>
      <c r="H28" s="330">
        <f t="shared" si="0"/>
        <v>35025</v>
      </c>
    </row>
    <row r="29" spans="1:8" ht="25.5">
      <c r="A29" s="329" t="s">
        <v>2684</v>
      </c>
      <c r="B29" s="330" t="s">
        <v>2685</v>
      </c>
      <c r="C29" s="338">
        <v>996</v>
      </c>
      <c r="D29" s="329">
        <v>1000</v>
      </c>
      <c r="E29" s="338">
        <v>0</v>
      </c>
      <c r="F29" s="329">
        <v>5</v>
      </c>
      <c r="G29" s="330">
        <f t="shared" si="0"/>
        <v>996</v>
      </c>
      <c r="H29" s="330">
        <f t="shared" si="0"/>
        <v>1005</v>
      </c>
    </row>
    <row r="30" spans="1:8" ht="25.5">
      <c r="A30" s="329" t="s">
        <v>2686</v>
      </c>
      <c r="B30" s="330" t="s">
        <v>2687</v>
      </c>
      <c r="C30" s="338">
        <v>996</v>
      </c>
      <c r="D30" s="329">
        <v>1000</v>
      </c>
      <c r="E30" s="338">
        <v>0</v>
      </c>
      <c r="F30" s="329">
        <v>5</v>
      </c>
      <c r="G30" s="330">
        <f t="shared" si="0"/>
        <v>996</v>
      </c>
      <c r="H30" s="330">
        <f t="shared" si="0"/>
        <v>1005</v>
      </c>
    </row>
    <row r="31" spans="1:8">
      <c r="A31" s="329" t="s">
        <v>2688</v>
      </c>
      <c r="B31" s="330" t="s">
        <v>2689</v>
      </c>
      <c r="C31" s="338">
        <v>0</v>
      </c>
      <c r="D31" s="329">
        <v>10</v>
      </c>
      <c r="E31" s="338">
        <v>0</v>
      </c>
      <c r="F31" s="329">
        <v>10</v>
      </c>
      <c r="G31" s="330">
        <f t="shared" si="0"/>
        <v>0</v>
      </c>
      <c r="H31" s="330">
        <f t="shared" si="0"/>
        <v>20</v>
      </c>
    </row>
    <row r="32" spans="1:8" ht="25.5">
      <c r="A32" s="329" t="s">
        <v>2690</v>
      </c>
      <c r="B32" s="330" t="s">
        <v>2691</v>
      </c>
      <c r="C32" s="338">
        <v>0</v>
      </c>
      <c r="D32" s="329">
        <v>10</v>
      </c>
      <c r="E32" s="338">
        <v>0</v>
      </c>
      <c r="F32" s="329">
        <v>10</v>
      </c>
      <c r="G32" s="330">
        <f t="shared" si="0"/>
        <v>0</v>
      </c>
      <c r="H32" s="330">
        <f t="shared" si="0"/>
        <v>20</v>
      </c>
    </row>
    <row r="33" spans="1:8">
      <c r="A33" s="329" t="s">
        <v>2692</v>
      </c>
      <c r="B33" s="330" t="s">
        <v>2693</v>
      </c>
      <c r="C33" s="338">
        <v>34149</v>
      </c>
      <c r="D33" s="329">
        <v>35000</v>
      </c>
      <c r="E33" s="338">
        <v>63</v>
      </c>
      <c r="F33" s="329">
        <v>80</v>
      </c>
      <c r="G33" s="330">
        <f t="shared" si="0"/>
        <v>34212</v>
      </c>
      <c r="H33" s="330">
        <f t="shared" si="0"/>
        <v>35080</v>
      </c>
    </row>
    <row r="34" spans="1:8">
      <c r="A34" s="329" t="s">
        <v>2694</v>
      </c>
      <c r="B34" s="330" t="s">
        <v>2695</v>
      </c>
      <c r="C34" s="338">
        <v>6113</v>
      </c>
      <c r="D34" s="329">
        <v>6200</v>
      </c>
      <c r="E34" s="338">
        <v>0</v>
      </c>
      <c r="F34" s="329">
        <v>2</v>
      </c>
      <c r="G34" s="330">
        <f t="shared" si="0"/>
        <v>6113</v>
      </c>
      <c r="H34" s="330">
        <f t="shared" si="0"/>
        <v>6202</v>
      </c>
    </row>
    <row r="35" spans="1:8">
      <c r="A35" s="329" t="s">
        <v>2696</v>
      </c>
      <c r="B35" s="330" t="s">
        <v>2697</v>
      </c>
      <c r="C35" s="338">
        <v>6113</v>
      </c>
      <c r="D35" s="329">
        <v>6200</v>
      </c>
      <c r="E35" s="338">
        <v>0</v>
      </c>
      <c r="F35" s="329">
        <v>2</v>
      </c>
      <c r="G35" s="330">
        <f t="shared" si="0"/>
        <v>6113</v>
      </c>
      <c r="H35" s="330">
        <f t="shared" si="0"/>
        <v>6202</v>
      </c>
    </row>
    <row r="36" spans="1:8">
      <c r="A36" s="329" t="s">
        <v>2698</v>
      </c>
      <c r="B36" s="330" t="s">
        <v>2699</v>
      </c>
      <c r="C36" s="338">
        <v>10993</v>
      </c>
      <c r="D36" s="329">
        <v>11000</v>
      </c>
      <c r="E36" s="338">
        <v>10</v>
      </c>
      <c r="F36" s="329">
        <v>10</v>
      </c>
      <c r="G36" s="330">
        <f t="shared" si="0"/>
        <v>11003</v>
      </c>
      <c r="H36" s="330">
        <f t="shared" si="0"/>
        <v>11010</v>
      </c>
    </row>
    <row r="37" spans="1:8">
      <c r="A37" s="329" t="s">
        <v>2700</v>
      </c>
      <c r="B37" s="330" t="s">
        <v>2701</v>
      </c>
      <c r="C37" s="338">
        <v>6917</v>
      </c>
      <c r="D37" s="329">
        <v>7000</v>
      </c>
      <c r="E37" s="338">
        <v>0</v>
      </c>
      <c r="F37" s="329">
        <v>2</v>
      </c>
      <c r="G37" s="330">
        <f t="shared" si="0"/>
        <v>6917</v>
      </c>
      <c r="H37" s="330">
        <f t="shared" si="0"/>
        <v>7002</v>
      </c>
    </row>
    <row r="38" spans="1:8">
      <c r="A38" s="437" t="s">
        <v>2471</v>
      </c>
      <c r="B38" s="436" t="s">
        <v>2702</v>
      </c>
      <c r="C38" s="338">
        <v>0</v>
      </c>
      <c r="D38" s="330">
        <v>0</v>
      </c>
      <c r="E38" s="338">
        <v>0</v>
      </c>
      <c r="F38" s="330">
        <v>2</v>
      </c>
      <c r="G38" s="330">
        <f t="shared" si="0"/>
        <v>0</v>
      </c>
      <c r="H38" s="330">
        <f t="shared" si="0"/>
        <v>2</v>
      </c>
    </row>
    <row r="39" spans="1:8" ht="25.5">
      <c r="A39" s="329" t="s">
        <v>2703</v>
      </c>
      <c r="B39" s="330" t="s">
        <v>2704</v>
      </c>
      <c r="C39" s="338">
        <v>2654</v>
      </c>
      <c r="D39" s="329">
        <v>2700</v>
      </c>
      <c r="E39" s="338">
        <v>5</v>
      </c>
      <c r="F39" s="329">
        <v>2</v>
      </c>
      <c r="G39" s="330">
        <f t="shared" si="0"/>
        <v>2659</v>
      </c>
      <c r="H39" s="330">
        <f t="shared" si="0"/>
        <v>2702</v>
      </c>
    </row>
    <row r="40" spans="1:8" ht="25.5">
      <c r="A40" s="329" t="s">
        <v>2705</v>
      </c>
      <c r="B40" s="330" t="s">
        <v>2706</v>
      </c>
      <c r="C40" s="338">
        <v>0</v>
      </c>
      <c r="D40" s="329">
        <v>0</v>
      </c>
      <c r="E40" s="338">
        <v>0</v>
      </c>
      <c r="F40" s="329">
        <v>2</v>
      </c>
      <c r="G40" s="330">
        <f t="shared" si="0"/>
        <v>0</v>
      </c>
      <c r="H40" s="330">
        <f t="shared" si="0"/>
        <v>2</v>
      </c>
    </row>
    <row r="41" spans="1:8" ht="25.5">
      <c r="A41" s="329" t="s">
        <v>2707</v>
      </c>
      <c r="B41" s="330" t="s">
        <v>2708</v>
      </c>
      <c r="C41" s="338">
        <v>0</v>
      </c>
      <c r="D41" s="329">
        <v>0</v>
      </c>
      <c r="E41" s="338">
        <v>0</v>
      </c>
      <c r="F41" s="329">
        <v>2</v>
      </c>
      <c r="G41" s="330">
        <f t="shared" si="0"/>
        <v>0</v>
      </c>
      <c r="H41" s="330">
        <f t="shared" si="0"/>
        <v>2</v>
      </c>
    </row>
    <row r="42" spans="1:8" ht="38.25">
      <c r="A42" s="329" t="s">
        <v>2709</v>
      </c>
      <c r="B42" s="330" t="s">
        <v>2710</v>
      </c>
      <c r="C42" s="338">
        <v>0</v>
      </c>
      <c r="D42" s="329">
        <v>0</v>
      </c>
      <c r="E42" s="338">
        <v>0</v>
      </c>
      <c r="F42" s="329">
        <v>2</v>
      </c>
      <c r="G42" s="330">
        <f t="shared" ref="G42:H63" si="1">C42+E42</f>
        <v>0</v>
      </c>
      <c r="H42" s="330">
        <f t="shared" si="1"/>
        <v>2</v>
      </c>
    </row>
    <row r="43" spans="1:8" ht="38.25">
      <c r="A43" s="329" t="s">
        <v>2711</v>
      </c>
      <c r="B43" s="330" t="s">
        <v>2712</v>
      </c>
      <c r="C43" s="338">
        <v>0</v>
      </c>
      <c r="D43" s="329">
        <v>5</v>
      </c>
      <c r="E43" s="338">
        <v>804</v>
      </c>
      <c r="F43" s="329">
        <v>1000</v>
      </c>
      <c r="G43" s="330">
        <f t="shared" si="1"/>
        <v>804</v>
      </c>
      <c r="H43" s="330">
        <f t="shared" si="1"/>
        <v>1005</v>
      </c>
    </row>
    <row r="44" spans="1:8" ht="38.25">
      <c r="A44" s="329" t="s">
        <v>2713</v>
      </c>
      <c r="B44" s="330" t="s">
        <v>2714</v>
      </c>
      <c r="C44" s="338">
        <v>0</v>
      </c>
      <c r="D44" s="329">
        <v>0</v>
      </c>
      <c r="E44" s="338">
        <v>0</v>
      </c>
      <c r="F44" s="329">
        <v>2</v>
      </c>
      <c r="G44" s="330">
        <f t="shared" si="1"/>
        <v>0</v>
      </c>
      <c r="H44" s="330">
        <f t="shared" si="1"/>
        <v>2</v>
      </c>
    </row>
    <row r="45" spans="1:8" ht="25.5">
      <c r="A45" s="329" t="s">
        <v>2715</v>
      </c>
      <c r="B45" s="330" t="s">
        <v>2716</v>
      </c>
      <c r="C45" s="338">
        <v>0</v>
      </c>
      <c r="D45" s="329">
        <v>35</v>
      </c>
      <c r="E45" s="338">
        <v>354</v>
      </c>
      <c r="F45" s="329">
        <v>400</v>
      </c>
      <c r="G45" s="330">
        <f t="shared" si="1"/>
        <v>354</v>
      </c>
      <c r="H45" s="330">
        <f t="shared" si="1"/>
        <v>435</v>
      </c>
    </row>
    <row r="46" spans="1:8">
      <c r="A46" s="329" t="s">
        <v>2717</v>
      </c>
      <c r="B46" s="330" t="s">
        <v>2718</v>
      </c>
      <c r="C46" s="338">
        <v>29225</v>
      </c>
      <c r="D46" s="329">
        <v>30000</v>
      </c>
      <c r="E46" s="338">
        <v>37</v>
      </c>
      <c r="F46" s="329">
        <v>50</v>
      </c>
      <c r="G46" s="330">
        <f t="shared" si="1"/>
        <v>29262</v>
      </c>
      <c r="H46" s="330">
        <f t="shared" si="1"/>
        <v>30050</v>
      </c>
    </row>
    <row r="47" spans="1:8">
      <c r="A47" s="329" t="s">
        <v>2719</v>
      </c>
      <c r="B47" s="330" t="s">
        <v>2720</v>
      </c>
      <c r="C47" s="338">
        <v>0</v>
      </c>
      <c r="D47" s="329">
        <v>10</v>
      </c>
      <c r="E47" s="338">
        <v>0</v>
      </c>
      <c r="F47" s="329">
        <v>0</v>
      </c>
      <c r="G47" s="330">
        <f t="shared" si="1"/>
        <v>0</v>
      </c>
      <c r="H47" s="330">
        <f t="shared" si="1"/>
        <v>10</v>
      </c>
    </row>
    <row r="48" spans="1:8" ht="38.25">
      <c r="A48" s="329" t="s">
        <v>2721</v>
      </c>
      <c r="B48" s="330" t="s">
        <v>2722</v>
      </c>
      <c r="C48" s="338">
        <v>7740</v>
      </c>
      <c r="D48" s="329">
        <v>8000</v>
      </c>
      <c r="E48" s="338">
        <v>0</v>
      </c>
      <c r="F48" s="329">
        <v>15</v>
      </c>
      <c r="G48" s="330">
        <f t="shared" si="1"/>
        <v>7740</v>
      </c>
      <c r="H48" s="330">
        <f t="shared" si="1"/>
        <v>8015</v>
      </c>
    </row>
    <row r="49" spans="1:8">
      <c r="A49" s="329" t="s">
        <v>2723</v>
      </c>
      <c r="B49" s="330" t="s">
        <v>2724</v>
      </c>
      <c r="C49" s="338">
        <v>7998</v>
      </c>
      <c r="D49" s="329">
        <v>8000</v>
      </c>
      <c r="E49" s="338">
        <v>0</v>
      </c>
      <c r="F49" s="329">
        <v>15</v>
      </c>
      <c r="G49" s="330">
        <f t="shared" si="1"/>
        <v>7998</v>
      </c>
      <c r="H49" s="330">
        <f t="shared" si="1"/>
        <v>8015</v>
      </c>
    </row>
    <row r="50" spans="1:8">
      <c r="A50" s="329" t="s">
        <v>2725</v>
      </c>
      <c r="B50" s="330" t="s">
        <v>2726</v>
      </c>
      <c r="C50" s="338">
        <v>506</v>
      </c>
      <c r="D50" s="329">
        <v>500</v>
      </c>
      <c r="E50" s="338">
        <v>0</v>
      </c>
      <c r="F50" s="329">
        <v>0</v>
      </c>
      <c r="G50" s="330">
        <f t="shared" si="1"/>
        <v>506</v>
      </c>
      <c r="H50" s="330">
        <f t="shared" si="1"/>
        <v>500</v>
      </c>
    </row>
    <row r="51" spans="1:8">
      <c r="A51" s="329" t="s">
        <v>2727</v>
      </c>
      <c r="B51" s="330" t="s">
        <v>2728</v>
      </c>
      <c r="C51" s="338">
        <v>15785</v>
      </c>
      <c r="D51" s="329">
        <v>16000</v>
      </c>
      <c r="E51" s="338">
        <v>13</v>
      </c>
      <c r="F51" s="329">
        <v>20</v>
      </c>
      <c r="G51" s="330">
        <f t="shared" si="1"/>
        <v>15798</v>
      </c>
      <c r="H51" s="330">
        <f t="shared" si="1"/>
        <v>16020</v>
      </c>
    </row>
    <row r="52" spans="1:8">
      <c r="A52" s="329" t="s">
        <v>2729</v>
      </c>
      <c r="B52" s="330" t="s">
        <v>2730</v>
      </c>
      <c r="C52" s="338">
        <v>8018</v>
      </c>
      <c r="D52" s="329">
        <v>8000</v>
      </c>
      <c r="E52" s="338">
        <v>0</v>
      </c>
      <c r="F52" s="329">
        <v>2</v>
      </c>
      <c r="G52" s="330">
        <f t="shared" si="1"/>
        <v>8018</v>
      </c>
      <c r="H52" s="330">
        <f t="shared" si="1"/>
        <v>8002</v>
      </c>
    </row>
    <row r="53" spans="1:8">
      <c r="A53" s="329" t="s">
        <v>2731</v>
      </c>
      <c r="B53" s="330" t="s">
        <v>2732</v>
      </c>
      <c r="C53" s="338">
        <v>8018</v>
      </c>
      <c r="D53" s="329">
        <v>8000</v>
      </c>
      <c r="E53" s="338">
        <v>0</v>
      </c>
      <c r="F53" s="329">
        <v>2</v>
      </c>
      <c r="G53" s="330">
        <f t="shared" si="1"/>
        <v>8018</v>
      </c>
      <c r="H53" s="330">
        <f t="shared" si="1"/>
        <v>8002</v>
      </c>
    </row>
    <row r="54" spans="1:8" ht="25.5">
      <c r="A54" s="329" t="s">
        <v>2733</v>
      </c>
      <c r="B54" s="330" t="s">
        <v>2734</v>
      </c>
      <c r="C54" s="338">
        <v>8018</v>
      </c>
      <c r="D54" s="329">
        <v>8000</v>
      </c>
      <c r="E54" s="338">
        <v>0</v>
      </c>
      <c r="F54" s="329">
        <v>2</v>
      </c>
      <c r="G54" s="330">
        <f t="shared" si="1"/>
        <v>8018</v>
      </c>
      <c r="H54" s="330">
        <f t="shared" si="1"/>
        <v>8002</v>
      </c>
    </row>
    <row r="55" spans="1:8">
      <c r="A55" s="329" t="s">
        <v>2735</v>
      </c>
      <c r="B55" s="330" t="s">
        <v>2736</v>
      </c>
      <c r="C55" s="338">
        <v>5117</v>
      </c>
      <c r="D55" s="329">
        <v>5200</v>
      </c>
      <c r="E55" s="338">
        <v>0</v>
      </c>
      <c r="F55" s="329">
        <v>2</v>
      </c>
      <c r="G55" s="330">
        <f t="shared" si="1"/>
        <v>5117</v>
      </c>
      <c r="H55" s="330">
        <f t="shared" si="1"/>
        <v>5202</v>
      </c>
    </row>
    <row r="56" spans="1:8">
      <c r="A56" s="329" t="s">
        <v>2737</v>
      </c>
      <c r="B56" s="330" t="s">
        <v>2738</v>
      </c>
      <c r="C56" s="338">
        <v>5117</v>
      </c>
      <c r="D56" s="329">
        <v>5200</v>
      </c>
      <c r="E56" s="338">
        <v>0</v>
      </c>
      <c r="F56" s="329">
        <v>2</v>
      </c>
      <c r="G56" s="330">
        <f t="shared" si="1"/>
        <v>5117</v>
      </c>
      <c r="H56" s="330">
        <f t="shared" si="1"/>
        <v>5202</v>
      </c>
    </row>
    <row r="57" spans="1:8">
      <c r="A57" s="329" t="s">
        <v>2739</v>
      </c>
      <c r="B57" s="330" t="s">
        <v>2740</v>
      </c>
      <c r="C57" s="338">
        <v>5117</v>
      </c>
      <c r="D57" s="329">
        <v>5200</v>
      </c>
      <c r="E57" s="338">
        <v>0</v>
      </c>
      <c r="F57" s="329">
        <v>2</v>
      </c>
      <c r="G57" s="330">
        <f t="shared" si="1"/>
        <v>5117</v>
      </c>
      <c r="H57" s="330">
        <f t="shared" si="1"/>
        <v>5202</v>
      </c>
    </row>
    <row r="58" spans="1:8" ht="25.5">
      <c r="A58" s="329" t="s">
        <v>2741</v>
      </c>
      <c r="B58" s="330" t="s">
        <v>2742</v>
      </c>
      <c r="C58" s="338">
        <v>6170</v>
      </c>
      <c r="D58" s="329">
        <v>6200</v>
      </c>
      <c r="E58" s="338">
        <v>10</v>
      </c>
      <c r="F58" s="329">
        <v>10</v>
      </c>
      <c r="G58" s="330">
        <f t="shared" si="1"/>
        <v>6180</v>
      </c>
      <c r="H58" s="330">
        <f t="shared" si="1"/>
        <v>6210</v>
      </c>
    </row>
    <row r="59" spans="1:8">
      <c r="A59" s="329" t="s">
        <v>2743</v>
      </c>
      <c r="B59" s="330" t="s">
        <v>2744</v>
      </c>
      <c r="C59" s="338">
        <v>30743</v>
      </c>
      <c r="D59" s="329">
        <v>30000</v>
      </c>
      <c r="E59" s="338">
        <v>18</v>
      </c>
      <c r="F59" s="329">
        <v>20</v>
      </c>
      <c r="G59" s="330">
        <f t="shared" si="1"/>
        <v>30761</v>
      </c>
      <c r="H59" s="330">
        <f t="shared" si="1"/>
        <v>30020</v>
      </c>
    </row>
    <row r="60" spans="1:8" ht="38.25">
      <c r="A60" s="329" t="s">
        <v>2745</v>
      </c>
      <c r="B60" s="330" t="s">
        <v>2746</v>
      </c>
      <c r="C60" s="338">
        <v>28843</v>
      </c>
      <c r="D60" s="329">
        <v>29000</v>
      </c>
      <c r="E60" s="338">
        <v>23</v>
      </c>
      <c r="F60" s="329">
        <v>25</v>
      </c>
      <c r="G60" s="330">
        <f t="shared" si="1"/>
        <v>28866</v>
      </c>
      <c r="H60" s="330">
        <f t="shared" si="1"/>
        <v>29025</v>
      </c>
    </row>
    <row r="61" spans="1:8" ht="25.5">
      <c r="A61" s="329" t="s">
        <v>2747</v>
      </c>
      <c r="B61" s="330" t="s">
        <v>2748</v>
      </c>
      <c r="C61" s="338">
        <v>1559</v>
      </c>
      <c r="D61" s="329">
        <v>1600</v>
      </c>
      <c r="E61" s="338">
        <v>10</v>
      </c>
      <c r="F61" s="329">
        <v>12</v>
      </c>
      <c r="G61" s="330">
        <f t="shared" si="1"/>
        <v>1569</v>
      </c>
      <c r="H61" s="330">
        <f t="shared" si="1"/>
        <v>1612</v>
      </c>
    </row>
    <row r="62" spans="1:8">
      <c r="A62" s="329" t="s">
        <v>2749</v>
      </c>
      <c r="B62" s="330" t="s">
        <v>2750</v>
      </c>
      <c r="C62" s="338">
        <v>0</v>
      </c>
      <c r="D62" s="329">
        <v>10</v>
      </c>
      <c r="E62" s="338">
        <v>0</v>
      </c>
      <c r="F62" s="329">
        <v>5</v>
      </c>
      <c r="G62" s="330">
        <f t="shared" si="1"/>
        <v>0</v>
      </c>
      <c r="H62" s="330">
        <f t="shared" si="1"/>
        <v>15</v>
      </c>
    </row>
    <row r="63" spans="1:8" ht="38.25">
      <c r="A63" s="329" t="s">
        <v>2751</v>
      </c>
      <c r="B63" s="330" t="s">
        <v>2752</v>
      </c>
      <c r="C63" s="338">
        <v>0</v>
      </c>
      <c r="D63" s="329">
        <v>10</v>
      </c>
      <c r="E63" s="338">
        <v>0</v>
      </c>
      <c r="F63" s="329">
        <v>0</v>
      </c>
      <c r="G63" s="330">
        <f t="shared" si="1"/>
        <v>0</v>
      </c>
      <c r="H63" s="330">
        <f t="shared" si="1"/>
        <v>10</v>
      </c>
    </row>
    <row r="64" spans="1:8" s="440" customFormat="1">
      <c r="A64" s="438"/>
      <c r="B64" s="439" t="s">
        <v>2011</v>
      </c>
      <c r="C64" s="439">
        <f t="shared" ref="C64:H64" si="2">SUM(C10:C63)</f>
        <v>542289</v>
      </c>
      <c r="D64" s="439">
        <f t="shared" si="2"/>
        <v>551655</v>
      </c>
      <c r="E64" s="439">
        <f t="shared" si="2"/>
        <v>1595</v>
      </c>
      <c r="F64" s="439">
        <f t="shared" si="2"/>
        <v>2027</v>
      </c>
      <c r="G64" s="439">
        <f t="shared" si="2"/>
        <v>543884</v>
      </c>
      <c r="H64" s="439">
        <f t="shared" si="2"/>
        <v>553682</v>
      </c>
    </row>
    <row r="65" spans="1:8">
      <c r="A65" s="336"/>
      <c r="B65" s="336"/>
      <c r="C65" s="337"/>
      <c r="D65" s="337"/>
      <c r="E65" s="337"/>
      <c r="F65" s="337"/>
      <c r="G65" s="337"/>
      <c r="H65" s="337"/>
    </row>
    <row r="66" spans="1:8">
      <c r="A66" s="336"/>
      <c r="B66" s="336"/>
      <c r="C66" s="337"/>
      <c r="D66" s="337"/>
      <c r="E66" s="337"/>
      <c r="F66" s="337"/>
      <c r="G66" s="337"/>
      <c r="H66" s="337"/>
    </row>
    <row r="67" spans="1:8" ht="15.75">
      <c r="A67" s="336"/>
      <c r="B67" s="441"/>
      <c r="C67" s="337"/>
      <c r="D67" s="337"/>
      <c r="E67" s="337"/>
      <c r="F67" s="337"/>
      <c r="G67" s="337"/>
      <c r="H67" s="337"/>
    </row>
    <row r="68" spans="1:8">
      <c r="A68" s="336"/>
      <c r="B68" s="336"/>
      <c r="C68" s="337"/>
      <c r="D68" s="337"/>
      <c r="E68" s="337"/>
      <c r="F68" s="337"/>
      <c r="G68" s="337"/>
      <c r="H68" s="337"/>
    </row>
    <row r="69" spans="1:8">
      <c r="A69" s="336"/>
      <c r="B69" s="336"/>
      <c r="C69" s="337"/>
      <c r="D69" s="337"/>
      <c r="E69" s="337"/>
      <c r="F69" s="337"/>
      <c r="G69" s="337"/>
      <c r="H69" s="337"/>
    </row>
    <row r="70" spans="1:8">
      <c r="A70" s="336"/>
      <c r="B70" s="336"/>
      <c r="C70" s="337"/>
      <c r="D70" s="337"/>
      <c r="E70" s="337"/>
      <c r="F70" s="337"/>
      <c r="G70" s="337"/>
      <c r="H70" s="337"/>
    </row>
    <row r="71" spans="1:8">
      <c r="A71" s="336"/>
      <c r="B71" s="336"/>
      <c r="C71" s="337"/>
      <c r="D71" s="337"/>
      <c r="E71" s="337"/>
      <c r="F71" s="337"/>
      <c r="G71" s="337"/>
      <c r="H71" s="337"/>
    </row>
    <row r="72" spans="1:8">
      <c r="A72" s="336"/>
      <c r="B72" s="336"/>
      <c r="C72" s="337"/>
      <c r="D72" s="337"/>
      <c r="E72" s="337"/>
      <c r="F72" s="337"/>
      <c r="G72" s="337"/>
      <c r="H72" s="337"/>
    </row>
    <row r="73" spans="1:8">
      <c r="A73" s="336"/>
      <c r="B73" s="336"/>
      <c r="C73" s="337"/>
      <c r="D73" s="337"/>
      <c r="E73" s="337"/>
      <c r="F73" s="337"/>
      <c r="G73" s="337"/>
      <c r="H73" s="337"/>
    </row>
    <row r="74" spans="1:8">
      <c r="A74" s="336"/>
      <c r="B74" s="336"/>
      <c r="C74" s="337"/>
      <c r="D74" s="337"/>
      <c r="E74" s="337"/>
      <c r="F74" s="337"/>
      <c r="G74" s="337"/>
      <c r="H74" s="337"/>
    </row>
    <row r="75" spans="1:8">
      <c r="A75" s="336"/>
      <c r="B75" s="336"/>
      <c r="C75" s="337"/>
      <c r="D75" s="337"/>
      <c r="E75" s="337"/>
      <c r="F75" s="337"/>
      <c r="G75" s="337"/>
      <c r="H75" s="337"/>
    </row>
    <row r="76" spans="1:8">
      <c r="A76" s="336"/>
      <c r="B76" s="336"/>
      <c r="C76" s="337"/>
      <c r="D76" s="337"/>
      <c r="E76" s="337"/>
      <c r="F76" s="337"/>
      <c r="G76" s="337"/>
      <c r="H76" s="337"/>
    </row>
    <row r="77" spans="1:8">
      <c r="A77" s="336"/>
      <c r="B77" s="336"/>
      <c r="C77" s="337"/>
      <c r="D77" s="337"/>
      <c r="E77" s="337"/>
      <c r="F77" s="337"/>
      <c r="G77" s="337"/>
      <c r="H77" s="337"/>
    </row>
    <row r="78" spans="1:8">
      <c r="A78" s="336"/>
      <c r="B78" s="336"/>
      <c r="C78" s="337"/>
      <c r="D78" s="337"/>
      <c r="E78" s="337"/>
      <c r="F78" s="337"/>
      <c r="G78" s="337"/>
      <c r="H78" s="337"/>
    </row>
    <row r="79" spans="1:8">
      <c r="A79" s="336"/>
      <c r="B79" s="336"/>
      <c r="C79" s="337"/>
      <c r="D79" s="337"/>
      <c r="E79" s="337"/>
      <c r="F79" s="337"/>
      <c r="G79" s="337"/>
      <c r="H79" s="337"/>
    </row>
    <row r="80" spans="1:8">
      <c r="A80" s="336"/>
      <c r="B80" s="336"/>
      <c r="C80" s="337"/>
      <c r="D80" s="337"/>
      <c r="E80" s="337"/>
      <c r="F80" s="337"/>
      <c r="G80" s="337"/>
      <c r="H80" s="337"/>
    </row>
    <row r="81" spans="1:8">
      <c r="A81" s="336"/>
      <c r="B81" s="336"/>
      <c r="C81" s="337"/>
      <c r="D81" s="337"/>
      <c r="E81" s="337"/>
      <c r="F81" s="337"/>
      <c r="G81" s="337"/>
      <c r="H81" s="337"/>
    </row>
    <row r="82" spans="1:8">
      <c r="A82" s="336"/>
      <c r="B82" s="336"/>
      <c r="C82" s="337"/>
      <c r="D82" s="337"/>
      <c r="E82" s="337"/>
      <c r="F82" s="337"/>
      <c r="G82" s="337"/>
      <c r="H82" s="337"/>
    </row>
    <row r="83" spans="1:8">
      <c r="A83" s="336"/>
      <c r="B83" s="336"/>
      <c r="C83" s="337"/>
      <c r="D83" s="337"/>
      <c r="E83" s="337"/>
      <c r="F83" s="337"/>
      <c r="G83" s="337"/>
      <c r="H83" s="337"/>
    </row>
    <row r="84" spans="1:8">
      <c r="A84" s="336"/>
      <c r="B84" s="336"/>
      <c r="C84" s="337"/>
      <c r="D84" s="337"/>
      <c r="E84" s="337"/>
      <c r="F84" s="337"/>
      <c r="G84" s="337"/>
      <c r="H84" s="337"/>
    </row>
    <row r="85" spans="1:8">
      <c r="A85" s="336"/>
      <c r="B85" s="336"/>
      <c r="C85" s="337"/>
      <c r="D85" s="337"/>
      <c r="E85" s="337"/>
      <c r="F85" s="337"/>
      <c r="G85" s="337"/>
      <c r="H85" s="337"/>
    </row>
    <row r="86" spans="1:8">
      <c r="A86" s="336"/>
      <c r="B86" s="336"/>
      <c r="C86" s="337"/>
      <c r="D86" s="337"/>
      <c r="E86" s="337"/>
      <c r="F86" s="337"/>
      <c r="G86" s="337"/>
      <c r="H86" s="337"/>
    </row>
    <row r="87" spans="1:8">
      <c r="A87" s="336"/>
      <c r="B87" s="336"/>
      <c r="C87" s="337"/>
      <c r="D87" s="337"/>
      <c r="E87" s="337"/>
      <c r="F87" s="337"/>
      <c r="G87" s="337"/>
      <c r="H87" s="337"/>
    </row>
    <row r="88" spans="1:8">
      <c r="A88" s="336"/>
      <c r="B88" s="336"/>
      <c r="C88" s="337"/>
      <c r="D88" s="337"/>
      <c r="E88" s="337"/>
      <c r="F88" s="337"/>
      <c r="G88" s="337"/>
      <c r="H88" s="337"/>
    </row>
    <row r="89" spans="1:8">
      <c r="A89" s="336"/>
      <c r="B89" s="336"/>
      <c r="C89" s="337"/>
      <c r="D89" s="337"/>
      <c r="E89" s="337"/>
      <c r="F89" s="337"/>
      <c r="G89" s="337"/>
      <c r="H89" s="337"/>
    </row>
    <row r="90" spans="1:8">
      <c r="A90" s="336"/>
      <c r="B90" s="336"/>
      <c r="C90" s="337"/>
      <c r="D90" s="337"/>
      <c r="E90" s="337"/>
      <c r="F90" s="337"/>
      <c r="G90" s="337"/>
      <c r="H90" s="337"/>
    </row>
    <row r="91" spans="1:8">
      <c r="A91" s="336"/>
      <c r="B91" s="336"/>
      <c r="C91" s="337"/>
      <c r="D91" s="337"/>
      <c r="E91" s="337"/>
      <c r="F91" s="337"/>
      <c r="G91" s="337"/>
      <c r="H91" s="337"/>
    </row>
    <row r="92" spans="1:8">
      <c r="A92" s="336"/>
      <c r="B92" s="336"/>
      <c r="C92" s="337"/>
      <c r="D92" s="337"/>
      <c r="E92" s="337"/>
      <c r="F92" s="337"/>
      <c r="G92" s="337"/>
      <c r="H92" s="337"/>
    </row>
    <row r="93" spans="1:8">
      <c r="A93" s="336"/>
      <c r="B93" s="336"/>
      <c r="C93" s="337"/>
      <c r="D93" s="337"/>
      <c r="E93" s="337"/>
      <c r="F93" s="337"/>
      <c r="G93" s="337"/>
      <c r="H93" s="337"/>
    </row>
    <row r="94" spans="1:8">
      <c r="A94" s="336"/>
      <c r="B94" s="336"/>
      <c r="C94" s="337"/>
      <c r="D94" s="337"/>
      <c r="E94" s="337"/>
      <c r="F94" s="337"/>
      <c r="G94" s="337"/>
      <c r="H94" s="337"/>
    </row>
    <row r="95" spans="1:8">
      <c r="A95" s="336"/>
      <c r="B95" s="336"/>
      <c r="C95" s="337"/>
      <c r="D95" s="337"/>
      <c r="E95" s="337"/>
      <c r="F95" s="337"/>
      <c r="G95" s="337"/>
      <c r="H95" s="337"/>
    </row>
    <row r="96" spans="1:8">
      <c r="A96" s="336"/>
      <c r="B96" s="336"/>
      <c r="C96" s="337"/>
      <c r="D96" s="337"/>
      <c r="E96" s="337"/>
      <c r="F96" s="337"/>
      <c r="G96" s="337"/>
      <c r="H96" s="337"/>
    </row>
    <row r="97" spans="1:8">
      <c r="A97" s="336"/>
      <c r="B97" s="336"/>
      <c r="C97" s="337"/>
      <c r="D97" s="337"/>
      <c r="E97" s="337"/>
      <c r="F97" s="337"/>
      <c r="G97" s="337"/>
      <c r="H97" s="337"/>
    </row>
    <row r="98" spans="1:8">
      <c r="A98" s="336"/>
      <c r="B98" s="336"/>
      <c r="C98" s="337"/>
      <c r="D98" s="337"/>
      <c r="E98" s="337"/>
      <c r="F98" s="337"/>
      <c r="G98" s="337"/>
      <c r="H98" s="337"/>
    </row>
    <row r="99" spans="1:8">
      <c r="A99" s="336"/>
      <c r="B99" s="336"/>
      <c r="C99" s="337"/>
      <c r="D99" s="337"/>
      <c r="E99" s="337"/>
      <c r="F99" s="337"/>
      <c r="G99" s="337"/>
      <c r="H99" s="337"/>
    </row>
    <row r="100" spans="1:8">
      <c r="A100" s="336"/>
      <c r="B100" s="336"/>
      <c r="C100" s="337"/>
      <c r="D100" s="337"/>
      <c r="E100" s="337"/>
      <c r="F100" s="337"/>
      <c r="G100" s="337"/>
      <c r="H100" s="337"/>
    </row>
    <row r="101" spans="1:8">
      <c r="A101" s="336"/>
      <c r="B101" s="336"/>
      <c r="C101" s="337"/>
      <c r="D101" s="337"/>
      <c r="E101" s="337"/>
      <c r="F101" s="337"/>
      <c r="G101" s="337"/>
      <c r="H101" s="337"/>
    </row>
    <row r="102" spans="1:8">
      <c r="A102" s="336"/>
      <c r="B102" s="336"/>
      <c r="C102" s="337"/>
      <c r="D102" s="337"/>
      <c r="E102" s="337"/>
      <c r="F102" s="337"/>
      <c r="G102" s="337"/>
      <c r="H102" s="337"/>
    </row>
    <row r="103" spans="1:8">
      <c r="A103" s="336"/>
      <c r="B103" s="336"/>
      <c r="C103" s="337"/>
      <c r="D103" s="337"/>
      <c r="E103" s="337"/>
      <c r="F103" s="337"/>
      <c r="G103" s="337"/>
      <c r="H103" s="337"/>
    </row>
    <row r="104" spans="1:8">
      <c r="A104" s="336"/>
      <c r="B104" s="336"/>
      <c r="C104" s="337"/>
      <c r="D104" s="337"/>
      <c r="E104" s="337"/>
      <c r="F104" s="337"/>
      <c r="G104" s="337"/>
      <c r="H104" s="337"/>
    </row>
    <row r="105" spans="1:8">
      <c r="A105" s="336"/>
      <c r="B105" s="336"/>
      <c r="C105" s="337"/>
      <c r="D105" s="337"/>
      <c r="E105" s="337"/>
      <c r="F105" s="337"/>
      <c r="G105" s="337"/>
      <c r="H105" s="337"/>
    </row>
    <row r="106" spans="1:8">
      <c r="A106" s="336"/>
      <c r="B106" s="336"/>
      <c r="C106" s="337"/>
      <c r="D106" s="337"/>
      <c r="E106" s="337"/>
      <c r="F106" s="337"/>
      <c r="G106" s="337"/>
      <c r="H106" s="337"/>
    </row>
    <row r="107" spans="1:8">
      <c r="A107" s="336"/>
      <c r="B107" s="336"/>
      <c r="C107" s="337"/>
      <c r="D107" s="337"/>
      <c r="E107" s="337"/>
      <c r="F107" s="337"/>
      <c r="G107" s="337"/>
      <c r="H107" s="337"/>
    </row>
    <row r="108" spans="1:8">
      <c r="A108" s="336"/>
      <c r="B108" s="336"/>
      <c r="C108" s="337"/>
      <c r="D108" s="337"/>
      <c r="E108" s="337"/>
      <c r="F108" s="337"/>
      <c r="G108" s="337"/>
      <c r="H108" s="337"/>
    </row>
    <row r="109" spans="1:8">
      <c r="A109" s="336"/>
      <c r="B109" s="336"/>
      <c r="C109" s="337"/>
      <c r="D109" s="337"/>
      <c r="E109" s="337"/>
      <c r="F109" s="337"/>
      <c r="G109" s="337"/>
      <c r="H109" s="337"/>
    </row>
    <row r="110" spans="1:8">
      <c r="A110" s="336"/>
      <c r="B110" s="336"/>
      <c r="C110" s="337"/>
      <c r="D110" s="337"/>
      <c r="E110" s="337"/>
      <c r="F110" s="337"/>
      <c r="G110" s="337"/>
      <c r="H110" s="337"/>
    </row>
    <row r="111" spans="1:8">
      <c r="A111" s="336"/>
      <c r="B111" s="336"/>
      <c r="C111" s="337"/>
      <c r="D111" s="337"/>
      <c r="E111" s="337"/>
      <c r="F111" s="337"/>
      <c r="G111" s="337"/>
      <c r="H111" s="337"/>
    </row>
    <row r="112" spans="1:8">
      <c r="A112" s="336"/>
      <c r="B112" s="336"/>
      <c r="C112" s="337"/>
      <c r="D112" s="337"/>
      <c r="E112" s="337"/>
      <c r="F112" s="337"/>
      <c r="G112" s="337"/>
      <c r="H112" s="337"/>
    </row>
    <row r="113" spans="1:8">
      <c r="A113" s="336"/>
      <c r="B113" s="336"/>
      <c r="C113" s="337"/>
      <c r="D113" s="337"/>
      <c r="E113" s="337"/>
      <c r="F113" s="337"/>
      <c r="G113" s="337"/>
      <c r="H113" s="337"/>
    </row>
    <row r="114" spans="1:8">
      <c r="A114" s="336"/>
      <c r="B114" s="336"/>
      <c r="C114" s="337"/>
      <c r="D114" s="337"/>
      <c r="E114" s="337"/>
      <c r="F114" s="337"/>
      <c r="G114" s="337"/>
      <c r="H114" s="337"/>
    </row>
    <row r="115" spans="1:8">
      <c r="A115" s="336"/>
      <c r="B115" s="336"/>
      <c r="C115" s="337"/>
      <c r="D115" s="337"/>
      <c r="E115" s="337"/>
      <c r="F115" s="337"/>
      <c r="G115" s="337"/>
      <c r="H115" s="337"/>
    </row>
    <row r="116" spans="1:8">
      <c r="A116" s="336"/>
      <c r="B116" s="336"/>
      <c r="C116" s="337"/>
      <c r="D116" s="337"/>
      <c r="E116" s="337"/>
      <c r="F116" s="337"/>
      <c r="G116" s="337"/>
      <c r="H116" s="337"/>
    </row>
    <row r="117" spans="1:8">
      <c r="A117" s="336"/>
      <c r="B117" s="336"/>
      <c r="C117" s="337"/>
      <c r="D117" s="337"/>
      <c r="E117" s="337"/>
      <c r="F117" s="337"/>
      <c r="G117" s="337"/>
      <c r="H117" s="337"/>
    </row>
    <row r="118" spans="1:8">
      <c r="A118" s="336"/>
      <c r="B118" s="336"/>
      <c r="C118" s="337"/>
      <c r="D118" s="337"/>
      <c r="E118" s="337"/>
      <c r="F118" s="337"/>
      <c r="G118" s="337"/>
      <c r="H118" s="337"/>
    </row>
    <row r="119" spans="1:8">
      <c r="A119" s="336"/>
      <c r="B119" s="336"/>
      <c r="C119" s="337"/>
      <c r="D119" s="337"/>
      <c r="E119" s="337"/>
      <c r="F119" s="337"/>
      <c r="G119" s="337"/>
      <c r="H119" s="337"/>
    </row>
    <row r="120" spans="1:8">
      <c r="A120" s="336"/>
      <c r="B120" s="336"/>
      <c r="C120" s="337"/>
      <c r="D120" s="337"/>
      <c r="E120" s="337"/>
      <c r="F120" s="337"/>
      <c r="G120" s="337"/>
      <c r="H120" s="337"/>
    </row>
    <row r="121" spans="1:8">
      <c r="A121" s="336"/>
      <c r="B121" s="336"/>
      <c r="C121" s="337"/>
      <c r="D121" s="337"/>
      <c r="E121" s="337"/>
      <c r="F121" s="337"/>
      <c r="G121" s="337"/>
      <c r="H121" s="337"/>
    </row>
    <row r="122" spans="1:8">
      <c r="A122" s="336"/>
      <c r="B122" s="336"/>
      <c r="C122" s="337"/>
      <c r="D122" s="337"/>
      <c r="E122" s="337"/>
      <c r="F122" s="337"/>
      <c r="G122" s="337"/>
      <c r="H122" s="337"/>
    </row>
    <row r="123" spans="1:8">
      <c r="A123" s="336"/>
      <c r="B123" s="336"/>
      <c r="C123" s="337"/>
      <c r="D123" s="337"/>
      <c r="E123" s="337"/>
      <c r="F123" s="337"/>
      <c r="G123" s="337"/>
      <c r="H123" s="337"/>
    </row>
    <row r="124" spans="1:8">
      <c r="A124" s="336"/>
      <c r="B124" s="336"/>
      <c r="C124" s="337"/>
      <c r="D124" s="337"/>
      <c r="E124" s="337"/>
      <c r="F124" s="337"/>
      <c r="G124" s="337"/>
      <c r="H124" s="337"/>
    </row>
    <row r="125" spans="1:8">
      <c r="A125" s="336"/>
      <c r="B125" s="336"/>
      <c r="C125" s="337"/>
      <c r="D125" s="337"/>
      <c r="E125" s="337"/>
      <c r="F125" s="337"/>
      <c r="G125" s="337"/>
      <c r="H125" s="337"/>
    </row>
    <row r="126" spans="1:8">
      <c r="A126" s="336"/>
      <c r="B126" s="336"/>
      <c r="C126" s="337"/>
      <c r="D126" s="337"/>
      <c r="E126" s="337"/>
      <c r="F126" s="337"/>
      <c r="G126" s="337"/>
      <c r="H126" s="337"/>
    </row>
    <row r="127" spans="1:8">
      <c r="A127" s="336"/>
      <c r="B127" s="336"/>
      <c r="C127" s="337"/>
      <c r="D127" s="337"/>
      <c r="E127" s="337"/>
      <c r="F127" s="337"/>
      <c r="G127" s="337"/>
      <c r="H127" s="337"/>
    </row>
    <row r="128" spans="1:8">
      <c r="A128" s="336"/>
      <c r="B128" s="336"/>
      <c r="C128" s="337"/>
      <c r="D128" s="337"/>
      <c r="E128" s="337"/>
      <c r="F128" s="337"/>
      <c r="G128" s="337"/>
      <c r="H128" s="337"/>
    </row>
    <row r="129" spans="1:8">
      <c r="A129" s="336"/>
      <c r="B129" s="336"/>
      <c r="C129" s="337"/>
      <c r="D129" s="337"/>
      <c r="E129" s="337"/>
      <c r="F129" s="337"/>
      <c r="G129" s="337"/>
      <c r="H129" s="337"/>
    </row>
    <row r="130" spans="1:8">
      <c r="A130" s="336"/>
      <c r="B130" s="336"/>
      <c r="C130" s="337"/>
      <c r="D130" s="337"/>
      <c r="E130" s="337"/>
      <c r="F130" s="337"/>
      <c r="G130" s="337"/>
      <c r="H130" s="337"/>
    </row>
    <row r="131" spans="1:8">
      <c r="A131" s="336"/>
      <c r="B131" s="336"/>
      <c r="C131" s="337"/>
      <c r="D131" s="337"/>
      <c r="E131" s="337"/>
      <c r="F131" s="337"/>
      <c r="G131" s="337"/>
      <c r="H131" s="337"/>
    </row>
    <row r="132" spans="1:8">
      <c r="A132" s="336"/>
      <c r="B132" s="336"/>
      <c r="C132" s="337"/>
      <c r="D132" s="337"/>
      <c r="E132" s="337"/>
      <c r="F132" s="337"/>
      <c r="G132" s="337"/>
      <c r="H132" s="337"/>
    </row>
    <row r="133" spans="1:8">
      <c r="A133" s="336"/>
      <c r="B133" s="336"/>
      <c r="C133" s="337"/>
      <c r="D133" s="337"/>
      <c r="E133" s="337"/>
      <c r="F133" s="337"/>
      <c r="G133" s="337"/>
      <c r="H133" s="337"/>
    </row>
    <row r="134" spans="1:8">
      <c r="A134" s="336"/>
      <c r="B134" s="336"/>
      <c r="C134" s="337"/>
      <c r="D134" s="337"/>
      <c r="E134" s="337"/>
      <c r="F134" s="337"/>
      <c r="G134" s="337"/>
      <c r="H134" s="337"/>
    </row>
    <row r="135" spans="1:8">
      <c r="A135" s="336"/>
      <c r="B135" s="336"/>
      <c r="C135" s="337"/>
      <c r="D135" s="337"/>
      <c r="E135" s="337"/>
      <c r="F135" s="337"/>
      <c r="G135" s="337"/>
      <c r="H135" s="337"/>
    </row>
    <row r="136" spans="1:8">
      <c r="A136" s="336"/>
      <c r="B136" s="336"/>
      <c r="C136" s="337"/>
      <c r="D136" s="337"/>
      <c r="E136" s="337"/>
      <c r="F136" s="337"/>
      <c r="G136" s="337"/>
      <c r="H136" s="337"/>
    </row>
    <row r="137" spans="1:8">
      <c r="A137" s="336"/>
      <c r="B137" s="336"/>
      <c r="C137" s="337"/>
      <c r="D137" s="337"/>
      <c r="E137" s="337"/>
      <c r="F137" s="337"/>
      <c r="G137" s="337"/>
      <c r="H137" s="337"/>
    </row>
    <row r="138" spans="1:8">
      <c r="A138" s="336"/>
      <c r="B138" s="336"/>
      <c r="C138" s="337"/>
      <c r="D138" s="337"/>
      <c r="E138" s="337"/>
      <c r="F138" s="337"/>
      <c r="G138" s="337"/>
      <c r="H138" s="337"/>
    </row>
    <row r="139" spans="1:8">
      <c r="A139" s="336"/>
      <c r="B139" s="336"/>
      <c r="C139" s="337"/>
      <c r="D139" s="337"/>
      <c r="E139" s="337"/>
      <c r="F139" s="337"/>
      <c r="G139" s="337"/>
      <c r="H139" s="337"/>
    </row>
    <row r="140" spans="1:8">
      <c r="A140" s="336"/>
      <c r="B140" s="336"/>
      <c r="C140" s="337"/>
      <c r="D140" s="337"/>
      <c r="E140" s="337"/>
      <c r="F140" s="337"/>
      <c r="G140" s="337"/>
      <c r="H140" s="337"/>
    </row>
    <row r="141" spans="1:8">
      <c r="A141" s="336"/>
      <c r="B141" s="336"/>
      <c r="C141" s="337"/>
      <c r="D141" s="337"/>
      <c r="E141" s="337"/>
      <c r="F141" s="337"/>
      <c r="G141" s="337"/>
      <c r="H141" s="337"/>
    </row>
    <row r="142" spans="1:8">
      <c r="A142" s="336"/>
      <c r="B142" s="336"/>
      <c r="C142" s="337"/>
      <c r="D142" s="337"/>
      <c r="E142" s="337"/>
      <c r="F142" s="337"/>
      <c r="G142" s="337"/>
      <c r="H142" s="337"/>
    </row>
    <row r="143" spans="1:8">
      <c r="A143" s="336"/>
      <c r="B143" s="336"/>
      <c r="C143" s="337"/>
      <c r="D143" s="337"/>
      <c r="E143" s="337"/>
      <c r="F143" s="337"/>
      <c r="G143" s="337"/>
      <c r="H143" s="337"/>
    </row>
    <row r="144" spans="1:8">
      <c r="A144" s="336"/>
      <c r="B144" s="336"/>
      <c r="C144" s="337"/>
      <c r="D144" s="337"/>
      <c r="E144" s="337"/>
      <c r="F144" s="337"/>
      <c r="G144" s="337"/>
      <c r="H144" s="337"/>
    </row>
    <row r="145" spans="1:8">
      <c r="A145" s="336"/>
      <c r="B145" s="336"/>
      <c r="C145" s="337"/>
      <c r="D145" s="337"/>
      <c r="E145" s="337"/>
      <c r="F145" s="337"/>
      <c r="G145" s="337"/>
      <c r="H145" s="337"/>
    </row>
    <row r="146" spans="1:8">
      <c r="A146" s="336"/>
      <c r="B146" s="336"/>
      <c r="C146" s="337"/>
      <c r="D146" s="337"/>
      <c r="E146" s="337"/>
      <c r="F146" s="337"/>
      <c r="G146" s="337"/>
      <c r="H146" s="337"/>
    </row>
    <row r="147" spans="1:8">
      <c r="A147" s="336"/>
      <c r="B147" s="336"/>
      <c r="C147" s="337"/>
      <c r="D147" s="337"/>
      <c r="E147" s="337"/>
      <c r="F147" s="337"/>
      <c r="G147" s="337"/>
      <c r="H147" s="337"/>
    </row>
    <row r="148" spans="1:8">
      <c r="A148" s="336"/>
      <c r="B148" s="336"/>
      <c r="C148" s="337"/>
      <c r="D148" s="337"/>
      <c r="E148" s="337"/>
      <c r="F148" s="337"/>
      <c r="G148" s="337"/>
      <c r="H148" s="337"/>
    </row>
    <row r="149" spans="1:8">
      <c r="A149" s="336"/>
      <c r="B149" s="336"/>
      <c r="C149" s="337"/>
      <c r="D149" s="337"/>
      <c r="E149" s="337"/>
      <c r="F149" s="337"/>
      <c r="G149" s="337"/>
      <c r="H149" s="337"/>
    </row>
    <row r="150" spans="1:8">
      <c r="A150" s="336"/>
      <c r="B150" s="336"/>
      <c r="C150" s="337"/>
      <c r="D150" s="337"/>
      <c r="E150" s="337"/>
      <c r="F150" s="337"/>
      <c r="G150" s="337"/>
      <c r="H150" s="337"/>
    </row>
    <row r="151" spans="1:8">
      <c r="A151" s="336"/>
      <c r="B151" s="336"/>
      <c r="C151" s="337"/>
      <c r="D151" s="337"/>
      <c r="E151" s="337"/>
      <c r="F151" s="337"/>
      <c r="G151" s="337"/>
      <c r="H151" s="337"/>
    </row>
    <row r="152" spans="1:8">
      <c r="A152" s="336"/>
      <c r="B152" s="336"/>
      <c r="C152" s="337"/>
      <c r="D152" s="337"/>
      <c r="E152" s="337"/>
      <c r="F152" s="337"/>
      <c r="G152" s="337"/>
      <c r="H152" s="337"/>
    </row>
    <row r="153" spans="1:8">
      <c r="A153" s="336"/>
      <c r="B153" s="336"/>
      <c r="C153" s="337"/>
      <c r="D153" s="337"/>
      <c r="E153" s="337"/>
      <c r="F153" s="337"/>
      <c r="G153" s="337"/>
      <c r="H153" s="337"/>
    </row>
    <row r="154" spans="1:8">
      <c r="A154" s="336"/>
      <c r="B154" s="336"/>
      <c r="C154" s="337"/>
      <c r="D154" s="337"/>
      <c r="E154" s="337"/>
      <c r="F154" s="337"/>
      <c r="G154" s="337"/>
      <c r="H154" s="337"/>
    </row>
    <row r="155" spans="1:8">
      <c r="A155" s="336"/>
      <c r="B155" s="336"/>
      <c r="C155" s="337"/>
      <c r="D155" s="337"/>
      <c r="E155" s="337"/>
      <c r="F155" s="337"/>
      <c r="G155" s="337"/>
      <c r="H155" s="337"/>
    </row>
    <row r="156" spans="1:8">
      <c r="A156" s="336"/>
      <c r="B156" s="336"/>
      <c r="C156" s="337"/>
      <c r="D156" s="337"/>
      <c r="E156" s="337"/>
      <c r="F156" s="337"/>
      <c r="G156" s="337"/>
      <c r="H156" s="337"/>
    </row>
    <row r="157" spans="1:8">
      <c r="A157" s="336"/>
      <c r="B157" s="336"/>
      <c r="C157" s="337"/>
      <c r="D157" s="337"/>
      <c r="E157" s="337"/>
      <c r="F157" s="337"/>
      <c r="G157" s="337"/>
      <c r="H157" s="337"/>
    </row>
    <row r="158" spans="1:8">
      <c r="A158" s="336"/>
      <c r="B158" s="336"/>
      <c r="C158" s="337"/>
      <c r="D158" s="337"/>
      <c r="E158" s="337"/>
      <c r="F158" s="337"/>
      <c r="G158" s="337"/>
      <c r="H158" s="337"/>
    </row>
    <row r="159" spans="1:8">
      <c r="A159" s="336"/>
      <c r="B159" s="336"/>
      <c r="C159" s="337"/>
      <c r="D159" s="337"/>
      <c r="E159" s="337"/>
      <c r="F159" s="337"/>
      <c r="G159" s="337"/>
      <c r="H159" s="337"/>
    </row>
    <row r="160" spans="1:8">
      <c r="A160" s="336"/>
      <c r="B160" s="336"/>
      <c r="C160" s="337"/>
      <c r="D160" s="337"/>
      <c r="E160" s="337"/>
      <c r="F160" s="337"/>
      <c r="G160" s="337"/>
      <c r="H160" s="337"/>
    </row>
    <row r="161" spans="1:8">
      <c r="A161" s="336"/>
      <c r="B161" s="336"/>
      <c r="C161" s="337"/>
      <c r="D161" s="337"/>
      <c r="E161" s="337"/>
      <c r="F161" s="337"/>
      <c r="G161" s="337"/>
      <c r="H161" s="337"/>
    </row>
    <row r="162" spans="1:8">
      <c r="A162" s="336"/>
      <c r="B162" s="336"/>
      <c r="C162" s="337"/>
      <c r="D162" s="337"/>
      <c r="E162" s="337"/>
      <c r="F162" s="337"/>
      <c r="G162" s="337"/>
      <c r="H162" s="337"/>
    </row>
    <row r="163" spans="1:8">
      <c r="A163" s="336"/>
      <c r="B163" s="336"/>
      <c r="C163" s="337"/>
      <c r="D163" s="337"/>
      <c r="E163" s="337"/>
      <c r="F163" s="337"/>
      <c r="G163" s="337"/>
      <c r="H163" s="337"/>
    </row>
    <row r="164" spans="1:8">
      <c r="A164" s="336"/>
      <c r="B164" s="336"/>
      <c r="C164" s="337"/>
      <c r="D164" s="337"/>
      <c r="E164" s="337"/>
      <c r="F164" s="337"/>
      <c r="G164" s="337"/>
      <c r="H164" s="337"/>
    </row>
    <row r="165" spans="1:8">
      <c r="A165" s="336"/>
      <c r="B165" s="336"/>
      <c r="C165" s="337"/>
      <c r="D165" s="337"/>
      <c r="E165" s="337"/>
      <c r="F165" s="337"/>
      <c r="G165" s="337"/>
      <c r="H165" s="337"/>
    </row>
    <row r="166" spans="1:8">
      <c r="A166" s="336"/>
      <c r="B166" s="336"/>
      <c r="C166" s="337"/>
      <c r="D166" s="337"/>
      <c r="E166" s="337"/>
      <c r="F166" s="337"/>
      <c r="G166" s="337"/>
      <c r="H166" s="337"/>
    </row>
    <row r="167" spans="1:8">
      <c r="A167" s="336"/>
      <c r="B167" s="336"/>
      <c r="C167" s="337"/>
      <c r="D167" s="337"/>
      <c r="E167" s="337"/>
      <c r="F167" s="337"/>
      <c r="G167" s="337"/>
      <c r="H167" s="337"/>
    </row>
    <row r="168" spans="1:8">
      <c r="A168" s="336"/>
      <c r="B168" s="336"/>
      <c r="C168" s="337"/>
      <c r="D168" s="337"/>
      <c r="E168" s="337"/>
      <c r="F168" s="337"/>
      <c r="G168" s="337"/>
      <c r="H168" s="337"/>
    </row>
    <row r="169" spans="1:8">
      <c r="A169" s="336"/>
      <c r="B169" s="336"/>
      <c r="C169" s="337"/>
      <c r="D169" s="337"/>
      <c r="E169" s="337"/>
      <c r="F169" s="337"/>
      <c r="G169" s="337"/>
      <c r="H169" s="337"/>
    </row>
    <row r="170" spans="1:8">
      <c r="A170" s="336"/>
      <c r="B170" s="336"/>
      <c r="C170" s="337"/>
      <c r="D170" s="337"/>
      <c r="E170" s="337"/>
      <c r="F170" s="337"/>
      <c r="G170" s="337"/>
      <c r="H170" s="337"/>
    </row>
    <row r="171" spans="1:8">
      <c r="A171" s="336"/>
      <c r="B171" s="336"/>
      <c r="C171" s="337"/>
      <c r="D171" s="337"/>
      <c r="E171" s="337"/>
      <c r="F171" s="337"/>
      <c r="G171" s="337"/>
      <c r="H171" s="337"/>
    </row>
    <row r="172" spans="1:8">
      <c r="A172" s="336"/>
      <c r="B172" s="336"/>
      <c r="C172" s="337"/>
      <c r="D172" s="337"/>
      <c r="E172" s="337"/>
      <c r="F172" s="337"/>
      <c r="G172" s="337"/>
      <c r="H172" s="337"/>
    </row>
    <row r="173" spans="1:8">
      <c r="A173" s="336"/>
      <c r="B173" s="336"/>
      <c r="C173" s="337"/>
      <c r="D173" s="337"/>
      <c r="E173" s="337"/>
      <c r="F173" s="337"/>
      <c r="G173" s="337"/>
      <c r="H173" s="337"/>
    </row>
    <row r="174" spans="1:8">
      <c r="A174" s="336"/>
      <c r="B174" s="336"/>
      <c r="C174" s="337"/>
      <c r="D174" s="337"/>
      <c r="E174" s="337"/>
      <c r="F174" s="337"/>
      <c r="G174" s="337"/>
      <c r="H174" s="337"/>
    </row>
    <row r="175" spans="1:8">
      <c r="A175" s="336"/>
      <c r="B175" s="336"/>
      <c r="C175" s="337"/>
      <c r="D175" s="337"/>
      <c r="E175" s="337"/>
      <c r="F175" s="337"/>
      <c r="G175" s="337"/>
      <c r="H175" s="337"/>
    </row>
    <row r="176" spans="1:8">
      <c r="A176" s="336"/>
      <c r="B176" s="336"/>
      <c r="C176" s="337"/>
      <c r="D176" s="337"/>
      <c r="E176" s="337"/>
      <c r="F176" s="337"/>
      <c r="G176" s="337"/>
      <c r="H176" s="337"/>
    </row>
    <row r="177" spans="1:8">
      <c r="A177" s="336"/>
      <c r="B177" s="336"/>
      <c r="C177" s="337"/>
      <c r="D177" s="337"/>
      <c r="E177" s="337"/>
      <c r="F177" s="337"/>
      <c r="G177" s="337"/>
      <c r="H177" s="337"/>
    </row>
    <row r="178" spans="1:8">
      <c r="A178" s="336"/>
      <c r="B178" s="336"/>
      <c r="C178" s="337"/>
      <c r="D178" s="337"/>
      <c r="E178" s="337"/>
      <c r="F178" s="337"/>
      <c r="G178" s="337"/>
      <c r="H178" s="337"/>
    </row>
    <row r="179" spans="1:8">
      <c r="A179" s="336"/>
      <c r="B179" s="336"/>
      <c r="C179" s="337"/>
      <c r="D179" s="337"/>
      <c r="E179" s="337"/>
      <c r="F179" s="337"/>
      <c r="G179" s="337"/>
      <c r="H179" s="337"/>
    </row>
    <row r="180" spans="1:8">
      <c r="A180" s="336"/>
      <c r="B180" s="336"/>
      <c r="C180" s="337"/>
      <c r="D180" s="337"/>
      <c r="E180" s="337"/>
      <c r="F180" s="337"/>
      <c r="G180" s="337"/>
      <c r="H180" s="337"/>
    </row>
    <row r="181" spans="1:8">
      <c r="A181" s="336"/>
      <c r="B181" s="336"/>
      <c r="C181" s="337"/>
      <c r="D181" s="337"/>
      <c r="E181" s="337"/>
      <c r="F181" s="337"/>
      <c r="G181" s="337"/>
      <c r="H181" s="337"/>
    </row>
    <row r="182" spans="1:8">
      <c r="A182" s="336"/>
      <c r="B182" s="336"/>
      <c r="C182" s="337"/>
      <c r="D182" s="337"/>
      <c r="E182" s="337"/>
      <c r="F182" s="337"/>
      <c r="G182" s="337"/>
      <c r="H182" s="337"/>
    </row>
    <row r="183" spans="1:8">
      <c r="A183" s="336"/>
      <c r="B183" s="336"/>
      <c r="C183" s="337"/>
      <c r="D183" s="337"/>
      <c r="E183" s="337"/>
      <c r="F183" s="337"/>
      <c r="G183" s="337"/>
      <c r="H183" s="337"/>
    </row>
    <row r="184" spans="1:8">
      <c r="A184" s="336"/>
      <c r="B184" s="336"/>
      <c r="C184" s="337"/>
      <c r="D184" s="337"/>
      <c r="E184" s="337"/>
      <c r="F184" s="337"/>
      <c r="G184" s="337"/>
      <c r="H184" s="337"/>
    </row>
    <row r="185" spans="1:8">
      <c r="A185" s="336"/>
      <c r="B185" s="336"/>
      <c r="C185" s="337"/>
      <c r="D185" s="337"/>
      <c r="E185" s="337"/>
      <c r="F185" s="337"/>
      <c r="G185" s="337"/>
      <c r="H185" s="337"/>
    </row>
    <row r="186" spans="1:8">
      <c r="A186" s="336"/>
      <c r="B186" s="336"/>
      <c r="C186" s="337"/>
      <c r="D186" s="337"/>
      <c r="E186" s="337"/>
      <c r="F186" s="337"/>
      <c r="G186" s="337"/>
      <c r="H186" s="337"/>
    </row>
    <row r="187" spans="1:8">
      <c r="A187" s="336"/>
      <c r="B187" s="336"/>
      <c r="C187" s="337"/>
      <c r="D187" s="337"/>
      <c r="E187" s="337"/>
      <c r="F187" s="337"/>
      <c r="G187" s="337"/>
      <c r="H187" s="337"/>
    </row>
    <row r="188" spans="1:8">
      <c r="A188" s="336"/>
      <c r="B188" s="336"/>
      <c r="C188" s="337"/>
      <c r="D188" s="337"/>
      <c r="E188" s="337"/>
      <c r="F188" s="337"/>
      <c r="G188" s="337"/>
      <c r="H188" s="337"/>
    </row>
    <row r="189" spans="1:8">
      <c r="A189" s="336"/>
      <c r="B189" s="336"/>
      <c r="C189" s="337"/>
      <c r="D189" s="337"/>
      <c r="E189" s="337"/>
      <c r="F189" s="337"/>
      <c r="G189" s="337"/>
      <c r="H189" s="337"/>
    </row>
    <row r="190" spans="1:8">
      <c r="A190" s="336"/>
      <c r="B190" s="336"/>
      <c r="C190" s="337"/>
      <c r="D190" s="337"/>
      <c r="E190" s="337"/>
      <c r="F190" s="337"/>
      <c r="G190" s="337"/>
      <c r="H190" s="337"/>
    </row>
    <row r="191" spans="1:8">
      <c r="A191" s="336"/>
      <c r="B191" s="336"/>
      <c r="C191" s="337"/>
      <c r="D191" s="337"/>
      <c r="E191" s="337"/>
      <c r="F191" s="337"/>
      <c r="G191" s="337"/>
      <c r="H191" s="337"/>
    </row>
    <row r="192" spans="1:8">
      <c r="A192" s="336"/>
      <c r="B192" s="336"/>
      <c r="C192" s="337"/>
      <c r="D192" s="337"/>
      <c r="E192" s="337"/>
      <c r="F192" s="337"/>
      <c r="G192" s="337"/>
      <c r="H192" s="337"/>
    </row>
    <row r="193" spans="1:8">
      <c r="A193" s="336"/>
      <c r="B193" s="336"/>
      <c r="C193" s="337"/>
      <c r="D193" s="337"/>
      <c r="E193" s="337"/>
      <c r="F193" s="337"/>
      <c r="G193" s="337"/>
      <c r="H193" s="337"/>
    </row>
    <row r="194" spans="1:8">
      <c r="A194" s="336"/>
      <c r="B194" s="336"/>
      <c r="C194" s="337"/>
      <c r="D194" s="337"/>
      <c r="E194" s="337"/>
      <c r="F194" s="337"/>
      <c r="G194" s="337"/>
      <c r="H194" s="337"/>
    </row>
    <row r="195" spans="1:8">
      <c r="A195" s="336"/>
      <c r="B195" s="336"/>
      <c r="C195" s="337"/>
      <c r="D195" s="337"/>
      <c r="E195" s="337"/>
      <c r="F195" s="337"/>
      <c r="G195" s="337"/>
      <c r="H195" s="337"/>
    </row>
    <row r="196" spans="1:8">
      <c r="A196" s="336"/>
      <c r="B196" s="336"/>
      <c r="C196" s="337"/>
      <c r="D196" s="337"/>
      <c r="E196" s="337"/>
      <c r="F196" s="337"/>
      <c r="G196" s="337"/>
      <c r="H196" s="337"/>
    </row>
    <row r="197" spans="1:8">
      <c r="A197" s="336"/>
      <c r="B197" s="336"/>
      <c r="C197" s="337"/>
      <c r="D197" s="337"/>
      <c r="E197" s="337"/>
      <c r="F197" s="337"/>
      <c r="G197" s="337"/>
      <c r="H197" s="337"/>
    </row>
    <row r="198" spans="1:8">
      <c r="A198" s="336"/>
      <c r="B198" s="336"/>
      <c r="C198" s="337"/>
      <c r="D198" s="337"/>
      <c r="E198" s="337"/>
      <c r="F198" s="337"/>
      <c r="G198" s="337"/>
      <c r="H198" s="337"/>
    </row>
    <row r="199" spans="1:8">
      <c r="A199" s="336"/>
      <c r="B199" s="336"/>
      <c r="C199" s="337"/>
      <c r="D199" s="337"/>
      <c r="E199" s="337"/>
      <c r="F199" s="337"/>
      <c r="G199" s="337"/>
      <c r="H199" s="337"/>
    </row>
    <row r="200" spans="1:8">
      <c r="A200" s="336"/>
      <c r="B200" s="336"/>
      <c r="C200" s="337"/>
      <c r="D200" s="337"/>
      <c r="E200" s="337"/>
      <c r="F200" s="337"/>
      <c r="G200" s="337"/>
      <c r="H200" s="337"/>
    </row>
    <row r="201" spans="1:8">
      <c r="A201" s="336"/>
      <c r="B201" s="336"/>
      <c r="C201" s="337"/>
      <c r="D201" s="337"/>
      <c r="E201" s="337"/>
      <c r="F201" s="337"/>
      <c r="G201" s="337"/>
      <c r="H201" s="337"/>
    </row>
    <row r="202" spans="1:8">
      <c r="A202" s="336"/>
      <c r="B202" s="336"/>
      <c r="C202" s="337"/>
      <c r="D202" s="337"/>
      <c r="E202" s="337"/>
      <c r="F202" s="337"/>
      <c r="G202" s="337"/>
      <c r="H202" s="337"/>
    </row>
    <row r="203" spans="1:8">
      <c r="A203" s="336"/>
      <c r="B203" s="336"/>
      <c r="C203" s="337"/>
      <c r="D203" s="337"/>
      <c r="E203" s="337"/>
      <c r="F203" s="337"/>
      <c r="G203" s="337"/>
      <c r="H203" s="337"/>
    </row>
    <row r="204" spans="1:8">
      <c r="A204" s="336"/>
      <c r="B204" s="336"/>
      <c r="C204" s="337"/>
      <c r="D204" s="337"/>
      <c r="E204" s="337"/>
      <c r="F204" s="337"/>
      <c r="G204" s="337"/>
      <c r="H204" s="337"/>
    </row>
    <row r="205" spans="1:8">
      <c r="A205" s="336"/>
      <c r="B205" s="336"/>
      <c r="C205" s="337"/>
      <c r="D205" s="337"/>
      <c r="E205" s="337"/>
      <c r="F205" s="337"/>
      <c r="G205" s="337"/>
      <c r="H205" s="337"/>
    </row>
    <row r="206" spans="1:8">
      <c r="A206" s="336"/>
      <c r="B206" s="336"/>
      <c r="C206" s="337"/>
      <c r="D206" s="337"/>
      <c r="E206" s="337"/>
      <c r="F206" s="337"/>
      <c r="G206" s="337"/>
      <c r="H206" s="337"/>
    </row>
    <row r="207" spans="1:8">
      <c r="A207" s="336"/>
      <c r="B207" s="336"/>
      <c r="C207" s="337"/>
      <c r="D207" s="337"/>
      <c r="E207" s="337"/>
      <c r="F207" s="337"/>
      <c r="G207" s="337"/>
      <c r="H207" s="337"/>
    </row>
    <row r="208" spans="1:8">
      <c r="A208" s="336"/>
      <c r="B208" s="336"/>
      <c r="C208" s="337"/>
      <c r="D208" s="337"/>
      <c r="E208" s="337"/>
      <c r="F208" s="337"/>
      <c r="G208" s="337"/>
      <c r="H208" s="337"/>
    </row>
    <row r="209" spans="1:8">
      <c r="A209" s="336"/>
      <c r="B209" s="336"/>
      <c r="C209" s="337"/>
      <c r="D209" s="337"/>
      <c r="E209" s="337"/>
      <c r="F209" s="337"/>
      <c r="G209" s="337"/>
      <c r="H209" s="337"/>
    </row>
    <row r="210" spans="1:8">
      <c r="A210" s="336"/>
      <c r="B210" s="336"/>
      <c r="C210" s="337"/>
      <c r="D210" s="337"/>
      <c r="E210" s="337"/>
      <c r="F210" s="337"/>
      <c r="G210" s="337"/>
      <c r="H210" s="337"/>
    </row>
    <row r="211" spans="1:8">
      <c r="A211" s="336"/>
      <c r="B211" s="336"/>
      <c r="C211" s="337"/>
      <c r="D211" s="337"/>
      <c r="E211" s="337"/>
      <c r="F211" s="337"/>
      <c r="G211" s="337"/>
      <c r="H211" s="337"/>
    </row>
    <row r="212" spans="1:8">
      <c r="A212" s="336"/>
      <c r="B212" s="336"/>
      <c r="C212" s="337"/>
      <c r="D212" s="337"/>
      <c r="E212" s="337"/>
      <c r="F212" s="337"/>
      <c r="G212" s="337"/>
      <c r="H212" s="337"/>
    </row>
    <row r="213" spans="1:8">
      <c r="A213" s="336"/>
      <c r="B213" s="336"/>
      <c r="C213" s="337"/>
      <c r="D213" s="337"/>
      <c r="E213" s="337"/>
      <c r="F213" s="337"/>
      <c r="G213" s="337"/>
      <c r="H213" s="337"/>
    </row>
    <row r="214" spans="1:8">
      <c r="A214" s="336"/>
      <c r="B214" s="336"/>
      <c r="C214" s="337"/>
      <c r="D214" s="337"/>
      <c r="E214" s="337"/>
      <c r="F214" s="337"/>
      <c r="G214" s="337"/>
      <c r="H214" s="337"/>
    </row>
    <row r="215" spans="1:8">
      <c r="A215" s="336"/>
      <c r="B215" s="336"/>
      <c r="C215" s="337"/>
      <c r="D215" s="337"/>
      <c r="E215" s="337"/>
      <c r="F215" s="337"/>
      <c r="G215" s="337"/>
      <c r="H215" s="337"/>
    </row>
    <row r="216" spans="1:8">
      <c r="A216" s="336"/>
      <c r="B216" s="336"/>
      <c r="C216" s="337"/>
      <c r="D216" s="337"/>
      <c r="E216" s="337"/>
      <c r="F216" s="337"/>
      <c r="G216" s="337"/>
      <c r="H216" s="337"/>
    </row>
    <row r="217" spans="1:8">
      <c r="A217" s="336"/>
      <c r="B217" s="336"/>
      <c r="C217" s="337"/>
      <c r="D217" s="337"/>
      <c r="E217" s="337"/>
      <c r="F217" s="337"/>
      <c r="G217" s="337"/>
      <c r="H217" s="337"/>
    </row>
    <row r="218" spans="1:8">
      <c r="A218" s="336"/>
      <c r="B218" s="336"/>
      <c r="C218" s="337"/>
      <c r="D218" s="337"/>
      <c r="E218" s="337"/>
      <c r="F218" s="337"/>
      <c r="G218" s="337"/>
      <c r="H218" s="337"/>
    </row>
    <row r="219" spans="1:8">
      <c r="A219" s="336"/>
      <c r="B219" s="336"/>
      <c r="C219" s="337"/>
      <c r="D219" s="337"/>
      <c r="E219" s="337"/>
      <c r="F219" s="337"/>
      <c r="G219" s="337"/>
      <c r="H219" s="337"/>
    </row>
    <row r="220" spans="1:8">
      <c r="A220" s="336"/>
      <c r="B220" s="336"/>
      <c r="C220" s="337"/>
      <c r="D220" s="337"/>
      <c r="E220" s="337"/>
      <c r="F220" s="337"/>
      <c r="G220" s="337"/>
      <c r="H220" s="337"/>
    </row>
    <row r="221" spans="1:8">
      <c r="A221" s="336"/>
      <c r="B221" s="336"/>
      <c r="C221" s="337"/>
      <c r="D221" s="337"/>
      <c r="E221" s="337"/>
      <c r="F221" s="337"/>
      <c r="G221" s="337"/>
      <c r="H221" s="337"/>
    </row>
    <row r="222" spans="1:8">
      <c r="A222" s="336"/>
      <c r="B222" s="336"/>
      <c r="C222" s="337"/>
      <c r="D222" s="337"/>
      <c r="E222" s="337"/>
      <c r="F222" s="337"/>
      <c r="G222" s="337"/>
      <c r="H222" s="337"/>
    </row>
    <row r="223" spans="1:8">
      <c r="A223" s="336"/>
      <c r="B223" s="336"/>
      <c r="C223" s="337"/>
      <c r="D223" s="337"/>
      <c r="E223" s="337"/>
      <c r="F223" s="337"/>
      <c r="G223" s="337"/>
      <c r="H223" s="337"/>
    </row>
    <row r="224" spans="1:8">
      <c r="A224" s="336"/>
      <c r="B224" s="336"/>
      <c r="C224" s="337"/>
      <c r="D224" s="337"/>
      <c r="E224" s="337"/>
      <c r="F224" s="337"/>
      <c r="G224" s="337"/>
      <c r="H224" s="337"/>
    </row>
    <row r="225" spans="1:8">
      <c r="A225" s="336"/>
      <c r="B225" s="336"/>
      <c r="C225" s="337"/>
      <c r="D225" s="337"/>
      <c r="E225" s="337"/>
      <c r="F225" s="337"/>
      <c r="G225" s="337"/>
      <c r="H225" s="337"/>
    </row>
    <row r="226" spans="1:8">
      <c r="A226" s="336"/>
      <c r="B226" s="336"/>
      <c r="C226" s="337"/>
      <c r="D226" s="337"/>
      <c r="E226" s="337"/>
      <c r="F226" s="337"/>
      <c r="G226" s="337"/>
      <c r="H226" s="337"/>
    </row>
    <row r="227" spans="1:8">
      <c r="A227" s="336"/>
      <c r="B227" s="336"/>
      <c r="C227" s="337"/>
      <c r="D227" s="337"/>
      <c r="E227" s="337"/>
      <c r="F227" s="337"/>
      <c r="G227" s="337"/>
      <c r="H227" s="337"/>
    </row>
    <row r="228" spans="1:8">
      <c r="A228" s="336"/>
      <c r="B228" s="336"/>
      <c r="C228" s="337"/>
      <c r="D228" s="337"/>
      <c r="E228" s="337"/>
      <c r="F228" s="337"/>
      <c r="G228" s="337"/>
      <c r="H228" s="337"/>
    </row>
    <row r="229" spans="1:8">
      <c r="A229" s="336"/>
      <c r="B229" s="336"/>
      <c r="C229" s="337"/>
      <c r="D229" s="337"/>
      <c r="E229" s="337"/>
      <c r="F229" s="337"/>
      <c r="G229" s="337"/>
      <c r="H229" s="337"/>
    </row>
    <row r="230" spans="1:8">
      <c r="A230" s="336"/>
      <c r="B230" s="336"/>
      <c r="C230" s="337"/>
      <c r="D230" s="337"/>
      <c r="E230" s="337"/>
      <c r="F230" s="337"/>
      <c r="G230" s="337"/>
      <c r="H230" s="337"/>
    </row>
    <row r="231" spans="1:8">
      <c r="A231" s="336"/>
      <c r="B231" s="336"/>
      <c r="C231" s="337"/>
      <c r="D231" s="337"/>
      <c r="E231" s="337"/>
      <c r="F231" s="337"/>
      <c r="G231" s="337"/>
      <c r="H231" s="337"/>
    </row>
    <row r="232" spans="1:8">
      <c r="A232" s="336"/>
      <c r="B232" s="336"/>
      <c r="C232" s="337"/>
      <c r="D232" s="337"/>
      <c r="E232" s="337"/>
      <c r="F232" s="337"/>
      <c r="G232" s="337"/>
      <c r="H232" s="337"/>
    </row>
    <row r="233" spans="1:8">
      <c r="A233" s="336"/>
      <c r="B233" s="336"/>
      <c r="C233" s="337"/>
      <c r="D233" s="337"/>
      <c r="E233" s="337"/>
      <c r="F233" s="337"/>
      <c r="G233" s="337"/>
      <c r="H233" s="337"/>
    </row>
    <row r="234" spans="1:8">
      <c r="A234" s="336"/>
      <c r="B234" s="336"/>
      <c r="C234" s="337"/>
      <c r="D234" s="337"/>
      <c r="E234" s="337"/>
      <c r="F234" s="337"/>
      <c r="G234" s="337"/>
      <c r="H234" s="337"/>
    </row>
    <row r="235" spans="1:8">
      <c r="A235" s="336"/>
      <c r="B235" s="336"/>
      <c r="C235" s="337"/>
      <c r="D235" s="337"/>
      <c r="E235" s="337"/>
      <c r="F235" s="337"/>
      <c r="G235" s="337"/>
      <c r="H235" s="337"/>
    </row>
    <row r="236" spans="1:8">
      <c r="A236" s="336"/>
      <c r="B236" s="336"/>
      <c r="C236" s="337"/>
      <c r="D236" s="337"/>
      <c r="E236" s="337"/>
      <c r="F236" s="337"/>
      <c r="G236" s="337"/>
      <c r="H236" s="337"/>
    </row>
    <row r="237" spans="1:8">
      <c r="A237" s="336"/>
      <c r="B237" s="336"/>
      <c r="C237" s="337"/>
      <c r="D237" s="337"/>
      <c r="E237" s="337"/>
      <c r="F237" s="337"/>
      <c r="G237" s="337"/>
      <c r="H237" s="337"/>
    </row>
    <row r="238" spans="1:8">
      <c r="A238" s="336"/>
      <c r="B238" s="336"/>
      <c r="C238" s="337"/>
      <c r="D238" s="337"/>
      <c r="E238" s="337"/>
      <c r="F238" s="337"/>
      <c r="G238" s="337"/>
      <c r="H238" s="337"/>
    </row>
    <row r="239" spans="1:8">
      <c r="A239" s="336"/>
      <c r="B239" s="336"/>
      <c r="C239" s="337"/>
      <c r="D239" s="337"/>
      <c r="E239" s="337"/>
      <c r="F239" s="337"/>
      <c r="G239" s="337"/>
      <c r="H239" s="337"/>
    </row>
    <row r="240" spans="1:8">
      <c r="A240" s="336"/>
      <c r="B240" s="336"/>
      <c r="C240" s="337"/>
      <c r="D240" s="337"/>
      <c r="E240" s="337"/>
      <c r="F240" s="337"/>
      <c r="G240" s="337"/>
      <c r="H240" s="337"/>
    </row>
    <row r="241" spans="1:8">
      <c r="A241" s="336"/>
      <c r="B241" s="336"/>
      <c r="C241" s="337"/>
      <c r="D241" s="337"/>
      <c r="E241" s="337"/>
      <c r="F241" s="337"/>
      <c r="G241" s="337"/>
      <c r="H241" s="337"/>
    </row>
    <row r="242" spans="1:8">
      <c r="A242" s="336"/>
      <c r="B242" s="336"/>
      <c r="C242" s="337"/>
      <c r="D242" s="337"/>
      <c r="E242" s="337"/>
      <c r="F242" s="337"/>
      <c r="G242" s="337"/>
      <c r="H242" s="337"/>
    </row>
    <row r="243" spans="1:8">
      <c r="A243" s="336"/>
      <c r="B243" s="336"/>
      <c r="C243" s="337"/>
      <c r="D243" s="337"/>
      <c r="E243" s="337"/>
      <c r="F243" s="337"/>
      <c r="G243" s="337"/>
      <c r="H243" s="337"/>
    </row>
    <row r="244" spans="1:8">
      <c r="A244" s="336"/>
      <c r="B244" s="336"/>
      <c r="C244" s="337"/>
      <c r="D244" s="337"/>
      <c r="E244" s="337"/>
      <c r="F244" s="337"/>
      <c r="G244" s="337"/>
      <c r="H244" s="337"/>
    </row>
    <row r="245" spans="1:8">
      <c r="A245" s="336"/>
      <c r="B245" s="336"/>
      <c r="C245" s="337"/>
      <c r="D245" s="337"/>
      <c r="E245" s="337"/>
      <c r="F245" s="337"/>
      <c r="G245" s="337"/>
      <c r="H245" s="337"/>
    </row>
    <row r="246" spans="1:8">
      <c r="A246" s="336"/>
      <c r="B246" s="336"/>
      <c r="C246" s="337"/>
      <c r="D246" s="337"/>
      <c r="E246" s="337"/>
      <c r="F246" s="337"/>
      <c r="G246" s="337"/>
      <c r="H246" s="337"/>
    </row>
    <row r="247" spans="1:8">
      <c r="A247" s="336"/>
      <c r="B247" s="336"/>
      <c r="C247" s="337"/>
      <c r="D247" s="337"/>
      <c r="E247" s="337"/>
      <c r="F247" s="337"/>
      <c r="G247" s="337"/>
      <c r="H247" s="337"/>
    </row>
    <row r="248" spans="1:8">
      <c r="A248" s="336"/>
      <c r="B248" s="336"/>
      <c r="C248" s="337"/>
      <c r="D248" s="337"/>
      <c r="E248" s="337"/>
      <c r="F248" s="337"/>
      <c r="G248" s="337"/>
      <c r="H248" s="337"/>
    </row>
    <row r="249" spans="1:8">
      <c r="A249" s="336"/>
      <c r="B249" s="336"/>
      <c r="C249" s="337"/>
      <c r="D249" s="337"/>
      <c r="E249" s="337"/>
      <c r="F249" s="337"/>
      <c r="G249" s="337"/>
      <c r="H249" s="337"/>
    </row>
    <row r="250" spans="1:8">
      <c r="A250" s="336"/>
      <c r="B250" s="336"/>
      <c r="C250" s="337"/>
      <c r="D250" s="337"/>
      <c r="E250" s="337"/>
      <c r="F250" s="337"/>
      <c r="G250" s="337"/>
      <c r="H250" s="337"/>
    </row>
    <row r="251" spans="1:8">
      <c r="A251" s="336"/>
      <c r="B251" s="336"/>
      <c r="C251" s="337"/>
      <c r="D251" s="337"/>
      <c r="E251" s="337"/>
      <c r="F251" s="337"/>
      <c r="G251" s="337"/>
      <c r="H251" s="337"/>
    </row>
    <row r="252" spans="1:8">
      <c r="A252" s="336"/>
      <c r="B252" s="336"/>
      <c r="C252" s="337"/>
      <c r="D252" s="337"/>
      <c r="E252" s="337"/>
      <c r="F252" s="337"/>
      <c r="G252" s="337"/>
      <c r="H252" s="337"/>
    </row>
    <row r="253" spans="1:8">
      <c r="A253" s="336"/>
      <c r="B253" s="336"/>
      <c r="C253" s="337"/>
      <c r="D253" s="337"/>
      <c r="E253" s="337"/>
      <c r="F253" s="337"/>
      <c r="G253" s="337"/>
      <c r="H253" s="337"/>
    </row>
    <row r="254" spans="1:8">
      <c r="A254" s="336"/>
      <c r="B254" s="336"/>
      <c r="C254" s="337"/>
      <c r="D254" s="337"/>
      <c r="E254" s="337"/>
      <c r="F254" s="337"/>
      <c r="G254" s="337"/>
      <c r="H254" s="337"/>
    </row>
    <row r="255" spans="1:8">
      <c r="A255" s="336"/>
      <c r="B255" s="336"/>
      <c r="C255" s="337"/>
      <c r="D255" s="337"/>
      <c r="E255" s="337"/>
      <c r="F255" s="337"/>
      <c r="G255" s="337"/>
      <c r="H255" s="337"/>
    </row>
    <row r="256" spans="1:8">
      <c r="A256" s="336"/>
      <c r="B256" s="336"/>
      <c r="C256" s="337"/>
      <c r="D256" s="337"/>
      <c r="E256" s="337"/>
      <c r="F256" s="337"/>
      <c r="G256" s="337"/>
      <c r="H256" s="337"/>
    </row>
    <row r="257" spans="1:8">
      <c r="A257" s="336"/>
      <c r="B257" s="336"/>
      <c r="C257" s="337"/>
      <c r="D257" s="337"/>
      <c r="E257" s="337"/>
      <c r="F257" s="337"/>
      <c r="G257" s="337"/>
      <c r="H257" s="337"/>
    </row>
    <row r="258" spans="1:8">
      <c r="A258" s="336"/>
      <c r="B258" s="336"/>
      <c r="C258" s="337"/>
      <c r="D258" s="337"/>
      <c r="E258" s="337"/>
      <c r="F258" s="337"/>
      <c r="G258" s="337"/>
      <c r="H258" s="337"/>
    </row>
    <row r="259" spans="1:8">
      <c r="A259" s="336"/>
      <c r="B259" s="336"/>
      <c r="C259" s="337"/>
      <c r="D259" s="337"/>
      <c r="E259" s="337"/>
      <c r="F259" s="337"/>
      <c r="G259" s="337"/>
      <c r="H259" s="337"/>
    </row>
    <row r="260" spans="1:8">
      <c r="A260" s="336"/>
      <c r="B260" s="336"/>
      <c r="C260" s="337"/>
      <c r="D260" s="337"/>
      <c r="E260" s="337"/>
      <c r="F260" s="337"/>
      <c r="G260" s="337"/>
      <c r="H260" s="337"/>
    </row>
    <row r="261" spans="1:8">
      <c r="A261" s="336"/>
      <c r="B261" s="336"/>
      <c r="C261" s="337"/>
      <c r="D261" s="337"/>
      <c r="E261" s="337"/>
      <c r="F261" s="337"/>
      <c r="G261" s="337"/>
      <c r="H261" s="337"/>
    </row>
    <row r="262" spans="1:8">
      <c r="A262" s="336"/>
      <c r="B262" s="336"/>
      <c r="C262" s="337"/>
      <c r="D262" s="337"/>
      <c r="E262" s="337"/>
      <c r="F262" s="337"/>
      <c r="G262" s="337"/>
      <c r="H262" s="337"/>
    </row>
    <row r="263" spans="1:8">
      <c r="A263" s="336"/>
      <c r="B263" s="336"/>
      <c r="C263" s="337"/>
      <c r="D263" s="337"/>
      <c r="E263" s="337"/>
      <c r="F263" s="337"/>
      <c r="G263" s="337"/>
      <c r="H263" s="337"/>
    </row>
    <row r="264" spans="1:8">
      <c r="A264" s="336"/>
      <c r="B264" s="336"/>
      <c r="C264" s="337"/>
      <c r="D264" s="337"/>
      <c r="E264" s="337"/>
      <c r="F264" s="337"/>
      <c r="G264" s="337"/>
      <c r="H264" s="337"/>
    </row>
    <row r="265" spans="1:8">
      <c r="A265" s="336"/>
      <c r="B265" s="336"/>
      <c r="C265" s="337"/>
      <c r="D265" s="337"/>
      <c r="E265" s="337"/>
      <c r="F265" s="337"/>
      <c r="G265" s="337"/>
      <c r="H265" s="337"/>
    </row>
    <row r="266" spans="1:8">
      <c r="A266" s="336"/>
      <c r="B266" s="336"/>
      <c r="C266" s="337"/>
      <c r="D266" s="337"/>
      <c r="E266" s="337"/>
      <c r="F266" s="337"/>
      <c r="G266" s="337"/>
      <c r="H266" s="337"/>
    </row>
    <row r="267" spans="1:8">
      <c r="A267" s="336"/>
      <c r="B267" s="336"/>
      <c r="C267" s="337"/>
      <c r="D267" s="337"/>
      <c r="E267" s="337"/>
      <c r="F267" s="337"/>
      <c r="G267" s="337"/>
      <c r="H267" s="337"/>
    </row>
    <row r="268" spans="1:8">
      <c r="A268" s="336"/>
      <c r="B268" s="336"/>
      <c r="C268" s="337"/>
      <c r="D268" s="337"/>
      <c r="E268" s="337"/>
      <c r="F268" s="337"/>
      <c r="G268" s="337"/>
      <c r="H268" s="337"/>
    </row>
    <row r="269" spans="1:8">
      <c r="A269" s="336"/>
      <c r="B269" s="336"/>
      <c r="C269" s="337"/>
      <c r="D269" s="337"/>
      <c r="E269" s="337"/>
      <c r="F269" s="337"/>
      <c r="G269" s="337"/>
      <c r="H269" s="337"/>
    </row>
    <row r="270" spans="1:8">
      <c r="A270" s="336"/>
      <c r="B270" s="336"/>
      <c r="C270" s="337"/>
      <c r="D270" s="337"/>
      <c r="E270" s="337"/>
      <c r="F270" s="337"/>
      <c r="G270" s="337"/>
      <c r="H270" s="337"/>
    </row>
    <row r="271" spans="1:8">
      <c r="A271" s="336"/>
      <c r="B271" s="336"/>
      <c r="C271" s="337"/>
      <c r="D271" s="337"/>
      <c r="E271" s="337"/>
      <c r="F271" s="337"/>
      <c r="G271" s="337"/>
      <c r="H271" s="337"/>
    </row>
    <row r="272" spans="1:8">
      <c r="A272" s="336"/>
      <c r="B272" s="336"/>
      <c r="C272" s="337"/>
      <c r="D272" s="337"/>
      <c r="E272" s="337"/>
      <c r="F272" s="337"/>
      <c r="G272" s="337"/>
      <c r="H272" s="337"/>
    </row>
    <row r="273" spans="1:8">
      <c r="A273" s="336"/>
      <c r="B273" s="336"/>
      <c r="C273" s="337"/>
      <c r="D273" s="337"/>
      <c r="E273" s="337"/>
      <c r="F273" s="337"/>
      <c r="G273" s="337"/>
      <c r="H273" s="337"/>
    </row>
    <row r="274" spans="1:8">
      <c r="A274" s="336"/>
      <c r="B274" s="336"/>
      <c r="C274" s="337"/>
      <c r="D274" s="337"/>
      <c r="E274" s="337"/>
      <c r="F274" s="337"/>
      <c r="G274" s="337"/>
      <c r="H274" s="337"/>
    </row>
    <row r="275" spans="1:8">
      <c r="A275" s="336"/>
      <c r="B275" s="336"/>
      <c r="C275" s="337"/>
      <c r="D275" s="337"/>
      <c r="E275" s="337"/>
      <c r="F275" s="337"/>
      <c r="G275" s="337"/>
      <c r="H275" s="337"/>
    </row>
    <row r="276" spans="1:8">
      <c r="A276" s="336"/>
      <c r="B276" s="336"/>
      <c r="C276" s="337"/>
      <c r="D276" s="337"/>
      <c r="E276" s="337"/>
      <c r="F276" s="337"/>
      <c r="G276" s="337"/>
      <c r="H276" s="337"/>
    </row>
    <row r="277" spans="1:8">
      <c r="A277" s="336"/>
      <c r="B277" s="336"/>
      <c r="C277" s="337"/>
      <c r="D277" s="337"/>
      <c r="E277" s="337"/>
      <c r="F277" s="337"/>
      <c r="G277" s="337"/>
      <c r="H277" s="337"/>
    </row>
    <row r="278" spans="1:8">
      <c r="A278" s="336"/>
      <c r="B278" s="336"/>
      <c r="C278" s="337"/>
      <c r="D278" s="337"/>
      <c r="E278" s="337"/>
      <c r="F278" s="337"/>
      <c r="G278" s="337"/>
      <c r="H278" s="337"/>
    </row>
    <row r="279" spans="1:8">
      <c r="A279" s="336"/>
      <c r="B279" s="336"/>
      <c r="C279" s="337"/>
      <c r="D279" s="337"/>
      <c r="E279" s="337"/>
      <c r="F279" s="337"/>
      <c r="G279" s="337"/>
      <c r="H279" s="337"/>
    </row>
    <row r="280" spans="1:8">
      <c r="A280" s="336"/>
      <c r="B280" s="336"/>
      <c r="C280" s="337"/>
      <c r="D280" s="337"/>
      <c r="E280" s="337"/>
      <c r="F280" s="337"/>
      <c r="G280" s="337"/>
      <c r="H280" s="337"/>
    </row>
    <row r="281" spans="1:8">
      <c r="A281" s="336"/>
      <c r="B281" s="336"/>
      <c r="C281" s="337"/>
      <c r="D281" s="337"/>
      <c r="E281" s="337"/>
      <c r="F281" s="337"/>
      <c r="G281" s="337"/>
      <c r="H281" s="337"/>
    </row>
    <row r="282" spans="1:8">
      <c r="A282" s="336"/>
      <c r="B282" s="336"/>
      <c r="C282" s="337"/>
      <c r="D282" s="337"/>
      <c r="E282" s="337"/>
      <c r="F282" s="337"/>
      <c r="G282" s="337"/>
      <c r="H282" s="337"/>
    </row>
    <row r="283" spans="1:8">
      <c r="A283" s="336"/>
      <c r="B283" s="336"/>
      <c r="C283" s="337"/>
      <c r="D283" s="337"/>
      <c r="E283" s="337"/>
      <c r="F283" s="337"/>
      <c r="G283" s="337"/>
      <c r="H283" s="337"/>
    </row>
    <row r="284" spans="1:8">
      <c r="A284" s="336"/>
      <c r="B284" s="336"/>
      <c r="C284" s="337"/>
      <c r="D284" s="337"/>
      <c r="E284" s="337"/>
      <c r="F284" s="337"/>
      <c r="G284" s="337"/>
      <c r="H284" s="337"/>
    </row>
    <row r="285" spans="1:8">
      <c r="A285" s="336"/>
      <c r="B285" s="336"/>
      <c r="C285" s="337"/>
      <c r="D285" s="337"/>
      <c r="E285" s="337"/>
      <c r="F285" s="337"/>
      <c r="G285" s="337"/>
      <c r="H285" s="337"/>
    </row>
    <row r="286" spans="1:8">
      <c r="A286" s="336"/>
      <c r="B286" s="336"/>
      <c r="C286" s="337"/>
      <c r="D286" s="337"/>
      <c r="E286" s="337"/>
      <c r="F286" s="337"/>
      <c r="G286" s="337"/>
      <c r="H286" s="337"/>
    </row>
    <row r="287" spans="1:8">
      <c r="A287" s="336"/>
      <c r="B287" s="336"/>
      <c r="C287" s="337"/>
      <c r="D287" s="337"/>
      <c r="E287" s="337"/>
      <c r="F287" s="337"/>
      <c r="G287" s="337"/>
      <c r="H287" s="337"/>
    </row>
    <row r="288" spans="1:8">
      <c r="A288" s="336"/>
      <c r="B288" s="336"/>
      <c r="C288" s="337"/>
      <c r="D288" s="337"/>
      <c r="E288" s="337"/>
      <c r="F288" s="337"/>
      <c r="G288" s="337"/>
      <c r="H288" s="337"/>
    </row>
    <row r="289" spans="1:8">
      <c r="A289" s="336"/>
      <c r="B289" s="336"/>
      <c r="C289" s="337"/>
      <c r="D289" s="337"/>
      <c r="E289" s="337"/>
      <c r="F289" s="337"/>
      <c r="G289" s="337"/>
      <c r="H289" s="337"/>
    </row>
    <row r="290" spans="1:8">
      <c r="A290" s="336"/>
      <c r="B290" s="336"/>
      <c r="C290" s="337"/>
      <c r="D290" s="337"/>
      <c r="E290" s="337"/>
      <c r="F290" s="337"/>
      <c r="G290" s="337"/>
      <c r="H290" s="337"/>
    </row>
    <row r="291" spans="1:8">
      <c r="A291" s="336"/>
      <c r="B291" s="336"/>
      <c r="C291" s="337"/>
      <c r="D291" s="337"/>
      <c r="E291" s="337"/>
      <c r="F291" s="337"/>
      <c r="G291" s="337"/>
      <c r="H291" s="337"/>
    </row>
    <row r="292" spans="1:8">
      <c r="A292" s="336"/>
      <c r="B292" s="336"/>
      <c r="C292" s="337"/>
      <c r="D292" s="337"/>
      <c r="E292" s="337"/>
      <c r="F292" s="337"/>
      <c r="G292" s="337"/>
      <c r="H292" s="337"/>
    </row>
    <row r="293" spans="1:8">
      <c r="A293" s="336"/>
      <c r="B293" s="336"/>
      <c r="C293" s="337"/>
      <c r="D293" s="337"/>
      <c r="E293" s="337"/>
      <c r="F293" s="337"/>
      <c r="G293" s="337"/>
      <c r="H293" s="337"/>
    </row>
    <row r="294" spans="1:8">
      <c r="A294" s="336"/>
      <c r="B294" s="336"/>
      <c r="C294" s="337"/>
      <c r="D294" s="337"/>
      <c r="E294" s="337"/>
      <c r="F294" s="337"/>
      <c r="G294" s="337"/>
      <c r="H294" s="337"/>
    </row>
    <row r="295" spans="1:8">
      <c r="A295" s="336"/>
      <c r="B295" s="336"/>
      <c r="C295" s="337"/>
      <c r="D295" s="337"/>
      <c r="E295" s="337"/>
      <c r="F295" s="337"/>
      <c r="G295" s="337"/>
      <c r="H295" s="337"/>
    </row>
    <row r="296" spans="1:8">
      <c r="A296" s="336"/>
      <c r="B296" s="336"/>
      <c r="C296" s="337"/>
      <c r="D296" s="337"/>
      <c r="E296" s="337"/>
      <c r="F296" s="337"/>
      <c r="G296" s="337"/>
      <c r="H296" s="337"/>
    </row>
    <row r="297" spans="1:8">
      <c r="A297" s="336"/>
      <c r="B297" s="336"/>
      <c r="C297" s="337"/>
      <c r="D297" s="337"/>
      <c r="E297" s="337"/>
      <c r="F297" s="337"/>
      <c r="G297" s="337"/>
      <c r="H297" s="337"/>
    </row>
    <row r="298" spans="1:8">
      <c r="A298" s="336"/>
      <c r="B298" s="336"/>
      <c r="C298" s="337"/>
      <c r="D298" s="337"/>
      <c r="E298" s="337"/>
      <c r="F298" s="337"/>
      <c r="G298" s="337"/>
      <c r="H298" s="337"/>
    </row>
    <row r="299" spans="1:8">
      <c r="A299" s="336"/>
      <c r="B299" s="336"/>
      <c r="C299" s="337"/>
      <c r="D299" s="337"/>
      <c r="E299" s="337"/>
      <c r="F299" s="337"/>
      <c r="G299" s="337"/>
      <c r="H299" s="337"/>
    </row>
    <row r="300" spans="1:8">
      <c r="A300" s="336"/>
      <c r="B300" s="336"/>
      <c r="C300" s="337"/>
      <c r="D300" s="337"/>
      <c r="E300" s="337"/>
      <c r="F300" s="337"/>
      <c r="G300" s="337"/>
      <c r="H300" s="337"/>
    </row>
    <row r="301" spans="1:8">
      <c r="A301" s="336"/>
      <c r="B301" s="336"/>
      <c r="C301" s="337"/>
      <c r="D301" s="337"/>
      <c r="E301" s="337"/>
      <c r="F301" s="337"/>
      <c r="G301" s="337"/>
      <c r="H301" s="337"/>
    </row>
    <row r="302" spans="1:8">
      <c r="A302" s="336"/>
      <c r="B302" s="336"/>
      <c r="C302" s="337"/>
      <c r="D302" s="337"/>
      <c r="E302" s="337"/>
      <c r="F302" s="337"/>
      <c r="G302" s="337"/>
      <c r="H302" s="337"/>
    </row>
    <row r="303" spans="1:8">
      <c r="A303" s="336"/>
      <c r="B303" s="336"/>
      <c r="C303" s="337"/>
      <c r="D303" s="337"/>
      <c r="E303" s="337"/>
      <c r="F303" s="337"/>
      <c r="G303" s="337"/>
      <c r="H303" s="337"/>
    </row>
    <row r="304" spans="1:8">
      <c r="A304" s="336"/>
      <c r="B304" s="336"/>
      <c r="C304" s="337"/>
      <c r="D304" s="337"/>
      <c r="E304" s="337"/>
      <c r="F304" s="337"/>
      <c r="G304" s="337"/>
      <c r="H304" s="337"/>
    </row>
    <row r="305" spans="1:8">
      <c r="A305" s="336"/>
      <c r="B305" s="336"/>
      <c r="C305" s="337"/>
      <c r="D305" s="337"/>
      <c r="E305" s="337"/>
      <c r="F305" s="337"/>
      <c r="G305" s="337"/>
      <c r="H305" s="337"/>
    </row>
    <row r="306" spans="1:8">
      <c r="A306" s="336"/>
      <c r="B306" s="336"/>
      <c r="C306" s="337"/>
      <c r="D306" s="337"/>
      <c r="E306" s="337"/>
      <c r="F306" s="337"/>
      <c r="G306" s="337"/>
      <c r="H306" s="337"/>
    </row>
    <row r="307" spans="1:8">
      <c r="A307" s="336"/>
      <c r="B307" s="336"/>
      <c r="C307" s="337"/>
      <c r="D307" s="337"/>
      <c r="E307" s="337"/>
      <c r="F307" s="337"/>
      <c r="G307" s="337"/>
      <c r="H307" s="337"/>
    </row>
    <row r="308" spans="1:8">
      <c r="A308" s="336"/>
      <c r="B308" s="336"/>
      <c r="C308" s="337"/>
      <c r="D308" s="337"/>
      <c r="E308" s="337"/>
      <c r="F308" s="337"/>
      <c r="G308" s="337"/>
      <c r="H308" s="337"/>
    </row>
    <row r="309" spans="1:8">
      <c r="A309" s="336"/>
      <c r="B309" s="336"/>
      <c r="C309" s="337"/>
      <c r="D309" s="337"/>
      <c r="E309" s="337"/>
      <c r="F309" s="337"/>
      <c r="G309" s="337"/>
      <c r="H309" s="337"/>
    </row>
    <row r="310" spans="1:8">
      <c r="A310" s="336"/>
      <c r="B310" s="336"/>
      <c r="C310" s="337"/>
      <c r="D310" s="337"/>
      <c r="E310" s="337"/>
      <c r="F310" s="337"/>
      <c r="G310" s="337"/>
      <c r="H310" s="337"/>
    </row>
    <row r="311" spans="1:8">
      <c r="A311" s="336"/>
      <c r="B311" s="336"/>
      <c r="C311" s="337"/>
      <c r="D311" s="337"/>
      <c r="E311" s="337"/>
      <c r="F311" s="337"/>
      <c r="G311" s="337"/>
      <c r="H311" s="337"/>
    </row>
    <row r="312" spans="1:8">
      <c r="A312" s="336"/>
      <c r="B312" s="336"/>
      <c r="C312" s="337"/>
      <c r="D312" s="337"/>
      <c r="E312" s="337"/>
      <c r="F312" s="337"/>
      <c r="G312" s="337"/>
      <c r="H312" s="337"/>
    </row>
    <row r="313" spans="1:8">
      <c r="A313" s="336"/>
      <c r="B313" s="336"/>
      <c r="C313" s="337"/>
      <c r="D313" s="337"/>
      <c r="E313" s="337"/>
      <c r="F313" s="337"/>
      <c r="G313" s="337"/>
      <c r="H313" s="337"/>
    </row>
    <row r="314" spans="1:8">
      <c r="A314" s="336"/>
      <c r="B314" s="336"/>
      <c r="C314" s="337"/>
      <c r="D314" s="337"/>
      <c r="E314" s="337"/>
      <c r="F314" s="337"/>
      <c r="G314" s="337"/>
      <c r="H314" s="337"/>
    </row>
    <row r="315" spans="1:8">
      <c r="A315" s="336"/>
      <c r="B315" s="336"/>
      <c r="C315" s="337"/>
      <c r="D315" s="337"/>
      <c r="E315" s="337"/>
      <c r="F315" s="337"/>
      <c r="G315" s="337"/>
      <c r="H315" s="337"/>
    </row>
    <row r="316" spans="1:8">
      <c r="A316" s="336"/>
      <c r="B316" s="336"/>
      <c r="C316" s="337"/>
      <c r="D316" s="337"/>
      <c r="E316" s="337"/>
      <c r="F316" s="337"/>
      <c r="G316" s="337"/>
      <c r="H316" s="337"/>
    </row>
    <row r="317" spans="1:8">
      <c r="A317" s="336"/>
      <c r="B317" s="336"/>
      <c r="C317" s="337"/>
      <c r="D317" s="337"/>
      <c r="E317" s="337"/>
      <c r="F317" s="337"/>
      <c r="G317" s="337"/>
      <c r="H317" s="337"/>
    </row>
    <row r="318" spans="1:8">
      <c r="A318" s="336"/>
      <c r="B318" s="336"/>
      <c r="C318" s="337"/>
      <c r="D318" s="337"/>
      <c r="E318" s="337"/>
      <c r="F318" s="337"/>
      <c r="G318" s="337"/>
      <c r="H318" s="337"/>
    </row>
    <row r="319" spans="1:8">
      <c r="A319" s="336"/>
      <c r="B319" s="336"/>
      <c r="C319" s="337"/>
      <c r="D319" s="337"/>
      <c r="E319" s="337"/>
      <c r="F319" s="337"/>
      <c r="G319" s="337"/>
      <c r="H319" s="337"/>
    </row>
    <row r="320" spans="1:8">
      <c r="A320" s="336"/>
      <c r="B320" s="336"/>
      <c r="C320" s="337"/>
      <c r="D320" s="337"/>
      <c r="E320" s="337"/>
      <c r="F320" s="337"/>
      <c r="G320" s="337"/>
      <c r="H320" s="337"/>
    </row>
    <row r="321" spans="1:8">
      <c r="A321" s="336"/>
      <c r="B321" s="336"/>
      <c r="C321" s="337"/>
      <c r="D321" s="337"/>
      <c r="E321" s="337"/>
      <c r="F321" s="337"/>
      <c r="G321" s="337"/>
      <c r="H321" s="337"/>
    </row>
    <row r="322" spans="1:8">
      <c r="A322" s="336"/>
      <c r="B322" s="336"/>
      <c r="C322" s="337"/>
      <c r="D322" s="337"/>
      <c r="E322" s="337"/>
      <c r="F322" s="337"/>
      <c r="G322" s="337"/>
      <c r="H322" s="337"/>
    </row>
    <row r="323" spans="1:8">
      <c r="A323" s="336"/>
      <c r="B323" s="336"/>
      <c r="C323" s="337"/>
      <c r="D323" s="337"/>
      <c r="E323" s="337"/>
      <c r="F323" s="337"/>
      <c r="G323" s="337"/>
      <c r="H323" s="337"/>
    </row>
    <row r="324" spans="1:8">
      <c r="A324" s="336"/>
      <c r="B324" s="336"/>
      <c r="C324" s="337"/>
      <c r="D324" s="337"/>
      <c r="E324" s="337"/>
      <c r="F324" s="337"/>
      <c r="G324" s="337"/>
      <c r="H324" s="337"/>
    </row>
    <row r="325" spans="1:8">
      <c r="A325" s="336"/>
      <c r="B325" s="336"/>
      <c r="C325" s="337"/>
      <c r="D325" s="337"/>
      <c r="E325" s="337"/>
      <c r="F325" s="337"/>
      <c r="G325" s="337"/>
      <c r="H325" s="337"/>
    </row>
    <row r="326" spans="1:8">
      <c r="A326" s="336"/>
      <c r="B326" s="336"/>
      <c r="C326" s="337"/>
      <c r="D326" s="337"/>
      <c r="E326" s="337"/>
      <c r="F326" s="337"/>
      <c r="G326" s="337"/>
      <c r="H326" s="337"/>
    </row>
    <row r="327" spans="1:8">
      <c r="A327" s="336"/>
      <c r="B327" s="336"/>
      <c r="C327" s="337"/>
      <c r="D327" s="337"/>
      <c r="E327" s="337"/>
      <c r="F327" s="337"/>
      <c r="G327" s="337"/>
      <c r="H327" s="337"/>
    </row>
    <row r="328" spans="1:8">
      <c r="A328" s="336"/>
      <c r="B328" s="336"/>
      <c r="C328" s="337"/>
      <c r="D328" s="337"/>
      <c r="E328" s="337"/>
      <c r="F328" s="337"/>
      <c r="G328" s="337"/>
      <c r="H328" s="337"/>
    </row>
    <row r="329" spans="1:8">
      <c r="A329" s="336"/>
      <c r="B329" s="336"/>
      <c r="C329" s="337"/>
      <c r="D329" s="337"/>
      <c r="E329" s="337"/>
      <c r="F329" s="337"/>
      <c r="G329" s="337"/>
      <c r="H329" s="337"/>
    </row>
    <row r="330" spans="1:8">
      <c r="A330" s="336"/>
      <c r="B330" s="336"/>
      <c r="C330" s="337"/>
      <c r="D330" s="337"/>
      <c r="E330" s="337"/>
      <c r="F330" s="337"/>
      <c r="G330" s="337"/>
      <c r="H330" s="337"/>
    </row>
    <row r="331" spans="1:8">
      <c r="A331" s="336"/>
      <c r="B331" s="336"/>
      <c r="C331" s="337"/>
      <c r="D331" s="337"/>
      <c r="E331" s="337"/>
      <c r="F331" s="337"/>
      <c r="G331" s="337"/>
      <c r="H331" s="337"/>
    </row>
    <row r="332" spans="1:8">
      <c r="A332" s="336"/>
      <c r="B332" s="336"/>
      <c r="C332" s="337"/>
      <c r="D332" s="337"/>
      <c r="E332" s="337"/>
      <c r="F332" s="337"/>
      <c r="G332" s="337"/>
      <c r="H332" s="337"/>
    </row>
    <row r="333" spans="1:8">
      <c r="A333" s="336"/>
      <c r="B333" s="336"/>
      <c r="C333" s="337"/>
      <c r="D333" s="337"/>
      <c r="E333" s="337"/>
      <c r="F333" s="337"/>
      <c r="G333" s="337"/>
      <c r="H333" s="337"/>
    </row>
    <row r="334" spans="1:8">
      <c r="A334" s="336"/>
      <c r="B334" s="336"/>
      <c r="C334" s="337"/>
      <c r="D334" s="337"/>
      <c r="E334" s="337"/>
      <c r="F334" s="337"/>
      <c r="G334" s="337"/>
      <c r="H334" s="337"/>
    </row>
    <row r="335" spans="1:8">
      <c r="A335" s="336"/>
      <c r="B335" s="336"/>
      <c r="C335" s="337"/>
      <c r="D335" s="337"/>
      <c r="E335" s="337"/>
      <c r="F335" s="337"/>
      <c r="G335" s="337"/>
      <c r="H335" s="337"/>
    </row>
    <row r="336" spans="1:8">
      <c r="A336" s="336"/>
      <c r="B336" s="336"/>
      <c r="C336" s="337"/>
      <c r="D336" s="337"/>
      <c r="E336" s="337"/>
      <c r="F336" s="337"/>
      <c r="G336" s="337"/>
      <c r="H336" s="337"/>
    </row>
    <row r="337" spans="1:8">
      <c r="A337" s="336"/>
      <c r="B337" s="336"/>
      <c r="C337" s="337"/>
      <c r="D337" s="337"/>
      <c r="E337" s="337"/>
      <c r="F337" s="337"/>
      <c r="G337" s="337"/>
      <c r="H337" s="337"/>
    </row>
    <row r="338" spans="1:8">
      <c r="A338" s="336"/>
      <c r="B338" s="336"/>
      <c r="C338" s="337"/>
      <c r="D338" s="337"/>
      <c r="E338" s="337"/>
      <c r="F338" s="337"/>
      <c r="G338" s="337"/>
      <c r="H338" s="337"/>
    </row>
    <row r="339" spans="1:8">
      <c r="A339" s="336"/>
      <c r="B339" s="336"/>
      <c r="C339" s="337"/>
      <c r="D339" s="337"/>
      <c r="E339" s="337"/>
      <c r="F339" s="337"/>
      <c r="G339" s="337"/>
      <c r="H339" s="337"/>
    </row>
    <row r="340" spans="1:8">
      <c r="A340" s="336"/>
      <c r="B340" s="336"/>
      <c r="C340" s="337"/>
      <c r="D340" s="337"/>
      <c r="E340" s="337"/>
      <c r="F340" s="337"/>
      <c r="G340" s="337"/>
      <c r="H340" s="337"/>
    </row>
    <row r="341" spans="1:8">
      <c r="A341" s="336"/>
      <c r="B341" s="336"/>
      <c r="C341" s="337"/>
      <c r="D341" s="337"/>
      <c r="E341" s="337"/>
      <c r="F341" s="337"/>
      <c r="G341" s="337"/>
      <c r="H341" s="337"/>
    </row>
    <row r="342" spans="1:8">
      <c r="A342" s="336"/>
      <c r="B342" s="336"/>
      <c r="C342" s="337"/>
      <c r="D342" s="337"/>
      <c r="E342" s="337"/>
      <c r="F342" s="337"/>
      <c r="G342" s="337"/>
      <c r="H342" s="337"/>
    </row>
    <row r="343" spans="1:8">
      <c r="A343" s="336"/>
      <c r="B343" s="336"/>
      <c r="C343" s="337"/>
      <c r="D343" s="337"/>
      <c r="E343" s="337"/>
      <c r="F343" s="337"/>
      <c r="G343" s="337"/>
      <c r="H343" s="337"/>
    </row>
    <row r="344" spans="1:8">
      <c r="A344" s="336"/>
      <c r="B344" s="336"/>
      <c r="C344" s="337"/>
      <c r="D344" s="337"/>
      <c r="E344" s="337"/>
      <c r="F344" s="337"/>
      <c r="G344" s="337"/>
      <c r="H344" s="337"/>
    </row>
    <row r="345" spans="1:8">
      <c r="A345" s="336"/>
      <c r="B345" s="336"/>
      <c r="C345" s="337"/>
      <c r="D345" s="337"/>
      <c r="E345" s="337"/>
      <c r="F345" s="337"/>
      <c r="G345" s="337"/>
      <c r="H345" s="337"/>
    </row>
    <row r="346" spans="1:8">
      <c r="A346" s="336"/>
      <c r="B346" s="336"/>
      <c r="C346" s="337"/>
      <c r="D346" s="337"/>
      <c r="E346" s="337"/>
      <c r="F346" s="337"/>
      <c r="G346" s="337"/>
      <c r="H346" s="337"/>
    </row>
    <row r="347" spans="1:8">
      <c r="A347" s="336"/>
      <c r="B347" s="336"/>
      <c r="C347" s="337"/>
      <c r="D347" s="337"/>
      <c r="E347" s="337"/>
      <c r="F347" s="337"/>
      <c r="G347" s="337"/>
      <c r="H347" s="337"/>
    </row>
    <row r="348" spans="1:8">
      <c r="A348" s="336"/>
      <c r="B348" s="336"/>
      <c r="C348" s="337"/>
      <c r="D348" s="337"/>
      <c r="E348" s="337"/>
      <c r="F348" s="337"/>
      <c r="G348" s="337"/>
      <c r="H348" s="337"/>
    </row>
    <row r="349" spans="1:8">
      <c r="A349" s="336"/>
      <c r="B349" s="336"/>
      <c r="C349" s="337"/>
      <c r="D349" s="337"/>
      <c r="E349" s="337"/>
      <c r="F349" s="337"/>
      <c r="G349" s="337"/>
      <c r="H349" s="337"/>
    </row>
    <row r="350" spans="1:8">
      <c r="A350" s="336"/>
      <c r="B350" s="336"/>
      <c r="C350" s="337"/>
      <c r="D350" s="337"/>
      <c r="E350" s="337"/>
      <c r="F350" s="337"/>
      <c r="G350" s="337"/>
      <c r="H350" s="337"/>
    </row>
    <row r="351" spans="1:8">
      <c r="A351" s="336"/>
      <c r="B351" s="336"/>
      <c r="C351" s="337"/>
      <c r="D351" s="337"/>
      <c r="E351" s="337"/>
      <c r="F351" s="337"/>
      <c r="G351" s="337"/>
      <c r="H351" s="337"/>
    </row>
    <row r="352" spans="1:8">
      <c r="A352" s="336"/>
      <c r="B352" s="336"/>
      <c r="C352" s="337"/>
      <c r="D352" s="337"/>
      <c r="E352" s="337"/>
      <c r="F352" s="337"/>
      <c r="G352" s="337"/>
      <c r="H352" s="337"/>
    </row>
    <row r="353" spans="1:8">
      <c r="A353" s="336"/>
      <c r="B353" s="336"/>
      <c r="C353" s="337"/>
      <c r="D353" s="337"/>
      <c r="E353" s="337"/>
      <c r="F353" s="337"/>
      <c r="G353" s="337"/>
      <c r="H353" s="337"/>
    </row>
    <row r="354" spans="1:8">
      <c r="A354" s="336"/>
      <c r="B354" s="336"/>
      <c r="C354" s="337"/>
      <c r="D354" s="337"/>
      <c r="E354" s="337"/>
      <c r="F354" s="337"/>
      <c r="G354" s="337"/>
      <c r="H354" s="337"/>
    </row>
    <row r="355" spans="1:8">
      <c r="A355" s="336"/>
      <c r="B355" s="336"/>
      <c r="C355" s="337"/>
      <c r="D355" s="337"/>
      <c r="E355" s="337"/>
      <c r="F355" s="337"/>
      <c r="G355" s="337"/>
      <c r="H355" s="337"/>
    </row>
    <row r="356" spans="1:8">
      <c r="A356" s="336"/>
      <c r="B356" s="336"/>
      <c r="C356" s="337"/>
      <c r="D356" s="337"/>
      <c r="E356" s="337"/>
      <c r="F356" s="337"/>
      <c r="G356" s="337"/>
      <c r="H356" s="337"/>
    </row>
    <row r="357" spans="1:8">
      <c r="A357" s="336"/>
      <c r="B357" s="336"/>
      <c r="C357" s="337"/>
      <c r="D357" s="337"/>
      <c r="E357" s="337"/>
      <c r="F357" s="337"/>
      <c r="G357" s="337"/>
      <c r="H357" s="337"/>
    </row>
    <row r="358" spans="1:8">
      <c r="A358" s="336"/>
      <c r="B358" s="336"/>
      <c r="C358" s="337"/>
      <c r="D358" s="337"/>
      <c r="E358" s="337"/>
      <c r="F358" s="337"/>
      <c r="G358" s="337"/>
      <c r="H358" s="337"/>
    </row>
    <row r="359" spans="1:8">
      <c r="A359" s="336"/>
      <c r="B359" s="336"/>
      <c r="C359" s="337"/>
      <c r="D359" s="337"/>
      <c r="E359" s="337"/>
      <c r="F359" s="337"/>
      <c r="G359" s="337"/>
      <c r="H359" s="337"/>
    </row>
    <row r="360" spans="1:8">
      <c r="A360" s="336"/>
      <c r="B360" s="336"/>
      <c r="C360" s="337"/>
      <c r="D360" s="337"/>
      <c r="E360" s="337"/>
      <c r="F360" s="337"/>
      <c r="G360" s="337"/>
      <c r="H360" s="337"/>
    </row>
    <row r="361" spans="1:8">
      <c r="A361" s="336"/>
      <c r="B361" s="336"/>
      <c r="C361" s="337"/>
      <c r="D361" s="337"/>
      <c r="E361" s="337"/>
      <c r="F361" s="337"/>
      <c r="G361" s="337"/>
      <c r="H361" s="337"/>
    </row>
    <row r="362" spans="1:8">
      <c r="A362" s="336"/>
      <c r="B362" s="336"/>
      <c r="C362" s="337"/>
      <c r="D362" s="337"/>
      <c r="E362" s="337"/>
      <c r="F362" s="337"/>
      <c r="G362" s="337"/>
      <c r="H362" s="337"/>
    </row>
    <row r="363" spans="1:8">
      <c r="A363" s="336"/>
      <c r="B363" s="336"/>
      <c r="C363" s="337"/>
      <c r="D363" s="337"/>
      <c r="E363" s="337"/>
      <c r="F363" s="337"/>
      <c r="G363" s="337"/>
      <c r="H363" s="337"/>
    </row>
    <row r="364" spans="1:8">
      <c r="A364" s="336"/>
      <c r="B364" s="336"/>
      <c r="C364" s="337"/>
      <c r="D364" s="337"/>
      <c r="E364" s="337"/>
      <c r="F364" s="337"/>
      <c r="G364" s="337"/>
      <c r="H364" s="337"/>
    </row>
    <row r="365" spans="1:8">
      <c r="A365" s="336"/>
      <c r="B365" s="336"/>
      <c r="C365" s="337"/>
      <c r="D365" s="337"/>
      <c r="E365" s="337"/>
      <c r="F365" s="337"/>
      <c r="G365" s="337"/>
      <c r="H365" s="337"/>
    </row>
    <row r="366" spans="1:8">
      <c r="A366" s="336"/>
      <c r="B366" s="336"/>
      <c r="C366" s="337"/>
      <c r="D366" s="337"/>
      <c r="E366" s="337"/>
      <c r="F366" s="337"/>
      <c r="G366" s="337"/>
      <c r="H366" s="337"/>
    </row>
    <row r="367" spans="1:8">
      <c r="A367" s="336"/>
      <c r="B367" s="336"/>
      <c r="C367" s="337"/>
      <c r="D367" s="337"/>
      <c r="E367" s="337"/>
      <c r="F367" s="337"/>
      <c r="G367" s="337"/>
      <c r="H367" s="337"/>
    </row>
    <row r="368" spans="1:8">
      <c r="A368" s="336"/>
      <c r="B368" s="336"/>
      <c r="C368" s="337"/>
      <c r="D368" s="337"/>
      <c r="E368" s="337"/>
      <c r="F368" s="337"/>
      <c r="G368" s="337"/>
      <c r="H368" s="337"/>
    </row>
    <row r="369" spans="1:8">
      <c r="A369" s="336"/>
      <c r="B369" s="336"/>
      <c r="C369" s="337"/>
      <c r="D369" s="337"/>
      <c r="E369" s="337"/>
      <c r="F369" s="337"/>
      <c r="G369" s="337"/>
      <c r="H369" s="337"/>
    </row>
    <row r="370" spans="1:8">
      <c r="A370" s="336"/>
      <c r="B370" s="336"/>
      <c r="C370" s="337"/>
      <c r="D370" s="337"/>
      <c r="E370" s="337"/>
      <c r="F370" s="337"/>
      <c r="G370" s="337"/>
      <c r="H370" s="337"/>
    </row>
    <row r="371" spans="1:8">
      <c r="A371" s="336"/>
      <c r="B371" s="336"/>
      <c r="C371" s="337"/>
      <c r="D371" s="337"/>
      <c r="E371" s="337"/>
      <c r="F371" s="337"/>
      <c r="G371" s="337"/>
      <c r="H371" s="337"/>
    </row>
    <row r="372" spans="1:8">
      <c r="A372" s="336"/>
      <c r="B372" s="336"/>
      <c r="C372" s="337"/>
      <c r="D372" s="337"/>
      <c r="E372" s="337"/>
      <c r="F372" s="337"/>
      <c r="G372" s="337"/>
      <c r="H372" s="337"/>
    </row>
    <row r="373" spans="1:8">
      <c r="A373" s="336"/>
      <c r="B373" s="336"/>
      <c r="C373" s="337"/>
      <c r="D373" s="337"/>
      <c r="E373" s="337"/>
      <c r="F373" s="337"/>
      <c r="G373" s="337"/>
      <c r="H373" s="337"/>
    </row>
    <row r="374" spans="1:8">
      <c r="A374" s="336"/>
      <c r="B374" s="336"/>
      <c r="C374" s="337"/>
      <c r="D374" s="337"/>
      <c r="E374" s="337"/>
      <c r="F374" s="337"/>
      <c r="G374" s="337"/>
      <c r="H374" s="337"/>
    </row>
    <row r="375" spans="1:8">
      <c r="A375" s="336"/>
      <c r="B375" s="336"/>
      <c r="C375" s="337"/>
      <c r="D375" s="337"/>
      <c r="E375" s="337"/>
      <c r="F375" s="337"/>
      <c r="G375" s="337"/>
      <c r="H375" s="337"/>
    </row>
    <row r="376" spans="1:8">
      <c r="A376" s="336"/>
      <c r="B376" s="336"/>
      <c r="C376" s="337"/>
      <c r="D376" s="337"/>
      <c r="E376" s="337"/>
      <c r="F376" s="337"/>
      <c r="G376" s="337"/>
      <c r="H376" s="337"/>
    </row>
    <row r="377" spans="1:8">
      <c r="A377" s="336"/>
      <c r="B377" s="336"/>
      <c r="C377" s="337"/>
      <c r="D377" s="337"/>
      <c r="E377" s="337"/>
      <c r="F377" s="337"/>
      <c r="G377" s="337"/>
      <c r="H377" s="337"/>
    </row>
    <row r="378" spans="1:8">
      <c r="A378" s="336"/>
      <c r="B378" s="336"/>
      <c r="C378" s="337"/>
      <c r="D378" s="337"/>
      <c r="E378" s="337"/>
      <c r="F378" s="337"/>
      <c r="G378" s="337"/>
      <c r="H378" s="337"/>
    </row>
    <row r="379" spans="1:8">
      <c r="A379" s="336"/>
      <c r="B379" s="336"/>
      <c r="C379" s="337"/>
      <c r="D379" s="337"/>
      <c r="E379" s="337"/>
      <c r="F379" s="337"/>
      <c r="G379" s="337"/>
      <c r="H379" s="337"/>
    </row>
    <row r="380" spans="1:8">
      <c r="A380" s="336"/>
      <c r="B380" s="336"/>
      <c r="C380" s="337"/>
      <c r="D380" s="337"/>
      <c r="E380" s="337"/>
      <c r="F380" s="337"/>
      <c r="G380" s="337"/>
      <c r="H380" s="337"/>
    </row>
    <row r="381" spans="1:8">
      <c r="A381" s="336"/>
      <c r="B381" s="336"/>
      <c r="C381" s="337"/>
      <c r="D381" s="337"/>
      <c r="E381" s="337"/>
      <c r="F381" s="337"/>
      <c r="G381" s="337"/>
      <c r="H381" s="337"/>
    </row>
    <row r="382" spans="1:8">
      <c r="A382" s="336"/>
      <c r="B382" s="336"/>
      <c r="C382" s="337"/>
      <c r="D382" s="337"/>
      <c r="E382" s="337"/>
      <c r="F382" s="337"/>
      <c r="G382" s="337"/>
      <c r="H382" s="337"/>
    </row>
    <row r="383" spans="1:8">
      <c r="A383" s="336"/>
      <c r="B383" s="336"/>
      <c r="C383" s="337"/>
      <c r="D383" s="337"/>
      <c r="E383" s="337"/>
      <c r="F383" s="337"/>
      <c r="G383" s="337"/>
      <c r="H383" s="337"/>
    </row>
    <row r="384" spans="1:8">
      <c r="A384" s="336"/>
      <c r="B384" s="336"/>
      <c r="C384" s="337"/>
      <c r="D384" s="337"/>
      <c r="E384" s="337"/>
      <c r="F384" s="337"/>
      <c r="G384" s="337"/>
      <c r="H384" s="337"/>
    </row>
    <row r="385" spans="1:8">
      <c r="A385" s="336"/>
      <c r="B385" s="336"/>
      <c r="C385" s="337"/>
      <c r="D385" s="337"/>
      <c r="E385" s="337"/>
      <c r="F385" s="337"/>
      <c r="G385" s="337"/>
      <c r="H385" s="337"/>
    </row>
    <row r="386" spans="1:8">
      <c r="A386" s="336"/>
      <c r="B386" s="336"/>
      <c r="C386" s="337"/>
      <c r="D386" s="337"/>
      <c r="E386" s="337"/>
      <c r="F386" s="337"/>
      <c r="G386" s="337"/>
      <c r="H386" s="337"/>
    </row>
    <row r="387" spans="1:8">
      <c r="A387" s="336"/>
      <c r="B387" s="336"/>
      <c r="C387" s="337"/>
      <c r="D387" s="337"/>
      <c r="E387" s="337"/>
      <c r="F387" s="337"/>
      <c r="G387" s="337"/>
      <c r="H387" s="337"/>
    </row>
    <row r="388" spans="1:8">
      <c r="A388" s="336"/>
      <c r="B388" s="336"/>
      <c r="C388" s="337"/>
      <c r="D388" s="337"/>
      <c r="E388" s="337"/>
      <c r="F388" s="337"/>
      <c r="G388" s="337"/>
      <c r="H388" s="337"/>
    </row>
    <row r="389" spans="1:8">
      <c r="A389" s="336"/>
      <c r="B389" s="336"/>
      <c r="C389" s="337"/>
      <c r="D389" s="337"/>
      <c r="E389" s="337"/>
      <c r="F389" s="337"/>
      <c r="G389" s="337"/>
      <c r="H389" s="337"/>
    </row>
    <row r="390" spans="1:8">
      <c r="A390" s="336"/>
      <c r="B390" s="336"/>
      <c r="C390" s="337"/>
      <c r="D390" s="337"/>
      <c r="E390" s="337"/>
      <c r="F390" s="337"/>
      <c r="G390" s="337"/>
      <c r="H390" s="337"/>
    </row>
    <row r="391" spans="1:8">
      <c r="A391" s="336"/>
      <c r="B391" s="336"/>
      <c r="C391" s="337"/>
      <c r="D391" s="337"/>
      <c r="E391" s="337"/>
      <c r="F391" s="337"/>
      <c r="G391" s="337"/>
      <c r="H391" s="337"/>
    </row>
    <row r="392" spans="1:8">
      <c r="A392" s="336"/>
      <c r="B392" s="336"/>
      <c r="C392" s="337"/>
      <c r="D392" s="337"/>
      <c r="E392" s="337"/>
      <c r="F392" s="337"/>
      <c r="G392" s="337"/>
      <c r="H392" s="337"/>
    </row>
    <row r="393" spans="1:8">
      <c r="A393" s="336"/>
      <c r="B393" s="336"/>
      <c r="C393" s="337"/>
      <c r="D393" s="337"/>
      <c r="E393" s="337"/>
      <c r="F393" s="337"/>
      <c r="G393" s="337"/>
      <c r="H393" s="337"/>
    </row>
    <row r="394" spans="1:8">
      <c r="A394" s="336"/>
      <c r="B394" s="336"/>
      <c r="C394" s="337"/>
      <c r="D394" s="337"/>
      <c r="E394" s="337"/>
      <c r="F394" s="337"/>
      <c r="G394" s="337"/>
      <c r="H394" s="337"/>
    </row>
    <row r="395" spans="1:8">
      <c r="A395" s="336"/>
      <c r="B395" s="336"/>
      <c r="C395" s="337"/>
      <c r="D395" s="337"/>
      <c r="E395" s="337"/>
      <c r="F395" s="337"/>
      <c r="G395" s="337"/>
      <c r="H395" s="337"/>
    </row>
    <row r="396" spans="1:8">
      <c r="A396" s="336"/>
      <c r="B396" s="336"/>
      <c r="C396" s="337"/>
      <c r="D396" s="337"/>
      <c r="E396" s="337"/>
      <c r="F396" s="337"/>
      <c r="G396" s="337"/>
      <c r="H396" s="337"/>
    </row>
    <row r="397" spans="1:8">
      <c r="A397" s="336"/>
      <c r="B397" s="336"/>
      <c r="C397" s="337"/>
      <c r="D397" s="337"/>
      <c r="E397" s="337"/>
      <c r="F397" s="337"/>
      <c r="G397" s="337"/>
      <c r="H397" s="337"/>
    </row>
    <row r="398" spans="1:8">
      <c r="A398" s="336"/>
      <c r="B398" s="336"/>
      <c r="C398" s="337"/>
      <c r="D398" s="337"/>
      <c r="E398" s="337"/>
      <c r="F398" s="337"/>
      <c r="G398" s="337"/>
      <c r="H398" s="337"/>
    </row>
    <row r="399" spans="1:8">
      <c r="A399" s="336"/>
      <c r="B399" s="336"/>
      <c r="C399" s="337"/>
      <c r="D399" s="337"/>
      <c r="E399" s="337"/>
      <c r="F399" s="337"/>
      <c r="G399" s="337"/>
      <c r="H399" s="337"/>
    </row>
    <row r="400" spans="1:8">
      <c r="A400" s="336"/>
      <c r="B400" s="336"/>
      <c r="C400" s="337"/>
      <c r="D400" s="337"/>
      <c r="E400" s="337"/>
      <c r="F400" s="337"/>
      <c r="G400" s="337"/>
      <c r="H400" s="337"/>
    </row>
    <row r="401" spans="1:8">
      <c r="A401" s="336"/>
      <c r="B401" s="336"/>
      <c r="C401" s="337"/>
      <c r="D401" s="337"/>
      <c r="E401" s="337"/>
      <c r="F401" s="337"/>
      <c r="G401" s="337"/>
      <c r="H401" s="337"/>
    </row>
    <row r="402" spans="1:8">
      <c r="A402" s="336"/>
      <c r="B402" s="336"/>
      <c r="C402" s="337"/>
      <c r="D402" s="337"/>
      <c r="E402" s="337"/>
      <c r="F402" s="337"/>
      <c r="G402" s="337"/>
      <c r="H402" s="337"/>
    </row>
    <row r="403" spans="1:8">
      <c r="A403" s="336"/>
      <c r="B403" s="336"/>
      <c r="C403" s="337"/>
      <c r="D403" s="337"/>
      <c r="E403" s="337"/>
      <c r="F403" s="337"/>
      <c r="G403" s="337"/>
      <c r="H403" s="337"/>
    </row>
    <row r="404" spans="1:8">
      <c r="A404" s="336"/>
      <c r="B404" s="336"/>
      <c r="C404" s="337"/>
      <c r="D404" s="337"/>
      <c r="E404" s="337"/>
      <c r="F404" s="337"/>
      <c r="G404" s="337"/>
      <c r="H404" s="337"/>
    </row>
    <row r="405" spans="1:8">
      <c r="A405" s="336"/>
      <c r="B405" s="336"/>
      <c r="C405" s="337"/>
      <c r="D405" s="337"/>
      <c r="E405" s="337"/>
      <c r="F405" s="337"/>
      <c r="G405" s="337"/>
      <c r="H405" s="337"/>
    </row>
    <row r="406" spans="1:8">
      <c r="A406" s="336"/>
      <c r="B406" s="336"/>
      <c r="C406" s="337"/>
      <c r="D406" s="337"/>
      <c r="E406" s="337"/>
      <c r="F406" s="337"/>
      <c r="G406" s="337"/>
      <c r="H406" s="337"/>
    </row>
    <row r="407" spans="1:8">
      <c r="A407" s="336"/>
      <c r="B407" s="336"/>
      <c r="C407" s="337"/>
      <c r="D407" s="337"/>
      <c r="E407" s="337"/>
      <c r="F407" s="337"/>
      <c r="G407" s="337"/>
      <c r="H407" s="337"/>
    </row>
    <row r="408" spans="1:8">
      <c r="A408" s="336"/>
      <c r="B408" s="336"/>
      <c r="C408" s="337"/>
      <c r="D408" s="337"/>
      <c r="E408" s="337"/>
      <c r="F408" s="337"/>
      <c r="G408" s="337"/>
      <c r="H408" s="337"/>
    </row>
    <row r="409" spans="1:8">
      <c r="A409" s="336"/>
      <c r="B409" s="336"/>
      <c r="C409" s="337"/>
      <c r="D409" s="337"/>
      <c r="E409" s="337"/>
      <c r="F409" s="337"/>
      <c r="G409" s="337"/>
      <c r="H409" s="337"/>
    </row>
    <row r="410" spans="1:8">
      <c r="A410" s="336"/>
      <c r="B410" s="336"/>
      <c r="C410" s="337"/>
      <c r="D410" s="337"/>
      <c r="E410" s="337"/>
      <c r="F410" s="337"/>
      <c r="G410" s="337"/>
      <c r="H410" s="337"/>
    </row>
    <row r="411" spans="1:8">
      <c r="A411" s="336"/>
      <c r="B411" s="336"/>
      <c r="C411" s="337"/>
      <c r="D411" s="337"/>
      <c r="E411" s="337"/>
      <c r="F411" s="337"/>
      <c r="G411" s="337"/>
      <c r="H411" s="337"/>
    </row>
    <row r="412" spans="1:8">
      <c r="A412" s="336"/>
      <c r="B412" s="336"/>
      <c r="C412" s="337"/>
      <c r="D412" s="337"/>
      <c r="E412" s="337"/>
      <c r="F412" s="337"/>
      <c r="G412" s="337"/>
      <c r="H412" s="337"/>
    </row>
    <row r="413" spans="1:8">
      <c r="A413" s="336"/>
      <c r="B413" s="336"/>
      <c r="C413" s="337"/>
      <c r="D413" s="337"/>
      <c r="E413" s="337"/>
      <c r="F413" s="337"/>
      <c r="G413" s="337"/>
      <c r="H413" s="337"/>
    </row>
    <row r="414" spans="1:8">
      <c r="A414" s="336"/>
      <c r="B414" s="336"/>
      <c r="C414" s="337"/>
      <c r="D414" s="337"/>
      <c r="E414" s="337"/>
      <c r="F414" s="337"/>
      <c r="G414" s="337"/>
      <c r="H414" s="337"/>
    </row>
    <row r="415" spans="1:8">
      <c r="A415" s="336"/>
      <c r="B415" s="336"/>
      <c r="C415" s="337"/>
      <c r="D415" s="337"/>
      <c r="E415" s="337"/>
      <c r="F415" s="337"/>
      <c r="G415" s="337"/>
      <c r="H415" s="337"/>
    </row>
    <row r="416" spans="1:8">
      <c r="A416" s="336"/>
      <c r="B416" s="336"/>
      <c r="C416" s="337"/>
      <c r="D416" s="337"/>
      <c r="E416" s="337"/>
      <c r="F416" s="337"/>
      <c r="G416" s="337"/>
      <c r="H416" s="337"/>
    </row>
    <row r="417" spans="1:8">
      <c r="A417" s="336"/>
      <c r="B417" s="336"/>
      <c r="C417" s="337"/>
      <c r="D417" s="337"/>
      <c r="E417" s="337"/>
      <c r="F417" s="337"/>
      <c r="G417" s="337"/>
      <c r="H417" s="337"/>
    </row>
    <row r="418" spans="1:8">
      <c r="A418" s="336"/>
      <c r="B418" s="336"/>
      <c r="C418" s="337"/>
      <c r="D418" s="337"/>
      <c r="E418" s="337"/>
      <c r="F418" s="337"/>
      <c r="G418" s="337"/>
      <c r="H418" s="337"/>
    </row>
    <row r="419" spans="1:8">
      <c r="A419" s="336"/>
      <c r="B419" s="336"/>
      <c r="C419" s="337"/>
      <c r="D419" s="337"/>
      <c r="E419" s="337"/>
      <c r="F419" s="337"/>
      <c r="G419" s="337"/>
      <c r="H419" s="337"/>
    </row>
    <row r="420" spans="1:8">
      <c r="A420" s="336"/>
      <c r="B420" s="336"/>
      <c r="C420" s="337"/>
      <c r="D420" s="337"/>
      <c r="E420" s="337"/>
      <c r="F420" s="337"/>
      <c r="G420" s="337"/>
      <c r="H420" s="337"/>
    </row>
    <row r="421" spans="1:8">
      <c r="A421" s="336"/>
      <c r="B421" s="336"/>
      <c r="C421" s="337"/>
      <c r="D421" s="337"/>
      <c r="E421" s="337"/>
      <c r="F421" s="337"/>
      <c r="G421" s="337"/>
      <c r="H421" s="337"/>
    </row>
    <row r="422" spans="1:8">
      <c r="A422" s="336"/>
      <c r="B422" s="336"/>
      <c r="C422" s="337"/>
      <c r="D422" s="337"/>
      <c r="E422" s="337"/>
      <c r="F422" s="337"/>
      <c r="G422" s="337"/>
      <c r="H422" s="337"/>
    </row>
    <row r="423" spans="1:8">
      <c r="A423" s="336"/>
      <c r="B423" s="336"/>
      <c r="C423" s="337"/>
      <c r="D423" s="337"/>
      <c r="E423" s="337"/>
      <c r="F423" s="337"/>
      <c r="G423" s="337"/>
      <c r="H423" s="337"/>
    </row>
    <row r="424" spans="1:8">
      <c r="A424" s="336"/>
      <c r="B424" s="336"/>
      <c r="C424" s="337"/>
      <c r="D424" s="337"/>
      <c r="E424" s="337"/>
      <c r="F424" s="337"/>
      <c r="G424" s="337"/>
      <c r="H424" s="337"/>
    </row>
    <row r="425" spans="1:8">
      <c r="A425" s="336"/>
      <c r="B425" s="336"/>
      <c r="C425" s="337"/>
      <c r="D425" s="337"/>
      <c r="E425" s="337"/>
      <c r="F425" s="337"/>
      <c r="G425" s="337"/>
      <c r="H425" s="337"/>
    </row>
    <row r="426" spans="1:8">
      <c r="A426" s="336"/>
      <c r="B426" s="336"/>
      <c r="C426" s="337"/>
      <c r="D426" s="337"/>
      <c r="E426" s="337"/>
      <c r="F426" s="337"/>
      <c r="G426" s="337"/>
      <c r="H426" s="337"/>
    </row>
    <row r="427" spans="1:8">
      <c r="A427" s="336"/>
      <c r="B427" s="336"/>
      <c r="C427" s="337"/>
      <c r="D427" s="337"/>
      <c r="E427" s="337"/>
      <c r="F427" s="337"/>
      <c r="G427" s="337"/>
      <c r="H427" s="337"/>
    </row>
    <row r="428" spans="1:8">
      <c r="A428" s="336"/>
      <c r="B428" s="336"/>
      <c r="C428" s="337"/>
      <c r="D428" s="337"/>
      <c r="E428" s="337"/>
      <c r="F428" s="337"/>
      <c r="G428" s="337"/>
      <c r="H428" s="337"/>
    </row>
    <row r="429" spans="1:8">
      <c r="A429" s="336"/>
      <c r="B429" s="336"/>
      <c r="C429" s="337"/>
      <c r="D429" s="337"/>
      <c r="E429" s="337"/>
      <c r="F429" s="337"/>
      <c r="G429" s="337"/>
      <c r="H429" s="337"/>
    </row>
    <row r="430" spans="1:8">
      <c r="A430" s="336"/>
      <c r="B430" s="336"/>
      <c r="C430" s="337"/>
      <c r="D430" s="337"/>
      <c r="E430" s="337"/>
      <c r="F430" s="337"/>
      <c r="G430" s="337"/>
      <c r="H430" s="337"/>
    </row>
    <row r="431" spans="1:8">
      <c r="A431" s="336"/>
      <c r="B431" s="336"/>
      <c r="C431" s="337"/>
      <c r="D431" s="337"/>
      <c r="E431" s="337"/>
      <c r="F431" s="337"/>
      <c r="G431" s="337"/>
      <c r="H431" s="337"/>
    </row>
    <row r="432" spans="1:8">
      <c r="A432" s="336"/>
      <c r="B432" s="336"/>
      <c r="C432" s="337"/>
      <c r="D432" s="337"/>
      <c r="E432" s="337"/>
      <c r="F432" s="337"/>
      <c r="G432" s="337"/>
      <c r="H432" s="337"/>
    </row>
    <row r="433" spans="1:8">
      <c r="A433" s="336"/>
      <c r="B433" s="336"/>
      <c r="C433" s="337"/>
      <c r="D433" s="337"/>
      <c r="E433" s="337"/>
      <c r="F433" s="337"/>
      <c r="G433" s="337"/>
      <c r="H433" s="337"/>
    </row>
    <row r="434" spans="1:8">
      <c r="A434" s="336"/>
      <c r="B434" s="336"/>
      <c r="C434" s="337"/>
      <c r="D434" s="337"/>
      <c r="E434" s="337"/>
      <c r="F434" s="337"/>
      <c r="G434" s="337"/>
      <c r="H434" s="337"/>
    </row>
    <row r="435" spans="1:8">
      <c r="A435" s="336"/>
      <c r="B435" s="336"/>
      <c r="C435" s="337"/>
      <c r="D435" s="337"/>
      <c r="E435" s="337"/>
      <c r="F435" s="337"/>
      <c r="G435" s="337"/>
      <c r="H435" s="337"/>
    </row>
    <row r="436" spans="1:8">
      <c r="A436" s="336"/>
      <c r="B436" s="336"/>
      <c r="C436" s="337"/>
      <c r="D436" s="337"/>
      <c r="E436" s="337"/>
      <c r="F436" s="337"/>
      <c r="G436" s="337"/>
      <c r="H436" s="337"/>
    </row>
    <row r="437" spans="1:8">
      <c r="A437" s="336"/>
      <c r="B437" s="336"/>
      <c r="C437" s="337"/>
      <c r="D437" s="337"/>
      <c r="E437" s="337"/>
      <c r="F437" s="337"/>
      <c r="G437" s="337"/>
      <c r="H437" s="337"/>
    </row>
    <row r="438" spans="1:8">
      <c r="A438" s="336"/>
      <c r="B438" s="336"/>
      <c r="C438" s="337"/>
      <c r="D438" s="337"/>
      <c r="E438" s="337"/>
      <c r="F438" s="337"/>
      <c r="G438" s="337"/>
      <c r="H438" s="337"/>
    </row>
    <row r="439" spans="1:8">
      <c r="A439" s="336"/>
      <c r="B439" s="336"/>
      <c r="C439" s="337"/>
      <c r="D439" s="337"/>
      <c r="E439" s="337"/>
      <c r="F439" s="337"/>
      <c r="G439" s="337"/>
      <c r="H439" s="337"/>
    </row>
    <row r="440" spans="1:8">
      <c r="A440" s="336"/>
      <c r="B440" s="336"/>
      <c r="C440" s="337"/>
      <c r="D440" s="337"/>
      <c r="E440" s="337"/>
      <c r="F440" s="337"/>
      <c r="G440" s="337"/>
      <c r="H440" s="337"/>
    </row>
    <row r="441" spans="1:8">
      <c r="A441" s="336"/>
      <c r="B441" s="336"/>
      <c r="C441" s="337"/>
      <c r="D441" s="337"/>
      <c r="E441" s="337"/>
      <c r="F441" s="337"/>
      <c r="G441" s="337"/>
      <c r="H441" s="337"/>
    </row>
    <row r="442" spans="1:8">
      <c r="A442" s="336"/>
      <c r="B442" s="336"/>
      <c r="C442" s="337"/>
      <c r="D442" s="337"/>
      <c r="E442" s="337"/>
      <c r="F442" s="337"/>
      <c r="G442" s="337"/>
      <c r="H442" s="337"/>
    </row>
    <row r="443" spans="1:8">
      <c r="A443" s="336"/>
      <c r="B443" s="336"/>
      <c r="C443" s="337"/>
      <c r="D443" s="337"/>
      <c r="E443" s="337"/>
      <c r="F443" s="337"/>
      <c r="G443" s="337"/>
      <c r="H443" s="337"/>
    </row>
    <row r="444" spans="1:8">
      <c r="A444" s="336"/>
      <c r="B444" s="336"/>
      <c r="C444" s="337"/>
      <c r="D444" s="337"/>
      <c r="E444" s="337"/>
      <c r="F444" s="337"/>
      <c r="G444" s="337"/>
      <c r="H444" s="337"/>
    </row>
    <row r="445" spans="1:8">
      <c r="A445" s="336"/>
      <c r="B445" s="336"/>
      <c r="C445" s="337"/>
      <c r="D445" s="337"/>
      <c r="E445" s="337"/>
      <c r="F445" s="337"/>
      <c r="G445" s="337"/>
      <c r="H445" s="337"/>
    </row>
    <row r="446" spans="1:8">
      <c r="A446" s="336"/>
      <c r="B446" s="336"/>
      <c r="C446" s="337"/>
      <c r="D446" s="337"/>
      <c r="E446" s="337"/>
      <c r="F446" s="337"/>
      <c r="G446" s="337"/>
      <c r="H446" s="337"/>
    </row>
    <row r="447" spans="1:8">
      <c r="A447" s="336"/>
      <c r="B447" s="336"/>
      <c r="C447" s="337"/>
      <c r="D447" s="337"/>
      <c r="E447" s="337"/>
      <c r="F447" s="337"/>
      <c r="G447" s="337"/>
      <c r="H447" s="337"/>
    </row>
    <row r="448" spans="1:8">
      <c r="A448" s="336"/>
      <c r="B448" s="336"/>
      <c r="C448" s="337"/>
      <c r="D448" s="337"/>
      <c r="E448" s="337"/>
      <c r="F448" s="337"/>
      <c r="G448" s="337"/>
      <c r="H448" s="337"/>
    </row>
    <row r="449" spans="1:8">
      <c r="A449" s="336"/>
      <c r="B449" s="336"/>
      <c r="C449" s="337"/>
      <c r="D449" s="337"/>
      <c r="E449" s="337"/>
      <c r="F449" s="337"/>
      <c r="G449" s="337"/>
      <c r="H449" s="337"/>
    </row>
    <row r="450" spans="1:8">
      <c r="A450" s="336"/>
      <c r="B450" s="336"/>
      <c r="C450" s="337"/>
      <c r="D450" s="337"/>
      <c r="E450" s="337"/>
      <c r="F450" s="337"/>
      <c r="G450" s="337"/>
      <c r="H450" s="337"/>
    </row>
    <row r="451" spans="1:8">
      <c r="A451" s="336"/>
      <c r="B451" s="336"/>
      <c r="C451" s="337"/>
      <c r="D451" s="337"/>
      <c r="E451" s="337"/>
      <c r="F451" s="337"/>
      <c r="G451" s="337"/>
      <c r="H451" s="337"/>
    </row>
    <row r="452" spans="1:8">
      <c r="A452" s="336"/>
      <c r="B452" s="336"/>
      <c r="C452" s="337"/>
      <c r="D452" s="337"/>
      <c r="E452" s="337"/>
      <c r="F452" s="337"/>
      <c r="G452" s="337"/>
      <c r="H452" s="337"/>
    </row>
    <row r="453" spans="1:8">
      <c r="A453" s="336"/>
      <c r="B453" s="336"/>
      <c r="C453" s="337"/>
      <c r="D453" s="337"/>
      <c r="E453" s="337"/>
      <c r="F453" s="337"/>
      <c r="G453" s="337"/>
      <c r="H453" s="337"/>
    </row>
    <row r="454" spans="1:8">
      <c r="A454" s="336"/>
      <c r="B454" s="336"/>
      <c r="C454" s="337"/>
      <c r="D454" s="337"/>
      <c r="E454" s="337"/>
      <c r="F454" s="337"/>
      <c r="G454" s="337"/>
      <c r="H454" s="337"/>
    </row>
    <row r="455" spans="1:8">
      <c r="A455" s="336"/>
      <c r="B455" s="336"/>
      <c r="C455" s="337"/>
      <c r="D455" s="337"/>
      <c r="E455" s="337"/>
      <c r="F455" s="337"/>
      <c r="G455" s="337"/>
      <c r="H455" s="337"/>
    </row>
    <row r="456" spans="1:8">
      <c r="A456" s="336"/>
      <c r="B456" s="336"/>
      <c r="C456" s="337"/>
      <c r="D456" s="337"/>
      <c r="E456" s="337"/>
      <c r="F456" s="337"/>
      <c r="G456" s="337"/>
      <c r="H456" s="337"/>
    </row>
    <row r="457" spans="1:8">
      <c r="A457" s="336"/>
      <c r="B457" s="336"/>
      <c r="C457" s="337"/>
      <c r="D457" s="337"/>
      <c r="E457" s="337"/>
      <c r="F457" s="337"/>
      <c r="G457" s="337"/>
      <c r="H457" s="337"/>
    </row>
    <row r="458" spans="1:8">
      <c r="A458" s="336"/>
      <c r="B458" s="336"/>
      <c r="C458" s="337"/>
      <c r="D458" s="337"/>
      <c r="E458" s="337"/>
      <c r="F458" s="337"/>
      <c r="G458" s="337"/>
      <c r="H458" s="337"/>
    </row>
    <row r="459" spans="1:8">
      <c r="A459" s="336"/>
      <c r="B459" s="336"/>
      <c r="C459" s="337"/>
      <c r="D459" s="337"/>
      <c r="E459" s="337"/>
      <c r="F459" s="337"/>
      <c r="G459" s="337"/>
      <c r="H459" s="337"/>
    </row>
    <row r="460" spans="1:8">
      <c r="A460" s="336"/>
      <c r="B460" s="336"/>
      <c r="C460" s="337"/>
      <c r="D460" s="337"/>
      <c r="E460" s="337"/>
      <c r="F460" s="337"/>
      <c r="G460" s="337"/>
      <c r="H460" s="337"/>
    </row>
    <row r="461" spans="1:8">
      <c r="A461" s="336"/>
      <c r="B461" s="336"/>
      <c r="C461" s="337"/>
      <c r="D461" s="337"/>
      <c r="E461" s="337"/>
      <c r="F461" s="337"/>
      <c r="G461" s="337"/>
      <c r="H461" s="337"/>
    </row>
    <row r="462" spans="1:8">
      <c r="A462" s="336"/>
      <c r="B462" s="336"/>
      <c r="C462" s="337"/>
      <c r="D462" s="337"/>
      <c r="E462" s="337"/>
      <c r="F462" s="337"/>
      <c r="G462" s="337"/>
      <c r="H462" s="337"/>
    </row>
    <row r="463" spans="1:8">
      <c r="A463" s="336"/>
      <c r="B463" s="336"/>
      <c r="C463" s="337"/>
      <c r="D463" s="337"/>
      <c r="E463" s="337"/>
      <c r="F463" s="337"/>
      <c r="G463" s="337"/>
      <c r="H463" s="337"/>
    </row>
    <row r="464" spans="1:8">
      <c r="A464" s="336"/>
      <c r="B464" s="336"/>
      <c r="C464" s="337"/>
      <c r="D464" s="337"/>
      <c r="E464" s="337"/>
      <c r="F464" s="337"/>
      <c r="G464" s="337"/>
      <c r="H464" s="337"/>
    </row>
    <row r="465" spans="1:8">
      <c r="A465" s="336"/>
      <c r="B465" s="336"/>
      <c r="C465" s="337"/>
      <c r="D465" s="337"/>
      <c r="E465" s="337"/>
      <c r="F465" s="337"/>
      <c r="G465" s="337"/>
      <c r="H465" s="337"/>
    </row>
    <row r="466" spans="1:8">
      <c r="A466" s="336"/>
      <c r="B466" s="336"/>
      <c r="C466" s="337"/>
      <c r="D466" s="337"/>
      <c r="E466" s="337"/>
      <c r="F466" s="337"/>
      <c r="G466" s="337"/>
      <c r="H466" s="337"/>
    </row>
    <row r="467" spans="1:8">
      <c r="A467" s="336"/>
      <c r="B467" s="336"/>
      <c r="C467" s="337"/>
      <c r="D467" s="337"/>
      <c r="E467" s="337"/>
      <c r="F467" s="337"/>
      <c r="G467" s="337"/>
      <c r="H467" s="337"/>
    </row>
    <row r="468" spans="1:8">
      <c r="A468" s="336"/>
      <c r="B468" s="336"/>
      <c r="C468" s="337"/>
      <c r="D468" s="337"/>
      <c r="E468" s="337"/>
      <c r="F468" s="337"/>
      <c r="G468" s="337"/>
      <c r="H468" s="337"/>
    </row>
    <row r="469" spans="1:8">
      <c r="A469" s="336"/>
      <c r="B469" s="336"/>
      <c r="C469" s="337"/>
      <c r="D469" s="337"/>
      <c r="E469" s="337"/>
      <c r="F469" s="337"/>
      <c r="G469" s="337"/>
      <c r="H469" s="337"/>
    </row>
    <row r="470" spans="1:8">
      <c r="A470" s="336"/>
      <c r="B470" s="336"/>
      <c r="C470" s="337"/>
      <c r="D470" s="337"/>
      <c r="E470" s="337"/>
      <c r="F470" s="337"/>
      <c r="G470" s="337"/>
      <c r="H470" s="337"/>
    </row>
    <row r="471" spans="1:8">
      <c r="A471" s="336"/>
      <c r="B471" s="336"/>
      <c r="C471" s="337"/>
      <c r="D471" s="337"/>
      <c r="E471" s="337"/>
      <c r="F471" s="337"/>
      <c r="G471" s="337"/>
      <c r="H471" s="337"/>
    </row>
    <row r="472" spans="1:8">
      <c r="A472" s="336"/>
      <c r="B472" s="336"/>
      <c r="C472" s="337"/>
      <c r="D472" s="337"/>
      <c r="E472" s="337"/>
      <c r="F472" s="337"/>
      <c r="G472" s="337"/>
      <c r="H472" s="337"/>
    </row>
    <row r="473" spans="1:8">
      <c r="A473" s="336"/>
      <c r="B473" s="336"/>
      <c r="C473" s="337"/>
      <c r="D473" s="337"/>
      <c r="E473" s="337"/>
      <c r="F473" s="337"/>
      <c r="G473" s="337"/>
      <c r="H473" s="337"/>
    </row>
    <row r="474" spans="1:8">
      <c r="A474" s="336"/>
      <c r="B474" s="336"/>
      <c r="C474" s="337"/>
      <c r="D474" s="337"/>
      <c r="E474" s="337"/>
      <c r="F474" s="337"/>
      <c r="G474" s="337"/>
      <c r="H474" s="337"/>
    </row>
    <row r="475" spans="1:8">
      <c r="A475" s="336"/>
      <c r="B475" s="336"/>
      <c r="C475" s="337"/>
      <c r="D475" s="337"/>
      <c r="E475" s="337"/>
      <c r="F475" s="337"/>
      <c r="G475" s="337"/>
      <c r="H475" s="337"/>
    </row>
    <row r="476" spans="1:8">
      <c r="A476" s="336"/>
      <c r="B476" s="336"/>
      <c r="C476" s="337"/>
      <c r="D476" s="337"/>
      <c r="E476" s="337"/>
      <c r="F476" s="337"/>
      <c r="G476" s="337"/>
      <c r="H476" s="337"/>
    </row>
    <row r="477" spans="1:8">
      <c r="A477" s="336"/>
      <c r="B477" s="336"/>
      <c r="C477" s="337"/>
      <c r="D477" s="337"/>
      <c r="E477" s="337"/>
      <c r="F477" s="337"/>
      <c r="G477" s="337"/>
      <c r="H477" s="337"/>
    </row>
    <row r="478" spans="1:8">
      <c r="A478" s="336"/>
      <c r="B478" s="336"/>
      <c r="C478" s="337"/>
      <c r="D478" s="337"/>
      <c r="E478" s="337"/>
      <c r="F478" s="337"/>
      <c r="G478" s="337"/>
      <c r="H478" s="337"/>
    </row>
    <row r="479" spans="1:8">
      <c r="A479" s="336"/>
      <c r="B479" s="336"/>
      <c r="C479" s="337"/>
      <c r="D479" s="337"/>
      <c r="E479" s="337"/>
      <c r="F479" s="337"/>
      <c r="G479" s="337"/>
      <c r="H479" s="337"/>
    </row>
    <row r="480" spans="1:8">
      <c r="A480" s="336"/>
      <c r="B480" s="336"/>
      <c r="C480" s="337"/>
      <c r="D480" s="337"/>
      <c r="E480" s="337"/>
      <c r="F480" s="337"/>
      <c r="G480" s="337"/>
      <c r="H480" s="337"/>
    </row>
    <row r="481" spans="1:8">
      <c r="A481" s="336"/>
      <c r="B481" s="336"/>
      <c r="C481" s="337"/>
      <c r="D481" s="337"/>
      <c r="E481" s="337"/>
      <c r="F481" s="337"/>
      <c r="G481" s="337"/>
      <c r="H481" s="337"/>
    </row>
    <row r="482" spans="1:8">
      <c r="A482" s="336"/>
      <c r="B482" s="336"/>
      <c r="C482" s="337"/>
      <c r="D482" s="337"/>
      <c r="E482" s="337"/>
      <c r="F482" s="337"/>
      <c r="G482" s="337"/>
      <c r="H482" s="337"/>
    </row>
    <row r="483" spans="1:8">
      <c r="A483" s="336"/>
      <c r="B483" s="336"/>
      <c r="C483" s="337"/>
      <c r="D483" s="337"/>
      <c r="E483" s="337"/>
      <c r="F483" s="337"/>
      <c r="G483" s="337"/>
      <c r="H483" s="337"/>
    </row>
    <row r="484" spans="1:8">
      <c r="A484" s="336"/>
      <c r="B484" s="336"/>
      <c r="C484" s="337"/>
      <c r="D484" s="337"/>
      <c r="E484" s="337"/>
      <c r="F484" s="337"/>
      <c r="G484" s="337"/>
      <c r="H484" s="337"/>
    </row>
    <row r="485" spans="1:8">
      <c r="A485" s="336"/>
      <c r="B485" s="336"/>
      <c r="C485" s="337"/>
      <c r="D485" s="337"/>
      <c r="E485" s="337"/>
      <c r="F485" s="337"/>
      <c r="G485" s="337"/>
      <c r="H485" s="337"/>
    </row>
    <row r="486" spans="1:8">
      <c r="A486" s="336"/>
      <c r="B486" s="336"/>
      <c r="C486" s="337"/>
      <c r="D486" s="337"/>
      <c r="E486" s="337"/>
      <c r="F486" s="337"/>
      <c r="G486" s="337"/>
      <c r="H486" s="337"/>
    </row>
    <row r="487" spans="1:8">
      <c r="A487" s="336"/>
      <c r="B487" s="336"/>
      <c r="C487" s="337"/>
      <c r="D487" s="337"/>
      <c r="E487" s="337"/>
      <c r="F487" s="337"/>
      <c r="G487" s="337"/>
      <c r="H487" s="337"/>
    </row>
    <row r="488" spans="1:8">
      <c r="A488" s="336"/>
      <c r="B488" s="336"/>
      <c r="C488" s="337"/>
      <c r="D488" s="337"/>
      <c r="E488" s="337"/>
      <c r="F488" s="337"/>
      <c r="G488" s="337"/>
      <c r="H488" s="337"/>
    </row>
    <row r="489" spans="1:8">
      <c r="A489" s="336"/>
      <c r="B489" s="336"/>
      <c r="C489" s="337"/>
      <c r="D489" s="337"/>
      <c r="E489" s="337"/>
      <c r="F489" s="337"/>
      <c r="G489" s="337"/>
      <c r="H489" s="337"/>
    </row>
    <row r="490" spans="1:8">
      <c r="A490" s="336"/>
      <c r="B490" s="336"/>
      <c r="C490" s="337"/>
      <c r="D490" s="337"/>
      <c r="E490" s="337"/>
      <c r="F490" s="337"/>
      <c r="G490" s="337"/>
      <c r="H490" s="337"/>
    </row>
    <row r="491" spans="1:8">
      <c r="A491" s="336"/>
      <c r="B491" s="336"/>
      <c r="C491" s="337"/>
      <c r="D491" s="337"/>
      <c r="E491" s="337"/>
      <c r="F491" s="337"/>
      <c r="G491" s="337"/>
      <c r="H491" s="337"/>
    </row>
    <row r="492" spans="1:8">
      <c r="A492" s="336"/>
      <c r="B492" s="336"/>
      <c r="C492" s="337"/>
      <c r="D492" s="337"/>
      <c r="E492" s="337"/>
      <c r="F492" s="337"/>
      <c r="G492" s="337"/>
      <c r="H492" s="337"/>
    </row>
    <row r="493" spans="1:8">
      <c r="A493" s="336"/>
      <c r="B493" s="336"/>
      <c r="C493" s="337"/>
      <c r="D493" s="337"/>
      <c r="E493" s="337"/>
      <c r="F493" s="337"/>
      <c r="G493" s="337"/>
      <c r="H493" s="337"/>
    </row>
    <row r="494" spans="1:8">
      <c r="A494" s="336"/>
      <c r="B494" s="336"/>
      <c r="C494" s="337"/>
      <c r="D494" s="337"/>
      <c r="E494" s="337"/>
      <c r="F494" s="337"/>
      <c r="G494" s="337"/>
      <c r="H494" s="337"/>
    </row>
    <row r="495" spans="1:8">
      <c r="A495" s="336"/>
      <c r="B495" s="336"/>
      <c r="C495" s="337"/>
      <c r="D495" s="337"/>
      <c r="E495" s="337"/>
      <c r="F495" s="337"/>
      <c r="G495" s="337"/>
      <c r="H495" s="337"/>
    </row>
    <row r="496" spans="1:8">
      <c r="A496" s="336"/>
      <c r="B496" s="336"/>
      <c r="C496" s="337"/>
      <c r="D496" s="337"/>
      <c r="E496" s="337"/>
      <c r="F496" s="337"/>
      <c r="G496" s="337"/>
      <c r="H496" s="337"/>
    </row>
    <row r="497" spans="1:8">
      <c r="A497" s="336"/>
      <c r="B497" s="336"/>
      <c r="C497" s="337"/>
      <c r="D497" s="337"/>
      <c r="E497" s="337"/>
      <c r="F497" s="337"/>
      <c r="G497" s="337"/>
      <c r="H497" s="337"/>
    </row>
    <row r="498" spans="1:8">
      <c r="A498" s="336"/>
      <c r="B498" s="336"/>
      <c r="C498" s="337"/>
      <c r="D498" s="337"/>
      <c r="E498" s="337"/>
      <c r="F498" s="337"/>
      <c r="G498" s="337"/>
      <c r="H498" s="337"/>
    </row>
    <row r="499" spans="1:8">
      <c r="A499" s="336"/>
      <c r="B499" s="336"/>
      <c r="C499" s="337"/>
      <c r="D499" s="337"/>
      <c r="E499" s="337"/>
      <c r="F499" s="337"/>
      <c r="G499" s="337"/>
      <c r="H499" s="337"/>
    </row>
    <row r="500" spans="1:8">
      <c r="A500" s="336"/>
      <c r="B500" s="336"/>
      <c r="C500" s="337"/>
      <c r="D500" s="337"/>
      <c r="E500" s="337"/>
      <c r="F500" s="337"/>
      <c r="G500" s="337"/>
      <c r="H500" s="337"/>
    </row>
    <row r="501" spans="1:8">
      <c r="A501" s="336"/>
      <c r="B501" s="336"/>
      <c r="C501" s="337"/>
      <c r="D501" s="337"/>
      <c r="E501" s="337"/>
      <c r="F501" s="337"/>
      <c r="G501" s="337"/>
      <c r="H501" s="337"/>
    </row>
    <row r="502" spans="1:8">
      <c r="A502" s="336"/>
      <c r="B502" s="336"/>
      <c r="C502" s="337"/>
      <c r="D502" s="337"/>
      <c r="E502" s="337"/>
      <c r="F502" s="337"/>
      <c r="G502" s="337"/>
      <c r="H502" s="337"/>
    </row>
    <row r="503" spans="1:8">
      <c r="A503" s="336"/>
      <c r="B503" s="336"/>
      <c r="C503" s="337"/>
      <c r="D503" s="337"/>
      <c r="E503" s="337"/>
      <c r="F503" s="337"/>
      <c r="G503" s="337"/>
      <c r="H503" s="337"/>
    </row>
    <row r="504" spans="1:8">
      <c r="A504" s="336"/>
      <c r="B504" s="336"/>
      <c r="C504" s="337"/>
      <c r="D504" s="337"/>
      <c r="E504" s="337"/>
      <c r="F504" s="337"/>
      <c r="G504" s="337"/>
      <c r="H504" s="337"/>
    </row>
    <row r="505" spans="1:8">
      <c r="A505" s="336"/>
      <c r="B505" s="336"/>
      <c r="C505" s="337"/>
      <c r="D505" s="337"/>
      <c r="E505" s="337"/>
      <c r="F505" s="337"/>
      <c r="G505" s="337"/>
      <c r="H505" s="337"/>
    </row>
    <row r="506" spans="1:8">
      <c r="A506" s="336"/>
      <c r="B506" s="336"/>
      <c r="C506" s="337"/>
      <c r="D506" s="337"/>
      <c r="E506" s="337"/>
      <c r="F506" s="337"/>
      <c r="G506" s="337"/>
      <c r="H506" s="337"/>
    </row>
    <row r="507" spans="1:8">
      <c r="A507" s="336"/>
      <c r="B507" s="336"/>
      <c r="C507" s="337"/>
      <c r="D507" s="337"/>
      <c r="E507" s="337"/>
      <c r="F507" s="337"/>
      <c r="G507" s="337"/>
      <c r="H507" s="337"/>
    </row>
    <row r="508" spans="1:8">
      <c r="A508" s="336"/>
      <c r="B508" s="336"/>
      <c r="C508" s="337"/>
      <c r="D508" s="337"/>
      <c r="E508" s="337"/>
      <c r="F508" s="337"/>
      <c r="G508" s="337"/>
      <c r="H508" s="337"/>
    </row>
    <row r="509" spans="1:8">
      <c r="A509" s="336"/>
      <c r="B509" s="336"/>
      <c r="C509" s="337"/>
      <c r="D509" s="337"/>
      <c r="E509" s="337"/>
      <c r="F509" s="337"/>
      <c r="G509" s="337"/>
      <c r="H509" s="337"/>
    </row>
    <row r="510" spans="1:8">
      <c r="A510" s="336"/>
      <c r="B510" s="336"/>
      <c r="C510" s="337"/>
      <c r="D510" s="337"/>
      <c r="E510" s="337"/>
      <c r="F510" s="337"/>
      <c r="G510" s="337"/>
      <c r="H510" s="337"/>
    </row>
    <row r="511" spans="1:8">
      <c r="A511" s="336"/>
      <c r="B511" s="336"/>
      <c r="C511" s="337"/>
      <c r="D511" s="337"/>
      <c r="E511" s="337"/>
      <c r="F511" s="337"/>
      <c r="G511" s="337"/>
      <c r="H511" s="337"/>
    </row>
    <row r="512" spans="1:8">
      <c r="A512" s="336"/>
      <c r="B512" s="336"/>
      <c r="C512" s="337"/>
      <c r="D512" s="337"/>
      <c r="E512" s="337"/>
      <c r="F512" s="337"/>
      <c r="G512" s="337"/>
      <c r="H512" s="337"/>
    </row>
    <row r="513" spans="1:8">
      <c r="A513" s="336"/>
      <c r="B513" s="336"/>
      <c r="C513" s="337"/>
      <c r="D513" s="337"/>
      <c r="E513" s="337"/>
      <c r="F513" s="337"/>
      <c r="G513" s="337"/>
      <c r="H513" s="337"/>
    </row>
    <row r="514" spans="1:8">
      <c r="A514" s="336"/>
      <c r="B514" s="336"/>
      <c r="C514" s="337"/>
      <c r="D514" s="337"/>
      <c r="E514" s="337"/>
      <c r="F514" s="337"/>
      <c r="G514" s="337"/>
      <c r="H514" s="337"/>
    </row>
    <row r="515" spans="1:8">
      <c r="A515" s="336"/>
      <c r="B515" s="336"/>
      <c r="C515" s="337"/>
      <c r="D515" s="337"/>
      <c r="E515" s="337"/>
      <c r="F515" s="337"/>
      <c r="G515" s="337"/>
      <c r="H515" s="337"/>
    </row>
    <row r="516" spans="1:8">
      <c r="A516" s="336"/>
      <c r="B516" s="336"/>
      <c r="C516" s="337"/>
      <c r="D516" s="337"/>
      <c r="E516" s="337"/>
      <c r="F516" s="337"/>
      <c r="G516" s="337"/>
      <c r="H516" s="337"/>
    </row>
    <row r="517" spans="1:8">
      <c r="A517" s="336"/>
      <c r="B517" s="336"/>
      <c r="C517" s="337"/>
      <c r="D517" s="337"/>
      <c r="E517" s="337"/>
      <c r="F517" s="337"/>
      <c r="G517" s="337"/>
      <c r="H517" s="337"/>
    </row>
    <row r="518" spans="1:8">
      <c r="A518" s="336"/>
      <c r="B518" s="336"/>
      <c r="C518" s="337"/>
      <c r="D518" s="337"/>
      <c r="E518" s="337"/>
      <c r="F518" s="337"/>
      <c r="G518" s="337"/>
      <c r="H518" s="337"/>
    </row>
    <row r="519" spans="1:8">
      <c r="A519" s="336"/>
      <c r="B519" s="336"/>
      <c r="C519" s="337"/>
      <c r="D519" s="337"/>
      <c r="E519" s="337"/>
      <c r="F519" s="337"/>
      <c r="G519" s="337"/>
      <c r="H519" s="337"/>
    </row>
    <row r="520" spans="1:8">
      <c r="A520" s="336"/>
      <c r="B520" s="336"/>
      <c r="C520" s="337"/>
      <c r="D520" s="337"/>
      <c r="E520" s="337"/>
      <c r="F520" s="337"/>
      <c r="G520" s="337"/>
      <c r="H520" s="337"/>
    </row>
    <row r="521" spans="1:8">
      <c r="A521" s="336"/>
      <c r="B521" s="336"/>
      <c r="C521" s="337"/>
      <c r="D521" s="337"/>
      <c r="E521" s="337"/>
      <c r="F521" s="337"/>
      <c r="G521" s="337"/>
      <c r="H521" s="337"/>
    </row>
    <row r="522" spans="1:8">
      <c r="A522" s="336"/>
      <c r="B522" s="336"/>
      <c r="C522" s="337"/>
      <c r="D522" s="337"/>
      <c r="E522" s="337"/>
      <c r="F522" s="337"/>
      <c r="G522" s="337"/>
      <c r="H522" s="337"/>
    </row>
    <row r="523" spans="1:8">
      <c r="A523" s="336"/>
      <c r="B523" s="336"/>
      <c r="C523" s="337"/>
      <c r="D523" s="337"/>
      <c r="E523" s="337"/>
      <c r="F523" s="337"/>
      <c r="G523" s="337"/>
      <c r="H523" s="337"/>
    </row>
    <row r="524" spans="1:8">
      <c r="A524" s="336"/>
      <c r="B524" s="336"/>
      <c r="C524" s="337"/>
      <c r="D524" s="337"/>
      <c r="E524" s="337"/>
      <c r="F524" s="337"/>
      <c r="G524" s="337"/>
      <c r="H524" s="337"/>
    </row>
    <row r="525" spans="1:8">
      <c r="A525" s="336"/>
      <c r="B525" s="336"/>
      <c r="C525" s="337"/>
      <c r="D525" s="337"/>
      <c r="E525" s="337"/>
      <c r="F525" s="337"/>
      <c r="G525" s="337"/>
      <c r="H525" s="337"/>
    </row>
    <row r="526" spans="1:8">
      <c r="A526" s="336"/>
      <c r="B526" s="336"/>
      <c r="C526" s="337"/>
      <c r="D526" s="337"/>
      <c r="E526" s="337"/>
      <c r="F526" s="337"/>
      <c r="G526" s="337"/>
      <c r="H526" s="337"/>
    </row>
    <row r="527" spans="1:8">
      <c r="A527" s="336"/>
      <c r="B527" s="336"/>
      <c r="C527" s="337"/>
      <c r="D527" s="337"/>
      <c r="E527" s="337"/>
      <c r="F527" s="337"/>
      <c r="G527" s="337"/>
      <c r="H527" s="337"/>
    </row>
    <row r="528" spans="1:8">
      <c r="A528" s="336"/>
      <c r="B528" s="336"/>
      <c r="C528" s="337"/>
      <c r="D528" s="337"/>
      <c r="E528" s="337"/>
      <c r="F528" s="337"/>
      <c r="G528" s="337"/>
      <c r="H528" s="337"/>
    </row>
    <row r="529" spans="1:8">
      <c r="A529" s="336"/>
      <c r="B529" s="336"/>
      <c r="C529" s="337"/>
      <c r="D529" s="337"/>
      <c r="E529" s="337"/>
      <c r="F529" s="337"/>
      <c r="G529" s="337"/>
      <c r="H529" s="337"/>
    </row>
    <row r="530" spans="1:8">
      <c r="A530" s="336"/>
      <c r="B530" s="336"/>
      <c r="C530" s="337"/>
      <c r="D530" s="337"/>
      <c r="E530" s="337"/>
      <c r="F530" s="337"/>
      <c r="G530" s="337"/>
      <c r="H530" s="337"/>
    </row>
    <row r="531" spans="1:8">
      <c r="A531" s="336"/>
      <c r="B531" s="336"/>
      <c r="C531" s="337"/>
      <c r="D531" s="337"/>
      <c r="E531" s="337"/>
      <c r="F531" s="337"/>
      <c r="G531" s="337"/>
      <c r="H531" s="337"/>
    </row>
    <row r="532" spans="1:8">
      <c r="A532" s="336"/>
      <c r="B532" s="336"/>
      <c r="C532" s="337"/>
      <c r="D532" s="337"/>
      <c r="E532" s="337"/>
      <c r="F532" s="337"/>
      <c r="G532" s="337"/>
      <c r="H532" s="337"/>
    </row>
    <row r="533" spans="1:8">
      <c r="A533" s="336"/>
      <c r="B533" s="336"/>
      <c r="C533" s="337"/>
      <c r="D533" s="337"/>
      <c r="E533" s="337"/>
      <c r="F533" s="337"/>
      <c r="G533" s="337"/>
      <c r="H533" s="337"/>
    </row>
    <row r="534" spans="1:8">
      <c r="A534" s="336"/>
      <c r="B534" s="336"/>
      <c r="C534" s="337"/>
      <c r="D534" s="337"/>
      <c r="E534" s="337"/>
      <c r="F534" s="337"/>
      <c r="G534" s="337"/>
      <c r="H534" s="337"/>
    </row>
    <row r="535" spans="1:8">
      <c r="A535" s="336"/>
      <c r="B535" s="336"/>
      <c r="C535" s="337"/>
      <c r="D535" s="337"/>
      <c r="E535" s="337"/>
      <c r="F535" s="337"/>
      <c r="G535" s="337"/>
      <c r="H535" s="337"/>
    </row>
    <row r="536" spans="1:8">
      <c r="A536" s="336"/>
      <c r="B536" s="336"/>
      <c r="C536" s="337"/>
      <c r="D536" s="337"/>
      <c r="E536" s="337"/>
      <c r="F536" s="337"/>
      <c r="G536" s="337"/>
      <c r="H536" s="337"/>
    </row>
    <row r="537" spans="1:8">
      <c r="A537" s="336"/>
      <c r="B537" s="336"/>
      <c r="C537" s="337"/>
      <c r="D537" s="337"/>
      <c r="E537" s="337"/>
      <c r="F537" s="337"/>
      <c r="G537" s="337"/>
      <c r="H537" s="337"/>
    </row>
    <row r="538" spans="1:8">
      <c r="A538" s="336"/>
      <c r="B538" s="336"/>
      <c r="C538" s="337"/>
      <c r="D538" s="337"/>
      <c r="E538" s="337"/>
      <c r="F538" s="337"/>
      <c r="G538" s="337"/>
      <c r="H538" s="337"/>
    </row>
    <row r="539" spans="1:8">
      <c r="A539" s="336"/>
      <c r="B539" s="336"/>
      <c r="C539" s="337"/>
      <c r="D539" s="337"/>
      <c r="E539" s="337"/>
      <c r="F539" s="337"/>
      <c r="G539" s="337"/>
      <c r="H539" s="337"/>
    </row>
    <row r="540" spans="1:8">
      <c r="A540" s="336"/>
      <c r="B540" s="336"/>
      <c r="C540" s="337"/>
      <c r="D540" s="337"/>
      <c r="E540" s="337"/>
      <c r="F540" s="337"/>
      <c r="G540" s="337"/>
      <c r="H540" s="337"/>
    </row>
    <row r="541" spans="1:8">
      <c r="A541" s="336"/>
      <c r="B541" s="336"/>
      <c r="C541" s="337"/>
      <c r="D541" s="337"/>
      <c r="E541" s="337"/>
      <c r="F541" s="337"/>
      <c r="G541" s="337"/>
      <c r="H541" s="337"/>
    </row>
    <row r="542" spans="1:8">
      <c r="A542" s="336"/>
      <c r="B542" s="336"/>
      <c r="C542" s="337"/>
      <c r="D542" s="337"/>
      <c r="E542" s="337"/>
      <c r="F542" s="337"/>
      <c r="G542" s="337"/>
      <c r="H542" s="337"/>
    </row>
    <row r="543" spans="1:8">
      <c r="A543" s="336"/>
      <c r="B543" s="336"/>
      <c r="C543" s="337"/>
      <c r="D543" s="337"/>
      <c r="E543" s="337"/>
      <c r="F543" s="337"/>
      <c r="G543" s="337"/>
      <c r="H543" s="337"/>
    </row>
    <row r="544" spans="1:8">
      <c r="A544" s="336"/>
      <c r="B544" s="336"/>
      <c r="C544" s="337"/>
      <c r="D544" s="337"/>
      <c r="E544" s="337"/>
      <c r="F544" s="337"/>
      <c r="G544" s="337"/>
      <c r="H544" s="337"/>
    </row>
    <row r="545" spans="1:8">
      <c r="A545" s="336"/>
      <c r="B545" s="336"/>
      <c r="C545" s="337"/>
      <c r="D545" s="337"/>
      <c r="E545" s="337"/>
      <c r="F545" s="337"/>
      <c r="G545" s="337"/>
      <c r="H545" s="337"/>
    </row>
    <row r="546" spans="1:8">
      <c r="A546" s="336"/>
      <c r="B546" s="336"/>
      <c r="C546" s="337"/>
      <c r="D546" s="337"/>
      <c r="E546" s="337"/>
      <c r="F546" s="337"/>
      <c r="G546" s="337"/>
      <c r="H546" s="337"/>
    </row>
    <row r="547" spans="1:8">
      <c r="A547" s="336"/>
      <c r="B547" s="336"/>
      <c r="C547" s="337"/>
      <c r="D547" s="337"/>
      <c r="E547" s="337"/>
      <c r="F547" s="337"/>
      <c r="G547" s="337"/>
      <c r="H547" s="337"/>
    </row>
    <row r="548" spans="1:8">
      <c r="A548" s="336"/>
      <c r="B548" s="336"/>
      <c r="C548" s="337"/>
      <c r="D548" s="337"/>
      <c r="E548" s="337"/>
      <c r="F548" s="337"/>
      <c r="G548" s="337"/>
      <c r="H548" s="337"/>
    </row>
    <row r="549" spans="1:8">
      <c r="A549" s="336"/>
      <c r="B549" s="336"/>
      <c r="C549" s="337"/>
      <c r="D549" s="337"/>
      <c r="E549" s="337"/>
      <c r="F549" s="337"/>
      <c r="G549" s="337"/>
      <c r="H549" s="337"/>
    </row>
    <row r="550" spans="1:8">
      <c r="A550" s="336"/>
      <c r="B550" s="336"/>
      <c r="C550" s="337"/>
      <c r="D550" s="337"/>
      <c r="E550" s="337"/>
      <c r="F550" s="337"/>
      <c r="G550" s="337"/>
      <c r="H550" s="337"/>
    </row>
    <row r="551" spans="1:8">
      <c r="A551" s="336"/>
      <c r="B551" s="336"/>
      <c r="C551" s="337"/>
      <c r="D551" s="337"/>
      <c r="E551" s="337"/>
      <c r="F551" s="337"/>
      <c r="G551" s="337"/>
      <c r="H551" s="337"/>
    </row>
    <row r="552" spans="1:8">
      <c r="A552" s="336"/>
      <c r="B552" s="336"/>
      <c r="C552" s="337"/>
      <c r="D552" s="337"/>
      <c r="E552" s="337"/>
      <c r="F552" s="337"/>
      <c r="G552" s="337"/>
      <c r="H552" s="337"/>
    </row>
    <row r="553" spans="1:8">
      <c r="A553" s="336"/>
      <c r="B553" s="336"/>
      <c r="C553" s="337"/>
      <c r="D553" s="337"/>
      <c r="E553" s="337"/>
      <c r="F553" s="337"/>
      <c r="G553" s="337"/>
      <c r="H553" s="337"/>
    </row>
    <row r="554" spans="1:8">
      <c r="A554" s="336"/>
      <c r="B554" s="336"/>
      <c r="C554" s="337"/>
      <c r="D554" s="337"/>
      <c r="E554" s="337"/>
      <c r="F554" s="337"/>
      <c r="G554" s="337"/>
      <c r="H554" s="337"/>
    </row>
    <row r="555" spans="1:8">
      <c r="A555" s="336"/>
      <c r="B555" s="336"/>
      <c r="C555" s="337"/>
      <c r="D555" s="337"/>
      <c r="E555" s="337"/>
      <c r="F555" s="337"/>
      <c r="G555" s="337"/>
      <c r="H555" s="337"/>
    </row>
    <row r="556" spans="1:8">
      <c r="A556" s="336"/>
      <c r="B556" s="336"/>
      <c r="C556" s="337"/>
      <c r="D556" s="337"/>
      <c r="E556" s="337"/>
      <c r="F556" s="337"/>
      <c r="G556" s="337"/>
      <c r="H556" s="337"/>
    </row>
    <row r="557" spans="1:8">
      <c r="A557" s="336"/>
      <c r="B557" s="336"/>
      <c r="C557" s="337"/>
      <c r="D557" s="337"/>
      <c r="E557" s="337"/>
      <c r="F557" s="337"/>
      <c r="G557" s="337"/>
      <c r="H557" s="337"/>
    </row>
    <row r="558" spans="1:8">
      <c r="A558" s="336"/>
      <c r="B558" s="336"/>
      <c r="C558" s="337"/>
      <c r="D558" s="337"/>
      <c r="E558" s="337"/>
      <c r="F558" s="337"/>
      <c r="G558" s="337"/>
      <c r="H558" s="337"/>
    </row>
    <row r="559" spans="1:8">
      <c r="A559" s="336"/>
      <c r="B559" s="336"/>
      <c r="C559" s="337"/>
      <c r="D559" s="337"/>
      <c r="E559" s="337"/>
      <c r="F559" s="337"/>
      <c r="G559" s="337"/>
      <c r="H559" s="337"/>
    </row>
    <row r="560" spans="1:8">
      <c r="A560" s="336"/>
      <c r="B560" s="336"/>
      <c r="C560" s="337"/>
      <c r="D560" s="337"/>
      <c r="E560" s="337"/>
      <c r="F560" s="337"/>
      <c r="G560" s="337"/>
      <c r="H560" s="337"/>
    </row>
    <row r="561" spans="1:8">
      <c r="A561" s="336"/>
      <c r="B561" s="336"/>
      <c r="C561" s="337"/>
      <c r="D561" s="337"/>
      <c r="E561" s="337"/>
      <c r="F561" s="337"/>
      <c r="G561" s="337"/>
      <c r="H561" s="337"/>
    </row>
    <row r="562" spans="1:8">
      <c r="A562" s="336"/>
      <c r="B562" s="336"/>
      <c r="C562" s="337"/>
      <c r="D562" s="337"/>
      <c r="E562" s="337"/>
      <c r="F562" s="337"/>
      <c r="G562" s="337"/>
      <c r="H562" s="337"/>
    </row>
    <row r="563" spans="1:8">
      <c r="A563" s="336"/>
      <c r="B563" s="336"/>
      <c r="C563" s="337"/>
      <c r="D563" s="337"/>
      <c r="E563" s="337"/>
      <c r="F563" s="337"/>
      <c r="G563" s="337"/>
      <c r="H563" s="337"/>
    </row>
    <row r="564" spans="1:8">
      <c r="A564" s="336"/>
      <c r="B564" s="336"/>
      <c r="C564" s="337"/>
      <c r="D564" s="337"/>
      <c r="E564" s="337"/>
      <c r="F564" s="337"/>
      <c r="G564" s="337"/>
      <c r="H564" s="337"/>
    </row>
    <row r="565" spans="1:8">
      <c r="A565" s="336"/>
      <c r="B565" s="336"/>
      <c r="C565" s="337"/>
      <c r="D565" s="337"/>
      <c r="E565" s="337"/>
      <c r="F565" s="337"/>
      <c r="G565" s="337"/>
      <c r="H565" s="337"/>
    </row>
    <row r="566" spans="1:8">
      <c r="A566" s="336"/>
      <c r="B566" s="336"/>
      <c r="C566" s="337"/>
      <c r="D566" s="337"/>
      <c r="E566" s="337"/>
      <c r="F566" s="337"/>
      <c r="G566" s="337"/>
      <c r="H566" s="337"/>
    </row>
    <row r="567" spans="1:8">
      <c r="A567" s="336"/>
      <c r="B567" s="336"/>
      <c r="C567" s="337"/>
      <c r="D567" s="337"/>
      <c r="E567" s="337"/>
      <c r="F567" s="337"/>
      <c r="G567" s="337"/>
      <c r="H567" s="337"/>
    </row>
    <row r="568" spans="1:8">
      <c r="A568" s="336"/>
      <c r="B568" s="336"/>
      <c r="C568" s="337"/>
      <c r="D568" s="337"/>
      <c r="E568" s="337"/>
      <c r="F568" s="337"/>
      <c r="G568" s="337"/>
      <c r="H568" s="337"/>
    </row>
    <row r="569" spans="1:8">
      <c r="A569" s="336"/>
      <c r="B569" s="336"/>
      <c r="C569" s="337"/>
      <c r="D569" s="337"/>
      <c r="E569" s="337"/>
      <c r="F569" s="337"/>
      <c r="G569" s="337"/>
      <c r="H569" s="337"/>
    </row>
    <row r="570" spans="1:8">
      <c r="A570" s="336"/>
      <c r="B570" s="336"/>
      <c r="C570" s="337"/>
      <c r="D570" s="337"/>
      <c r="E570" s="337"/>
      <c r="F570" s="337"/>
      <c r="G570" s="337"/>
      <c r="H570" s="337"/>
    </row>
    <row r="571" spans="1:8">
      <c r="A571" s="336"/>
      <c r="B571" s="336"/>
      <c r="C571" s="337"/>
      <c r="D571" s="337"/>
      <c r="E571" s="337"/>
      <c r="F571" s="337"/>
      <c r="G571" s="337"/>
      <c r="H571" s="337"/>
    </row>
    <row r="572" spans="1:8">
      <c r="A572" s="336"/>
      <c r="B572" s="336"/>
      <c r="C572" s="337"/>
      <c r="D572" s="337"/>
      <c r="E572" s="337"/>
      <c r="F572" s="337"/>
      <c r="G572" s="337"/>
      <c r="H572" s="337"/>
    </row>
    <row r="573" spans="1:8">
      <c r="A573" s="336"/>
      <c r="B573" s="336"/>
      <c r="C573" s="337"/>
      <c r="D573" s="337"/>
      <c r="E573" s="337"/>
      <c r="F573" s="337"/>
      <c r="G573" s="337"/>
      <c r="H573" s="337"/>
    </row>
    <row r="574" spans="1:8">
      <c r="A574" s="336"/>
      <c r="B574" s="336"/>
      <c r="C574" s="337"/>
      <c r="D574" s="337"/>
      <c r="E574" s="337"/>
      <c r="F574" s="337"/>
      <c r="G574" s="337"/>
      <c r="H574" s="337"/>
    </row>
    <row r="575" spans="1:8">
      <c r="A575" s="336"/>
      <c r="B575" s="336"/>
      <c r="C575" s="337"/>
      <c r="D575" s="337"/>
      <c r="E575" s="337"/>
      <c r="F575" s="337"/>
      <c r="G575" s="337"/>
      <c r="H575" s="337"/>
    </row>
    <row r="576" spans="1:8">
      <c r="A576" s="336"/>
      <c r="B576" s="336"/>
      <c r="C576" s="337"/>
      <c r="D576" s="337"/>
      <c r="E576" s="337"/>
      <c r="F576" s="337"/>
      <c r="G576" s="337"/>
      <c r="H576" s="337"/>
    </row>
    <row r="577" spans="1:8">
      <c r="A577" s="336"/>
      <c r="B577" s="336"/>
      <c r="C577" s="337"/>
      <c r="D577" s="337"/>
      <c r="E577" s="337"/>
      <c r="F577" s="337"/>
      <c r="G577" s="337"/>
      <c r="H577" s="337"/>
    </row>
    <row r="578" spans="1:8">
      <c r="A578" s="336"/>
      <c r="B578" s="336"/>
      <c r="C578" s="337"/>
      <c r="D578" s="337"/>
      <c r="E578" s="337"/>
      <c r="F578" s="337"/>
      <c r="G578" s="337"/>
      <c r="H578" s="337"/>
    </row>
    <row r="579" spans="1:8">
      <c r="A579" s="336"/>
      <c r="B579" s="336"/>
      <c r="C579" s="337"/>
      <c r="D579" s="337"/>
      <c r="E579" s="337"/>
      <c r="F579" s="337"/>
      <c r="G579" s="337"/>
      <c r="H579" s="337"/>
    </row>
    <row r="580" spans="1:8">
      <c r="A580" s="336"/>
      <c r="B580" s="336"/>
      <c r="C580" s="337"/>
      <c r="D580" s="337"/>
      <c r="E580" s="337"/>
      <c r="F580" s="337"/>
      <c r="G580" s="337"/>
      <c r="H580" s="337"/>
    </row>
    <row r="581" spans="1:8">
      <c r="A581" s="336"/>
      <c r="B581" s="336"/>
      <c r="C581" s="337"/>
      <c r="D581" s="337"/>
      <c r="E581" s="337"/>
      <c r="F581" s="337"/>
      <c r="G581" s="337"/>
      <c r="H581" s="337"/>
    </row>
    <row r="582" spans="1:8">
      <c r="A582" s="336"/>
      <c r="B582" s="336"/>
      <c r="C582" s="337"/>
      <c r="D582" s="337"/>
      <c r="E582" s="337"/>
      <c r="F582" s="337"/>
      <c r="G582" s="337"/>
      <c r="H582" s="337"/>
    </row>
    <row r="583" spans="1:8">
      <c r="A583" s="336"/>
      <c r="B583" s="336"/>
      <c r="C583" s="337"/>
      <c r="D583" s="337"/>
      <c r="E583" s="337"/>
      <c r="F583" s="337"/>
      <c r="G583" s="337"/>
      <c r="H583" s="337"/>
    </row>
    <row r="584" spans="1:8">
      <c r="A584" s="336"/>
      <c r="B584" s="336"/>
      <c r="C584" s="337"/>
      <c r="D584" s="337"/>
      <c r="E584" s="337"/>
      <c r="F584" s="337"/>
      <c r="G584" s="337"/>
      <c r="H584" s="337"/>
    </row>
    <row r="585" spans="1:8">
      <c r="A585" s="336"/>
      <c r="B585" s="336"/>
      <c r="C585" s="337"/>
      <c r="D585" s="337"/>
      <c r="E585" s="337"/>
      <c r="F585" s="337"/>
      <c r="G585" s="337"/>
      <c r="H585" s="337"/>
    </row>
    <row r="586" spans="1:8">
      <c r="A586" s="336"/>
      <c r="B586" s="336"/>
      <c r="C586" s="337"/>
      <c r="D586" s="337"/>
      <c r="E586" s="337"/>
      <c r="F586" s="337"/>
      <c r="G586" s="337"/>
      <c r="H586" s="337"/>
    </row>
    <row r="587" spans="1:8">
      <c r="A587" s="336"/>
      <c r="B587" s="336"/>
      <c r="C587" s="337"/>
      <c r="D587" s="337"/>
      <c r="E587" s="337"/>
      <c r="F587" s="337"/>
      <c r="G587" s="337"/>
      <c r="H587" s="337"/>
    </row>
    <row r="588" spans="1:8">
      <c r="A588" s="336"/>
      <c r="B588" s="336"/>
      <c r="C588" s="337"/>
      <c r="D588" s="337"/>
      <c r="E588" s="337"/>
      <c r="F588" s="337"/>
      <c r="G588" s="337"/>
      <c r="H588" s="337"/>
    </row>
    <row r="589" spans="1:8">
      <c r="A589" s="336"/>
      <c r="B589" s="336"/>
      <c r="C589" s="337"/>
      <c r="D589" s="337"/>
      <c r="E589" s="337"/>
      <c r="F589" s="337"/>
      <c r="G589" s="337"/>
      <c r="H589" s="337"/>
    </row>
    <row r="590" spans="1:8">
      <c r="A590" s="336"/>
      <c r="B590" s="336"/>
      <c r="C590" s="337"/>
      <c r="D590" s="337"/>
      <c r="E590" s="337"/>
      <c r="F590" s="337"/>
      <c r="G590" s="337"/>
      <c r="H590" s="337"/>
    </row>
    <row r="591" spans="1:8">
      <c r="A591" s="336"/>
      <c r="B591" s="336"/>
      <c r="C591" s="337"/>
      <c r="D591" s="337"/>
      <c r="E591" s="337"/>
      <c r="F591" s="337"/>
      <c r="G591" s="337"/>
      <c r="H591" s="337"/>
    </row>
    <row r="592" spans="1:8">
      <c r="A592" s="336"/>
      <c r="B592" s="336"/>
      <c r="C592" s="337"/>
      <c r="D592" s="337"/>
      <c r="E592" s="337"/>
      <c r="F592" s="337"/>
      <c r="G592" s="337"/>
      <c r="H592" s="337"/>
    </row>
    <row r="593" spans="1:8">
      <c r="A593" s="336"/>
      <c r="B593" s="336"/>
      <c r="C593" s="337"/>
      <c r="D593" s="337"/>
      <c r="E593" s="337"/>
      <c r="F593" s="337"/>
      <c r="G593" s="337"/>
      <c r="H593" s="337"/>
    </row>
    <row r="594" spans="1:8">
      <c r="A594" s="336"/>
      <c r="B594" s="336"/>
      <c r="C594" s="337"/>
      <c r="D594" s="337"/>
      <c r="E594" s="337"/>
      <c r="F594" s="337"/>
      <c r="G594" s="337"/>
      <c r="H594" s="337"/>
    </row>
    <row r="595" spans="1:8">
      <c r="A595" s="336"/>
      <c r="B595" s="336"/>
      <c r="C595" s="337"/>
      <c r="D595" s="337"/>
      <c r="E595" s="337"/>
      <c r="F595" s="337"/>
      <c r="G595" s="337"/>
      <c r="H595" s="337"/>
    </row>
    <row r="596" spans="1:8">
      <c r="A596" s="336"/>
      <c r="B596" s="336"/>
      <c r="C596" s="337"/>
      <c r="D596" s="337"/>
      <c r="E596" s="337"/>
      <c r="F596" s="337"/>
      <c r="G596" s="337"/>
      <c r="H596" s="337"/>
    </row>
    <row r="597" spans="1:8">
      <c r="A597" s="336"/>
      <c r="B597" s="336"/>
      <c r="C597" s="337"/>
      <c r="D597" s="337"/>
      <c r="E597" s="337"/>
      <c r="F597" s="337"/>
      <c r="G597" s="337"/>
      <c r="H597" s="337"/>
    </row>
    <row r="598" spans="1:8">
      <c r="A598" s="336"/>
      <c r="B598" s="336"/>
      <c r="C598" s="337"/>
      <c r="D598" s="337"/>
      <c r="E598" s="337"/>
      <c r="F598" s="337"/>
      <c r="G598" s="337"/>
      <c r="H598" s="337"/>
    </row>
    <row r="599" spans="1:8">
      <c r="A599" s="336"/>
      <c r="B599" s="336"/>
      <c r="C599" s="337"/>
      <c r="D599" s="337"/>
      <c r="E599" s="337"/>
      <c r="F599" s="337"/>
      <c r="G599" s="337"/>
      <c r="H599" s="337"/>
    </row>
    <row r="600" spans="1:8">
      <c r="A600" s="336"/>
      <c r="B600" s="336"/>
      <c r="C600" s="337"/>
      <c r="D600" s="337"/>
      <c r="E600" s="337"/>
      <c r="F600" s="337"/>
      <c r="G600" s="337"/>
      <c r="H600" s="337"/>
    </row>
    <row r="601" spans="1:8">
      <c r="A601" s="336"/>
      <c r="B601" s="336"/>
      <c r="C601" s="337"/>
      <c r="D601" s="337"/>
      <c r="E601" s="337"/>
      <c r="F601" s="337"/>
      <c r="G601" s="337"/>
      <c r="H601" s="337"/>
    </row>
    <row r="602" spans="1:8">
      <c r="A602" s="336"/>
      <c r="B602" s="336"/>
      <c r="C602" s="337"/>
      <c r="D602" s="337"/>
      <c r="E602" s="337"/>
      <c r="F602" s="337"/>
      <c r="G602" s="337"/>
      <c r="H602" s="337"/>
    </row>
    <row r="603" spans="1:8">
      <c r="A603" s="336"/>
      <c r="B603" s="336"/>
      <c r="C603" s="337"/>
      <c r="D603" s="337"/>
      <c r="E603" s="337"/>
      <c r="F603" s="337"/>
      <c r="G603" s="337"/>
      <c r="H603" s="337"/>
    </row>
    <row r="604" spans="1:8">
      <c r="A604" s="336"/>
      <c r="B604" s="336"/>
      <c r="C604" s="337"/>
      <c r="D604" s="337"/>
      <c r="E604" s="337"/>
      <c r="F604" s="337"/>
      <c r="G604" s="337"/>
      <c r="H604" s="337"/>
    </row>
    <row r="605" spans="1:8">
      <c r="A605" s="336"/>
      <c r="B605" s="336"/>
      <c r="C605" s="337"/>
      <c r="D605" s="337"/>
      <c r="E605" s="337"/>
      <c r="F605" s="337"/>
      <c r="G605" s="337"/>
      <c r="H605" s="337"/>
    </row>
    <row r="606" spans="1:8">
      <c r="A606" s="336"/>
      <c r="B606" s="336"/>
      <c r="C606" s="337"/>
      <c r="D606" s="337"/>
      <c r="E606" s="337"/>
      <c r="F606" s="337"/>
      <c r="G606" s="337"/>
      <c r="H606" s="337"/>
    </row>
    <row r="607" spans="1:8">
      <c r="A607" s="336"/>
      <c r="B607" s="336"/>
      <c r="C607" s="337"/>
      <c r="D607" s="337"/>
      <c r="E607" s="337"/>
      <c r="F607" s="337"/>
      <c r="G607" s="337"/>
      <c r="H607" s="337"/>
    </row>
    <row r="608" spans="1:8">
      <c r="A608" s="336"/>
      <c r="B608" s="336"/>
      <c r="C608" s="337"/>
      <c r="D608" s="337"/>
      <c r="E608" s="337"/>
      <c r="F608" s="337"/>
      <c r="G608" s="337"/>
      <c r="H608" s="337"/>
    </row>
    <row r="609" spans="1:8">
      <c r="A609" s="336"/>
      <c r="B609" s="336"/>
      <c r="C609" s="337"/>
      <c r="D609" s="337"/>
      <c r="E609" s="337"/>
      <c r="F609" s="337"/>
      <c r="G609" s="337"/>
      <c r="H609" s="337"/>
    </row>
    <row r="610" spans="1:8">
      <c r="A610" s="336"/>
      <c r="B610" s="336"/>
      <c r="C610" s="337"/>
      <c r="D610" s="337"/>
      <c r="E610" s="337"/>
      <c r="F610" s="337"/>
      <c r="G610" s="337"/>
      <c r="H610" s="337"/>
    </row>
    <row r="611" spans="1:8">
      <c r="A611" s="336"/>
      <c r="B611" s="336"/>
      <c r="C611" s="337"/>
      <c r="D611" s="337"/>
      <c r="E611" s="337"/>
      <c r="F611" s="337"/>
      <c r="G611" s="337"/>
      <c r="H611" s="337"/>
    </row>
    <row r="612" spans="1:8">
      <c r="A612" s="336"/>
      <c r="B612" s="336"/>
      <c r="C612" s="337"/>
      <c r="D612" s="337"/>
      <c r="E612" s="337"/>
      <c r="F612" s="337"/>
      <c r="G612" s="337"/>
      <c r="H612" s="337"/>
    </row>
    <row r="613" spans="1:8">
      <c r="A613" s="336"/>
      <c r="B613" s="336"/>
      <c r="C613" s="337"/>
      <c r="D613" s="337"/>
      <c r="E613" s="337"/>
      <c r="F613" s="337"/>
      <c r="G613" s="337"/>
      <c r="H613" s="337"/>
    </row>
    <row r="614" spans="1:8">
      <c r="A614" s="336"/>
      <c r="B614" s="336"/>
      <c r="C614" s="337"/>
      <c r="D614" s="337"/>
      <c r="E614" s="337"/>
      <c r="F614" s="337"/>
      <c r="G614" s="337"/>
      <c r="H614" s="337"/>
    </row>
    <row r="615" spans="1:8">
      <c r="A615" s="336"/>
      <c r="B615" s="336"/>
      <c r="C615" s="337"/>
      <c r="D615" s="337"/>
      <c r="E615" s="337"/>
      <c r="F615" s="337"/>
      <c r="G615" s="337"/>
      <c r="H615" s="337"/>
    </row>
    <row r="616" spans="1:8">
      <c r="A616" s="336"/>
      <c r="B616" s="336"/>
      <c r="C616" s="337"/>
      <c r="D616" s="337"/>
      <c r="E616" s="337"/>
      <c r="F616" s="337"/>
      <c r="G616" s="337"/>
      <c r="H616" s="337"/>
    </row>
    <row r="617" spans="1:8">
      <c r="A617" s="336"/>
      <c r="B617" s="336"/>
      <c r="C617" s="337"/>
      <c r="D617" s="337"/>
      <c r="E617" s="337"/>
      <c r="F617" s="337"/>
      <c r="G617" s="337"/>
      <c r="H617" s="337"/>
    </row>
    <row r="618" spans="1:8">
      <c r="A618" s="336"/>
      <c r="B618" s="336"/>
      <c r="C618" s="337"/>
      <c r="D618" s="337"/>
      <c r="E618" s="337"/>
      <c r="F618" s="337"/>
      <c r="G618" s="337"/>
      <c r="H618" s="337"/>
    </row>
    <row r="619" spans="1:8">
      <c r="A619" s="336"/>
      <c r="B619" s="336"/>
      <c r="C619" s="337"/>
      <c r="D619" s="337"/>
      <c r="E619" s="337"/>
      <c r="F619" s="337"/>
      <c r="G619" s="337"/>
      <c r="H619" s="337"/>
    </row>
    <row r="620" spans="1:8">
      <c r="A620" s="336"/>
      <c r="B620" s="336"/>
      <c r="C620" s="337"/>
      <c r="D620" s="337"/>
      <c r="E620" s="337"/>
      <c r="F620" s="337"/>
      <c r="G620" s="337"/>
      <c r="H620" s="337"/>
    </row>
    <row r="621" spans="1:8">
      <c r="A621" s="336"/>
      <c r="B621" s="336"/>
      <c r="C621" s="337"/>
      <c r="D621" s="337"/>
      <c r="E621" s="337"/>
      <c r="F621" s="337"/>
      <c r="G621" s="337"/>
      <c r="H621" s="337"/>
    </row>
    <row r="622" spans="1:8">
      <c r="A622" s="336"/>
      <c r="B622" s="336"/>
      <c r="C622" s="337"/>
      <c r="D622" s="337"/>
      <c r="E622" s="337"/>
      <c r="F622" s="337"/>
      <c r="G622" s="337"/>
      <c r="H622" s="337"/>
    </row>
    <row r="623" spans="1:8">
      <c r="A623" s="336"/>
      <c r="B623" s="336"/>
      <c r="C623" s="337"/>
      <c r="D623" s="337"/>
      <c r="E623" s="337"/>
      <c r="F623" s="337"/>
      <c r="G623" s="337"/>
      <c r="H623" s="337"/>
    </row>
    <row r="624" spans="1:8">
      <c r="A624" s="336"/>
      <c r="B624" s="336"/>
      <c r="C624" s="337"/>
      <c r="D624" s="337"/>
      <c r="E624" s="337"/>
      <c r="F624" s="337"/>
      <c r="G624" s="337"/>
      <c r="H624" s="337"/>
    </row>
    <row r="625" spans="1:8">
      <c r="A625" s="336"/>
      <c r="B625" s="336"/>
      <c r="C625" s="337"/>
      <c r="D625" s="337"/>
      <c r="E625" s="337"/>
      <c r="F625" s="337"/>
      <c r="G625" s="337"/>
      <c r="H625" s="337"/>
    </row>
    <row r="626" spans="1:8">
      <c r="A626" s="336"/>
      <c r="B626" s="336"/>
      <c r="C626" s="337"/>
      <c r="D626" s="337"/>
      <c r="E626" s="337"/>
      <c r="F626" s="337"/>
      <c r="G626" s="337"/>
      <c r="H626" s="337"/>
    </row>
    <row r="627" spans="1:8">
      <c r="A627" s="336"/>
      <c r="B627" s="336"/>
      <c r="C627" s="337"/>
      <c r="D627" s="337"/>
      <c r="E627" s="337"/>
      <c r="F627" s="337"/>
      <c r="G627" s="337"/>
      <c r="H627" s="337"/>
    </row>
    <row r="628" spans="1:8">
      <c r="A628" s="336"/>
      <c r="B628" s="336"/>
      <c r="C628" s="337"/>
      <c r="D628" s="337"/>
      <c r="E628" s="337"/>
      <c r="F628" s="337"/>
      <c r="G628" s="337"/>
      <c r="H628" s="337"/>
    </row>
    <row r="629" spans="1:8">
      <c r="A629" s="336"/>
      <c r="B629" s="336"/>
      <c r="C629" s="337"/>
      <c r="D629" s="337"/>
      <c r="E629" s="337"/>
      <c r="F629" s="337"/>
      <c r="G629" s="337"/>
      <c r="H629" s="337"/>
    </row>
    <row r="630" spans="1:8">
      <c r="A630" s="336"/>
      <c r="B630" s="336"/>
      <c r="C630" s="337"/>
      <c r="D630" s="337"/>
      <c r="E630" s="337"/>
      <c r="F630" s="337"/>
      <c r="G630" s="337"/>
      <c r="H630" s="337"/>
    </row>
    <row r="631" spans="1:8">
      <c r="A631" s="336"/>
      <c r="B631" s="336"/>
      <c r="C631" s="337"/>
      <c r="D631" s="337"/>
      <c r="E631" s="337"/>
      <c r="F631" s="337"/>
      <c r="G631" s="337"/>
      <c r="H631" s="337"/>
    </row>
    <row r="632" spans="1:8">
      <c r="A632" s="336"/>
      <c r="B632" s="336"/>
      <c r="C632" s="337"/>
      <c r="D632" s="337"/>
      <c r="E632" s="337"/>
      <c r="F632" s="337"/>
      <c r="G632" s="337"/>
      <c r="H632" s="337"/>
    </row>
    <row r="633" spans="1:8">
      <c r="A633" s="336"/>
      <c r="B633" s="336"/>
      <c r="C633" s="337"/>
      <c r="D633" s="337"/>
      <c r="E633" s="337"/>
      <c r="F633" s="337"/>
      <c r="G633" s="337"/>
      <c r="H633" s="337"/>
    </row>
    <row r="634" spans="1:8">
      <c r="A634" s="336"/>
      <c r="B634" s="336"/>
      <c r="C634" s="337"/>
      <c r="D634" s="337"/>
      <c r="E634" s="337"/>
      <c r="F634" s="337"/>
      <c r="G634" s="337"/>
      <c r="H634" s="337"/>
    </row>
    <row r="635" spans="1:8">
      <c r="A635" s="336"/>
      <c r="B635" s="336"/>
      <c r="C635" s="337"/>
      <c r="D635" s="337"/>
      <c r="E635" s="337"/>
      <c r="F635" s="337"/>
      <c r="G635" s="337"/>
      <c r="H635" s="337"/>
    </row>
    <row r="636" spans="1:8">
      <c r="A636" s="336"/>
      <c r="B636" s="336"/>
      <c r="C636" s="337"/>
      <c r="D636" s="337"/>
      <c r="E636" s="337"/>
      <c r="F636" s="337"/>
      <c r="G636" s="337"/>
      <c r="H636" s="337"/>
    </row>
    <row r="637" spans="1:8">
      <c r="A637" s="336"/>
      <c r="B637" s="336"/>
      <c r="C637" s="337"/>
      <c r="D637" s="337"/>
      <c r="E637" s="337"/>
      <c r="F637" s="337"/>
      <c r="G637" s="337"/>
      <c r="H637" s="337"/>
    </row>
    <row r="638" spans="1:8">
      <c r="A638" s="336"/>
      <c r="B638" s="336"/>
      <c r="C638" s="337"/>
      <c r="D638" s="337"/>
      <c r="E638" s="337"/>
      <c r="F638" s="337"/>
      <c r="G638" s="337"/>
      <c r="H638" s="337"/>
    </row>
    <row r="639" spans="1:8">
      <c r="A639" s="336"/>
      <c r="B639" s="336"/>
      <c r="C639" s="337"/>
      <c r="D639" s="337"/>
      <c r="E639" s="337"/>
      <c r="F639" s="337"/>
      <c r="G639" s="337"/>
      <c r="H639" s="337"/>
    </row>
    <row r="640" spans="1:8">
      <c r="A640" s="336"/>
      <c r="B640" s="336"/>
      <c r="C640" s="337"/>
      <c r="D640" s="337"/>
      <c r="E640" s="337"/>
      <c r="F640" s="337"/>
      <c r="G640" s="337"/>
      <c r="H640" s="337"/>
    </row>
    <row r="641" spans="1:8">
      <c r="A641" s="336"/>
      <c r="B641" s="336"/>
      <c r="C641" s="337"/>
      <c r="D641" s="337"/>
      <c r="E641" s="337"/>
      <c r="F641" s="337"/>
      <c r="G641" s="337"/>
      <c r="H641" s="337"/>
    </row>
    <row r="642" spans="1:8">
      <c r="A642" s="336"/>
      <c r="B642" s="336"/>
      <c r="C642" s="337"/>
      <c r="D642" s="337"/>
      <c r="E642" s="337"/>
      <c r="F642" s="337"/>
      <c r="G642" s="337"/>
      <c r="H642" s="337"/>
    </row>
    <row r="643" spans="1:8">
      <c r="A643" s="336"/>
      <c r="B643" s="336"/>
      <c r="C643" s="337"/>
      <c r="D643" s="337"/>
      <c r="E643" s="337"/>
      <c r="F643" s="337"/>
      <c r="G643" s="337"/>
      <c r="H643" s="337"/>
    </row>
    <row r="644" spans="1:8">
      <c r="A644" s="336"/>
      <c r="B644" s="336"/>
      <c r="C644" s="337"/>
      <c r="D644" s="337"/>
      <c r="E644" s="337"/>
      <c r="F644" s="337"/>
      <c r="G644" s="337"/>
      <c r="H644" s="337"/>
    </row>
    <row r="645" spans="1:8">
      <c r="A645" s="336"/>
      <c r="B645" s="336"/>
      <c r="C645" s="337"/>
      <c r="D645" s="337"/>
      <c r="E645" s="337"/>
      <c r="F645" s="337"/>
      <c r="G645" s="337"/>
      <c r="H645" s="337"/>
    </row>
    <row r="646" spans="1:8">
      <c r="A646" s="336"/>
      <c r="B646" s="336"/>
      <c r="C646" s="337"/>
      <c r="D646" s="337"/>
      <c r="E646" s="337"/>
      <c r="F646" s="337"/>
      <c r="G646" s="337"/>
      <c r="H646" s="337"/>
    </row>
    <row r="647" spans="1:8">
      <c r="A647" s="336"/>
      <c r="B647" s="336"/>
      <c r="C647" s="337"/>
      <c r="D647" s="337"/>
      <c r="E647" s="337"/>
      <c r="F647" s="337"/>
      <c r="G647" s="337"/>
      <c r="H647" s="337"/>
    </row>
    <row r="648" spans="1:8">
      <c r="A648" s="336"/>
      <c r="B648" s="336"/>
      <c r="C648" s="337"/>
      <c r="D648" s="337"/>
      <c r="E648" s="337"/>
      <c r="F648" s="337"/>
      <c r="G648" s="337"/>
      <c r="H648" s="337"/>
    </row>
    <row r="649" spans="1:8">
      <c r="A649" s="336"/>
      <c r="B649" s="336"/>
      <c r="C649" s="337"/>
      <c r="D649" s="337"/>
      <c r="E649" s="337"/>
      <c r="F649" s="337"/>
      <c r="G649" s="337"/>
      <c r="H649" s="337"/>
    </row>
    <row r="650" spans="1:8">
      <c r="A650" s="336"/>
      <c r="B650" s="336"/>
      <c r="C650" s="337"/>
      <c r="D650" s="337"/>
      <c r="E650" s="337"/>
      <c r="F650" s="337"/>
      <c r="G650" s="337"/>
      <c r="H650" s="337"/>
    </row>
    <row r="651" spans="1:8">
      <c r="A651" s="336"/>
      <c r="B651" s="336"/>
      <c r="C651" s="337"/>
      <c r="D651" s="337"/>
      <c r="E651" s="337"/>
      <c r="F651" s="337"/>
      <c r="G651" s="337"/>
      <c r="H651" s="337"/>
    </row>
    <row r="652" spans="1:8">
      <c r="A652" s="336"/>
      <c r="B652" s="336"/>
      <c r="C652" s="337"/>
      <c r="D652" s="337"/>
      <c r="E652" s="337"/>
      <c r="F652" s="337"/>
      <c r="G652" s="337"/>
      <c r="H652" s="337"/>
    </row>
    <row r="653" spans="1:8">
      <c r="A653" s="336"/>
      <c r="B653" s="336"/>
      <c r="C653" s="337"/>
      <c r="D653" s="337"/>
      <c r="E653" s="337"/>
      <c r="F653" s="337"/>
      <c r="G653" s="337"/>
      <c r="H653" s="337"/>
    </row>
    <row r="654" spans="1:8">
      <c r="A654" s="336"/>
      <c r="B654" s="336"/>
      <c r="C654" s="337"/>
      <c r="D654" s="337"/>
      <c r="E654" s="337"/>
      <c r="F654" s="337"/>
      <c r="G654" s="337"/>
      <c r="H654" s="337"/>
    </row>
    <row r="655" spans="1:8">
      <c r="A655" s="336"/>
      <c r="B655" s="336"/>
      <c r="C655" s="337"/>
      <c r="D655" s="337"/>
      <c r="E655" s="337"/>
      <c r="F655" s="337"/>
      <c r="G655" s="337"/>
      <c r="H655" s="337"/>
    </row>
    <row r="656" spans="1:8">
      <c r="A656" s="336"/>
      <c r="B656" s="336"/>
      <c r="C656" s="337"/>
      <c r="D656" s="337"/>
      <c r="E656" s="337"/>
      <c r="F656" s="337"/>
      <c r="G656" s="337"/>
      <c r="H656" s="337"/>
    </row>
    <row r="657" spans="1:8">
      <c r="A657" s="336"/>
      <c r="B657" s="336"/>
      <c r="C657" s="337"/>
      <c r="D657" s="337"/>
      <c r="E657" s="337"/>
      <c r="F657" s="337"/>
      <c r="G657" s="337"/>
      <c r="H657" s="337"/>
    </row>
    <row r="658" spans="1:8">
      <c r="A658" s="336"/>
      <c r="B658" s="336"/>
      <c r="C658" s="337"/>
      <c r="D658" s="337"/>
      <c r="E658" s="337"/>
      <c r="F658" s="337"/>
      <c r="G658" s="337"/>
      <c r="H658" s="337"/>
    </row>
    <row r="659" spans="1:8">
      <c r="A659" s="336"/>
      <c r="B659" s="336"/>
      <c r="C659" s="337"/>
      <c r="D659" s="337"/>
      <c r="E659" s="337"/>
      <c r="F659" s="337"/>
      <c r="G659" s="337"/>
      <c r="H659" s="337"/>
    </row>
    <row r="660" spans="1:8">
      <c r="A660" s="336"/>
      <c r="B660" s="336"/>
      <c r="C660" s="337"/>
      <c r="D660" s="337"/>
      <c r="E660" s="337"/>
      <c r="F660" s="337"/>
      <c r="G660" s="337"/>
      <c r="H660" s="337"/>
    </row>
    <row r="661" spans="1:8">
      <c r="A661" s="336"/>
      <c r="B661" s="336"/>
      <c r="C661" s="337"/>
      <c r="D661" s="337"/>
      <c r="E661" s="337"/>
      <c r="F661" s="337"/>
      <c r="G661" s="337"/>
      <c r="H661" s="337"/>
    </row>
    <row r="662" spans="1:8">
      <c r="A662" s="336"/>
      <c r="B662" s="336"/>
      <c r="C662" s="337"/>
      <c r="D662" s="337"/>
      <c r="E662" s="337"/>
      <c r="F662" s="337"/>
      <c r="G662" s="337"/>
      <c r="H662" s="337"/>
    </row>
    <row r="663" spans="1:8">
      <c r="A663" s="336"/>
      <c r="B663" s="336"/>
      <c r="C663" s="337"/>
      <c r="D663" s="337"/>
      <c r="E663" s="337"/>
      <c r="F663" s="337"/>
      <c r="G663" s="337"/>
      <c r="H663" s="337"/>
    </row>
    <row r="664" spans="1:8">
      <c r="A664" s="336"/>
      <c r="B664" s="336"/>
      <c r="C664" s="337"/>
      <c r="D664" s="337"/>
      <c r="E664" s="337"/>
      <c r="F664" s="337"/>
      <c r="G664" s="337"/>
      <c r="H664" s="337"/>
    </row>
    <row r="665" spans="1:8">
      <c r="A665" s="336"/>
      <c r="B665" s="336"/>
      <c r="C665" s="337"/>
      <c r="D665" s="337"/>
      <c r="E665" s="337"/>
      <c r="F665" s="337"/>
      <c r="G665" s="337"/>
      <c r="H665" s="337"/>
    </row>
    <row r="666" spans="1:8">
      <c r="A666" s="336"/>
      <c r="B666" s="336"/>
      <c r="C666" s="337"/>
      <c r="D666" s="337"/>
      <c r="E666" s="337"/>
      <c r="F666" s="337"/>
      <c r="G666" s="337"/>
      <c r="H666" s="337"/>
    </row>
    <row r="667" spans="1:8">
      <c r="A667" s="336"/>
      <c r="B667" s="336"/>
      <c r="C667" s="337"/>
      <c r="D667" s="337"/>
      <c r="E667" s="337"/>
      <c r="F667" s="337"/>
      <c r="G667" s="337"/>
      <c r="H667" s="337"/>
    </row>
    <row r="668" spans="1:8">
      <c r="A668" s="336"/>
      <c r="B668" s="336"/>
      <c r="C668" s="337"/>
      <c r="D668" s="337"/>
      <c r="E668" s="337"/>
      <c r="F668" s="337"/>
      <c r="G668" s="337"/>
      <c r="H668" s="337"/>
    </row>
    <row r="669" spans="1:8">
      <c r="A669" s="336"/>
      <c r="B669" s="336"/>
      <c r="C669" s="337"/>
      <c r="D669" s="337"/>
      <c r="E669" s="337"/>
      <c r="F669" s="337"/>
      <c r="G669" s="337"/>
      <c r="H669" s="337"/>
    </row>
    <row r="670" spans="1:8">
      <c r="A670" s="336"/>
      <c r="B670" s="336"/>
      <c r="C670" s="337"/>
      <c r="D670" s="337"/>
      <c r="E670" s="337"/>
      <c r="F670" s="337"/>
      <c r="G670" s="337"/>
      <c r="H670" s="337"/>
    </row>
    <row r="671" spans="1:8">
      <c r="A671" s="336"/>
      <c r="B671" s="336"/>
      <c r="C671" s="337"/>
      <c r="D671" s="337"/>
      <c r="E671" s="337"/>
      <c r="F671" s="337"/>
      <c r="G671" s="337"/>
      <c r="H671" s="337"/>
    </row>
    <row r="672" spans="1:8">
      <c r="A672" s="336"/>
      <c r="B672" s="336"/>
      <c r="C672" s="337"/>
      <c r="D672" s="337"/>
      <c r="E672" s="337"/>
      <c r="F672" s="337"/>
      <c r="G672" s="337"/>
      <c r="H672" s="337"/>
    </row>
    <row r="673" spans="1:8">
      <c r="A673" s="336"/>
      <c r="B673" s="336"/>
      <c r="C673" s="337"/>
      <c r="D673" s="337"/>
      <c r="E673" s="337"/>
      <c r="F673" s="337"/>
      <c r="G673" s="337"/>
      <c r="H673" s="337"/>
    </row>
    <row r="674" spans="1:8">
      <c r="A674" s="336"/>
      <c r="B674" s="336"/>
      <c r="C674" s="337"/>
      <c r="D674" s="337"/>
      <c r="E674" s="337"/>
      <c r="F674" s="337"/>
      <c r="G674" s="337"/>
      <c r="H674" s="337"/>
    </row>
    <row r="675" spans="1:8">
      <c r="A675" s="336"/>
      <c r="B675" s="336"/>
      <c r="C675" s="337"/>
      <c r="D675" s="337"/>
      <c r="E675" s="337"/>
      <c r="F675" s="337"/>
      <c r="G675" s="337"/>
      <c r="H675" s="337"/>
    </row>
    <row r="676" spans="1:8">
      <c r="A676" s="336"/>
      <c r="B676" s="336"/>
      <c r="C676" s="337"/>
      <c r="D676" s="337"/>
      <c r="E676" s="337"/>
      <c r="F676" s="337"/>
      <c r="G676" s="337"/>
      <c r="H676" s="337"/>
    </row>
    <row r="677" spans="1:8">
      <c r="A677" s="336"/>
      <c r="B677" s="336"/>
      <c r="C677" s="337"/>
      <c r="D677" s="337"/>
      <c r="E677" s="337"/>
      <c r="F677" s="337"/>
      <c r="G677" s="337"/>
      <c r="H677" s="337"/>
    </row>
    <row r="678" spans="1:8">
      <c r="A678" s="336"/>
      <c r="B678" s="336"/>
      <c r="C678" s="337"/>
      <c r="D678" s="337"/>
      <c r="E678" s="337"/>
      <c r="F678" s="337"/>
      <c r="G678" s="337"/>
      <c r="H678" s="337"/>
    </row>
    <row r="679" spans="1:8">
      <c r="A679" s="336"/>
      <c r="B679" s="336"/>
      <c r="C679" s="337"/>
      <c r="D679" s="337"/>
      <c r="E679" s="337"/>
      <c r="F679" s="337"/>
      <c r="G679" s="337"/>
      <c r="H679" s="337"/>
    </row>
    <row r="680" spans="1:8">
      <c r="A680" s="336"/>
      <c r="B680" s="336"/>
      <c r="C680" s="337"/>
      <c r="D680" s="337"/>
      <c r="E680" s="337"/>
      <c r="F680" s="337"/>
      <c r="G680" s="337"/>
      <c r="H680" s="337"/>
    </row>
    <row r="681" spans="1:8">
      <c r="A681" s="336"/>
      <c r="B681" s="336"/>
      <c r="C681" s="337"/>
      <c r="D681" s="337"/>
      <c r="E681" s="337"/>
      <c r="F681" s="337"/>
      <c r="G681" s="337"/>
      <c r="H681" s="337"/>
    </row>
    <row r="682" spans="1:8">
      <c r="A682" s="336"/>
      <c r="B682" s="336"/>
      <c r="C682" s="337"/>
      <c r="D682" s="337"/>
      <c r="E682" s="337"/>
      <c r="F682" s="337"/>
      <c r="G682" s="337"/>
      <c r="H682" s="337"/>
    </row>
    <row r="683" spans="1:8">
      <c r="A683" s="336"/>
      <c r="B683" s="336"/>
      <c r="C683" s="337"/>
      <c r="D683" s="337"/>
      <c r="E683" s="337"/>
      <c r="F683" s="337"/>
      <c r="G683" s="337"/>
      <c r="H683" s="337"/>
    </row>
    <row r="684" spans="1:8">
      <c r="A684" s="336"/>
      <c r="B684" s="336"/>
      <c r="C684" s="337"/>
      <c r="D684" s="337"/>
      <c r="E684" s="337"/>
      <c r="F684" s="337"/>
      <c r="G684" s="337"/>
      <c r="H684" s="337"/>
    </row>
    <row r="685" spans="1:8">
      <c r="A685" s="336"/>
      <c r="B685" s="336"/>
      <c r="C685" s="337"/>
      <c r="D685" s="337"/>
      <c r="E685" s="337"/>
      <c r="F685" s="337"/>
      <c r="G685" s="337"/>
      <c r="H685" s="337"/>
    </row>
    <row r="686" spans="1:8">
      <c r="A686" s="336"/>
      <c r="B686" s="336"/>
      <c r="C686" s="337"/>
      <c r="D686" s="337"/>
      <c r="E686" s="337"/>
      <c r="F686" s="337"/>
      <c r="G686" s="337"/>
      <c r="H686" s="337"/>
    </row>
    <row r="687" spans="1:8">
      <c r="A687" s="336"/>
      <c r="B687" s="336"/>
      <c r="C687" s="337"/>
      <c r="D687" s="337"/>
      <c r="E687" s="337"/>
      <c r="F687" s="337"/>
      <c r="G687" s="337"/>
      <c r="H687" s="337"/>
    </row>
    <row r="688" spans="1:8">
      <c r="A688" s="336"/>
      <c r="B688" s="336"/>
      <c r="C688" s="337"/>
      <c r="D688" s="337"/>
      <c r="E688" s="337"/>
      <c r="F688" s="337"/>
      <c r="G688" s="337"/>
      <c r="H688" s="337"/>
    </row>
    <row r="689" spans="1:8">
      <c r="A689" s="336"/>
      <c r="B689" s="336"/>
      <c r="C689" s="337"/>
      <c r="D689" s="337"/>
      <c r="E689" s="337"/>
      <c r="F689" s="337"/>
      <c r="G689" s="337"/>
      <c r="H689" s="337"/>
    </row>
    <row r="690" spans="1:8">
      <c r="A690" s="336"/>
      <c r="B690" s="336"/>
      <c r="C690" s="337"/>
      <c r="D690" s="337"/>
      <c r="E690" s="337"/>
      <c r="F690" s="337"/>
      <c r="G690" s="337"/>
      <c r="H690" s="337"/>
    </row>
    <row r="691" spans="1:8" ht="14.25">
      <c r="A691" s="435"/>
      <c r="B691" s="442"/>
      <c r="C691" s="442"/>
      <c r="D691" s="442"/>
      <c r="E691" s="442"/>
      <c r="F691" s="442"/>
      <c r="G691" s="442"/>
      <c r="H691" s="442"/>
    </row>
    <row r="692" spans="1:8" ht="14.25">
      <c r="A692" s="435"/>
      <c r="B692" s="442"/>
      <c r="C692" s="442"/>
      <c r="D692" s="442"/>
      <c r="E692" s="442"/>
      <c r="F692" s="442"/>
      <c r="G692" s="442"/>
      <c r="H692" s="442"/>
    </row>
    <row r="693" spans="1:8" ht="14.25">
      <c r="A693" s="435"/>
      <c r="B693" s="442"/>
      <c r="C693" s="442"/>
      <c r="D693" s="442"/>
      <c r="E693" s="442"/>
      <c r="F693" s="442"/>
      <c r="G693" s="442"/>
      <c r="H693" s="442"/>
    </row>
    <row r="694" spans="1:8" ht="14.25">
      <c r="A694" s="435"/>
      <c r="B694" s="442"/>
      <c r="C694" s="442"/>
      <c r="D694" s="442"/>
      <c r="E694" s="442"/>
      <c r="F694" s="442"/>
      <c r="G694" s="442"/>
      <c r="H694" s="442"/>
    </row>
    <row r="695" spans="1:8" ht="14.25">
      <c r="A695" s="435"/>
      <c r="B695" s="442"/>
      <c r="C695" s="442"/>
      <c r="D695" s="442"/>
      <c r="E695" s="442"/>
      <c r="F695" s="442"/>
      <c r="G695" s="442"/>
      <c r="H695" s="442"/>
    </row>
    <row r="696" spans="1:8" ht="14.25">
      <c r="A696" s="435"/>
      <c r="B696" s="442"/>
      <c r="C696" s="442"/>
      <c r="D696" s="442"/>
      <c r="E696" s="442"/>
      <c r="F696" s="442"/>
      <c r="G696" s="442"/>
      <c r="H696" s="442"/>
    </row>
    <row r="697" spans="1:8" ht="14.25">
      <c r="A697" s="435"/>
      <c r="B697" s="442"/>
      <c r="C697" s="442"/>
      <c r="D697" s="442"/>
      <c r="E697" s="442"/>
      <c r="F697" s="442"/>
      <c r="G697" s="442"/>
      <c r="H697" s="442"/>
    </row>
    <row r="698" spans="1:8" ht="14.25">
      <c r="A698" s="435"/>
      <c r="B698" s="442"/>
      <c r="C698" s="442"/>
      <c r="D698" s="442"/>
      <c r="E698" s="442"/>
      <c r="F698" s="442"/>
      <c r="G698" s="442"/>
      <c r="H698" s="442"/>
    </row>
    <row r="699" spans="1:8" ht="14.25">
      <c r="A699" s="435"/>
      <c r="B699" s="442"/>
      <c r="C699" s="442"/>
      <c r="D699" s="442"/>
      <c r="E699" s="442"/>
      <c r="F699" s="442"/>
      <c r="G699" s="442"/>
      <c r="H699" s="442"/>
    </row>
    <row r="700" spans="1:8" ht="14.25">
      <c r="A700" s="435"/>
      <c r="B700" s="442"/>
      <c r="C700" s="442"/>
      <c r="D700" s="442"/>
      <c r="E700" s="442"/>
      <c r="F700" s="442"/>
      <c r="G700" s="442"/>
      <c r="H700" s="442"/>
    </row>
    <row r="701" spans="1:8" ht="14.25">
      <c r="A701" s="435"/>
      <c r="B701" s="442"/>
      <c r="C701" s="442"/>
      <c r="D701" s="442"/>
      <c r="E701" s="442"/>
      <c r="F701" s="442"/>
      <c r="G701" s="442"/>
      <c r="H701" s="442"/>
    </row>
    <row r="702" spans="1:8" ht="14.25">
      <c r="A702" s="435"/>
      <c r="B702" s="442"/>
      <c r="C702" s="442"/>
      <c r="D702" s="442"/>
      <c r="E702" s="442"/>
      <c r="F702" s="442"/>
      <c r="G702" s="442"/>
      <c r="H702" s="442"/>
    </row>
    <row r="703" spans="1:8" ht="14.25">
      <c r="A703" s="435"/>
      <c r="B703" s="442"/>
      <c r="C703" s="442"/>
      <c r="D703" s="442"/>
      <c r="E703" s="442"/>
      <c r="F703" s="442"/>
      <c r="G703" s="442"/>
      <c r="H703" s="442"/>
    </row>
    <row r="704" spans="1:8" ht="14.25">
      <c r="A704" s="435"/>
      <c r="B704" s="442"/>
      <c r="C704" s="442"/>
      <c r="D704" s="442"/>
      <c r="E704" s="442"/>
      <c r="F704" s="442"/>
      <c r="G704" s="442"/>
      <c r="H704" s="442"/>
    </row>
    <row r="705" spans="1:8" ht="14.25">
      <c r="A705" s="435"/>
      <c r="B705" s="442"/>
      <c r="C705" s="442"/>
      <c r="D705" s="442"/>
      <c r="E705" s="442"/>
      <c r="F705" s="442"/>
      <c r="G705" s="442"/>
      <c r="H705" s="442"/>
    </row>
    <row r="706" spans="1:8" ht="14.25">
      <c r="A706" s="435"/>
      <c r="B706" s="442"/>
      <c r="C706" s="442"/>
      <c r="D706" s="442"/>
      <c r="E706" s="442"/>
      <c r="F706" s="442"/>
      <c r="G706" s="442"/>
      <c r="H706" s="442"/>
    </row>
    <row r="707" spans="1:8" ht="14.25">
      <c r="A707" s="435"/>
      <c r="B707" s="442"/>
      <c r="C707" s="442"/>
      <c r="D707" s="442"/>
      <c r="E707" s="442"/>
      <c r="F707" s="442"/>
      <c r="G707" s="442"/>
      <c r="H707" s="442"/>
    </row>
    <row r="708" spans="1:8" ht="14.25">
      <c r="A708" s="435"/>
      <c r="B708" s="442"/>
      <c r="C708" s="442"/>
      <c r="D708" s="442"/>
      <c r="E708" s="442"/>
      <c r="F708" s="442"/>
      <c r="G708" s="442"/>
      <c r="H708" s="442"/>
    </row>
    <row r="709" spans="1:8" ht="14.25">
      <c r="A709" s="435"/>
      <c r="B709" s="442"/>
      <c r="C709" s="442"/>
      <c r="D709" s="442"/>
      <c r="E709" s="442"/>
      <c r="F709" s="442"/>
      <c r="G709" s="442"/>
      <c r="H709" s="442"/>
    </row>
    <row r="710" spans="1:8" ht="14.25">
      <c r="A710" s="435"/>
      <c r="B710" s="442"/>
      <c r="C710" s="442"/>
      <c r="D710" s="442"/>
      <c r="E710" s="442"/>
      <c r="F710" s="442"/>
      <c r="G710" s="442"/>
      <c r="H710" s="442"/>
    </row>
    <row r="711" spans="1:8" ht="14.25">
      <c r="A711" s="435"/>
      <c r="B711" s="442"/>
      <c r="C711" s="442"/>
      <c r="D711" s="442"/>
      <c r="E711" s="442"/>
      <c r="F711" s="442"/>
      <c r="G711" s="442"/>
      <c r="H711" s="442"/>
    </row>
    <row r="712" spans="1:8" ht="14.25">
      <c r="A712" s="435"/>
      <c r="B712" s="442"/>
      <c r="C712" s="442"/>
      <c r="D712" s="442"/>
      <c r="E712" s="442"/>
      <c r="F712" s="442"/>
      <c r="G712" s="442"/>
      <c r="H712" s="442"/>
    </row>
    <row r="713" spans="1:8" ht="14.25">
      <c r="A713" s="435"/>
      <c r="B713" s="442"/>
      <c r="C713" s="442"/>
      <c r="D713" s="442"/>
      <c r="E713" s="442"/>
      <c r="F713" s="442"/>
      <c r="G713" s="442"/>
      <c r="H713" s="442"/>
    </row>
    <row r="714" spans="1:8">
      <c r="A714" s="443"/>
      <c r="B714" s="444"/>
      <c r="C714" s="445"/>
      <c r="D714" s="445"/>
      <c r="E714" s="446"/>
      <c r="F714" s="446"/>
      <c r="G714" s="446"/>
      <c r="H714" s="446"/>
    </row>
    <row r="715" spans="1:8" ht="14.25">
      <c r="A715" s="447"/>
      <c r="B715" s="445"/>
      <c r="C715" s="445"/>
      <c r="D715" s="445"/>
      <c r="E715" s="446"/>
      <c r="F715" s="446"/>
      <c r="G715" s="446"/>
      <c r="H715" s="446"/>
    </row>
    <row r="716" spans="1:8" ht="14.25">
      <c r="A716" s="447"/>
      <c r="B716" s="445"/>
      <c r="C716" s="445"/>
      <c r="D716" s="445"/>
      <c r="E716" s="446"/>
      <c r="F716" s="446"/>
      <c r="G716" s="446"/>
      <c r="H716" s="446"/>
    </row>
    <row r="717" spans="1:8" ht="14.25">
      <c r="A717" s="447"/>
      <c r="B717" s="445"/>
      <c r="C717" s="445"/>
      <c r="D717" s="445"/>
      <c r="E717" s="446"/>
      <c r="F717" s="446"/>
      <c r="G717" s="446"/>
      <c r="H717" s="446"/>
    </row>
    <row r="718" spans="1:8" ht="14.25">
      <c r="A718" s="447"/>
      <c r="B718" s="445"/>
      <c r="C718" s="445"/>
      <c r="D718" s="445"/>
      <c r="E718" s="446"/>
      <c r="F718" s="446"/>
      <c r="G718" s="446"/>
      <c r="H718" s="446"/>
    </row>
    <row r="719" spans="1:8" ht="14.25">
      <c r="A719" s="447"/>
      <c r="B719" s="445"/>
      <c r="C719" s="445"/>
      <c r="D719" s="445"/>
      <c r="E719" s="446"/>
      <c r="F719" s="446"/>
      <c r="G719" s="446"/>
      <c r="H719" s="446"/>
    </row>
    <row r="720" spans="1:8" ht="14.25">
      <c r="A720" s="447"/>
      <c r="B720" s="445"/>
      <c r="C720" s="445"/>
      <c r="D720" s="445"/>
      <c r="E720" s="446"/>
      <c r="F720" s="446"/>
      <c r="G720" s="446"/>
      <c r="H720" s="446"/>
    </row>
    <row r="721" spans="1:8" ht="14.25">
      <c r="A721" s="447"/>
      <c r="B721" s="445"/>
      <c r="C721" s="445"/>
      <c r="D721" s="445"/>
      <c r="E721" s="446"/>
      <c r="F721" s="446"/>
      <c r="G721" s="446"/>
      <c r="H721" s="446"/>
    </row>
    <row r="722" spans="1:8" ht="14.25">
      <c r="A722" s="447"/>
      <c r="B722" s="445"/>
      <c r="C722" s="445"/>
      <c r="D722" s="445"/>
      <c r="E722" s="446"/>
      <c r="F722" s="446"/>
      <c r="G722" s="446"/>
      <c r="H722" s="446"/>
    </row>
    <row r="723" spans="1:8" ht="14.25">
      <c r="A723" s="447"/>
      <c r="B723" s="445"/>
      <c r="C723" s="445"/>
      <c r="D723" s="445"/>
      <c r="E723" s="446"/>
      <c r="F723" s="446"/>
      <c r="G723" s="446"/>
      <c r="H723" s="446"/>
    </row>
    <row r="724" spans="1:8" ht="14.25">
      <c r="A724" s="447"/>
      <c r="B724" s="445"/>
      <c r="C724" s="445"/>
      <c r="D724" s="445"/>
      <c r="E724" s="446"/>
      <c r="F724" s="446"/>
      <c r="G724" s="446"/>
      <c r="H724" s="446"/>
    </row>
    <row r="725" spans="1:8" ht="14.25">
      <c r="A725" s="447"/>
      <c r="B725" s="445"/>
      <c r="C725" s="445"/>
      <c r="D725" s="445"/>
      <c r="E725" s="446"/>
      <c r="F725" s="446"/>
      <c r="G725" s="446"/>
      <c r="H725" s="446"/>
    </row>
    <row r="726" spans="1:8" ht="14.25">
      <c r="A726" s="447"/>
      <c r="B726" s="445"/>
      <c r="C726" s="445"/>
      <c r="D726" s="445"/>
      <c r="E726" s="446"/>
      <c r="F726" s="446"/>
      <c r="G726" s="446"/>
      <c r="H726" s="446"/>
    </row>
    <row r="727" spans="1:8" ht="14.25">
      <c r="A727" s="447"/>
      <c r="B727" s="445"/>
      <c r="C727" s="445"/>
      <c r="D727" s="445"/>
      <c r="E727" s="446"/>
      <c r="F727" s="446"/>
      <c r="G727" s="446"/>
      <c r="H727" s="446"/>
    </row>
    <row r="728" spans="1:8" ht="14.25">
      <c r="A728" s="447"/>
      <c r="B728" s="445"/>
      <c r="C728" s="445"/>
      <c r="D728" s="445"/>
      <c r="E728" s="446"/>
      <c r="F728" s="446"/>
      <c r="G728" s="446"/>
      <c r="H728" s="446"/>
    </row>
    <row r="729" spans="1:8" ht="14.25">
      <c r="A729" s="447"/>
      <c r="B729" s="445"/>
      <c r="C729" s="445"/>
      <c r="D729" s="445"/>
      <c r="E729" s="446"/>
      <c r="F729" s="446"/>
      <c r="G729" s="446"/>
      <c r="H729" s="446"/>
    </row>
    <row r="730" spans="1:8" ht="14.25">
      <c r="A730" s="447"/>
      <c r="B730" s="445"/>
      <c r="C730" s="445"/>
      <c r="D730" s="445"/>
      <c r="E730" s="446"/>
      <c r="F730" s="446"/>
      <c r="G730" s="446"/>
      <c r="H730" s="446"/>
    </row>
    <row r="731" spans="1:8" ht="14.25">
      <c r="A731" s="447"/>
      <c r="B731" s="445"/>
      <c r="C731" s="445"/>
      <c r="D731" s="445"/>
      <c r="E731" s="446"/>
      <c r="F731" s="446"/>
      <c r="G731" s="446"/>
      <c r="H731" s="446"/>
    </row>
    <row r="732" spans="1:8" ht="14.25">
      <c r="A732" s="447"/>
      <c r="B732" s="445"/>
      <c r="C732" s="445"/>
      <c r="D732" s="445"/>
      <c r="E732" s="446"/>
      <c r="F732" s="446"/>
      <c r="G732" s="446"/>
      <c r="H732" s="446"/>
    </row>
    <row r="733" spans="1:8" ht="14.25">
      <c r="A733" s="447"/>
      <c r="B733" s="445"/>
      <c r="C733" s="445"/>
      <c r="D733" s="445"/>
      <c r="E733" s="446"/>
      <c r="F733" s="446"/>
      <c r="G733" s="446"/>
      <c r="H733" s="446"/>
    </row>
    <row r="734" spans="1:8" ht="14.25">
      <c r="A734" s="447"/>
      <c r="B734" s="445"/>
      <c r="C734" s="445"/>
      <c r="D734" s="445"/>
      <c r="E734" s="446"/>
      <c r="F734" s="446"/>
      <c r="G734" s="446"/>
      <c r="H734" s="446"/>
    </row>
    <row r="735" spans="1:8" ht="14.25">
      <c r="A735" s="447"/>
      <c r="B735" s="445"/>
      <c r="C735" s="445"/>
      <c r="D735" s="445"/>
      <c r="E735" s="446"/>
      <c r="F735" s="446"/>
      <c r="G735" s="446"/>
      <c r="H735" s="446"/>
    </row>
    <row r="736" spans="1:8">
      <c r="A736" s="435"/>
      <c r="B736" s="445"/>
      <c r="C736" s="445"/>
      <c r="D736" s="445"/>
      <c r="E736" s="446"/>
      <c r="F736" s="446"/>
      <c r="G736" s="446"/>
      <c r="H736" s="446"/>
    </row>
    <row r="737" spans="1:8" ht="14.25">
      <c r="A737" s="435" t="s">
        <v>249</v>
      </c>
      <c r="B737" s="448"/>
      <c r="C737" s="448"/>
      <c r="D737" s="448"/>
      <c r="E737" s="448"/>
      <c r="F737" s="448"/>
      <c r="G737" s="448"/>
      <c r="H737" s="448"/>
    </row>
    <row r="738" spans="1:8" ht="14.25">
      <c r="A738" s="447" t="s">
        <v>148</v>
      </c>
      <c r="B738" s="445" t="s">
        <v>149</v>
      </c>
      <c r="C738" s="445"/>
      <c r="D738" s="445"/>
      <c r="E738" s="446"/>
      <c r="F738" s="446"/>
      <c r="G738" s="446"/>
      <c r="H738" s="446"/>
    </row>
    <row r="739" spans="1:8" ht="14.25">
      <c r="A739" s="447" t="s">
        <v>150</v>
      </c>
      <c r="B739" s="445" t="s">
        <v>151</v>
      </c>
      <c r="C739" s="445"/>
      <c r="D739" s="445"/>
      <c r="E739" s="446"/>
      <c r="F739" s="446"/>
      <c r="G739" s="446"/>
      <c r="H739" s="446"/>
    </row>
    <row r="740" spans="1:8" ht="14.25">
      <c r="A740" s="447" t="s">
        <v>152</v>
      </c>
      <c r="B740" s="445" t="s">
        <v>175</v>
      </c>
      <c r="C740" s="445"/>
      <c r="D740" s="445"/>
      <c r="E740" s="446"/>
      <c r="F740" s="446"/>
      <c r="G740" s="446"/>
      <c r="H740" s="446"/>
    </row>
    <row r="741" spans="1:8" ht="25.5">
      <c r="A741" s="447" t="s">
        <v>153</v>
      </c>
      <c r="B741" s="445" t="s">
        <v>154</v>
      </c>
      <c r="C741" s="445"/>
      <c r="D741" s="445"/>
      <c r="E741" s="446"/>
      <c r="F741" s="446"/>
      <c r="G741" s="446"/>
      <c r="H741" s="446"/>
    </row>
    <row r="742" spans="1:8" ht="14.25">
      <c r="A742" s="447" t="s">
        <v>155</v>
      </c>
      <c r="B742" s="445" t="s">
        <v>156</v>
      </c>
      <c r="C742" s="445"/>
      <c r="D742" s="445"/>
      <c r="E742" s="446"/>
      <c r="F742" s="446"/>
      <c r="G742" s="446"/>
      <c r="H742" s="446"/>
    </row>
    <row r="743" spans="1:8" ht="25.5">
      <c r="A743" s="447" t="s">
        <v>157</v>
      </c>
      <c r="B743" s="445" t="s">
        <v>170</v>
      </c>
      <c r="C743" s="445"/>
      <c r="D743" s="445"/>
      <c r="E743" s="446"/>
      <c r="F743" s="446"/>
      <c r="G743" s="446"/>
      <c r="H743" s="446"/>
    </row>
    <row r="744" spans="1:8" ht="51">
      <c r="A744" s="447" t="s">
        <v>158</v>
      </c>
      <c r="B744" s="445" t="s">
        <v>159</v>
      </c>
      <c r="C744" s="445"/>
      <c r="D744" s="445"/>
      <c r="E744" s="446"/>
      <c r="F744" s="446"/>
      <c r="G744" s="446"/>
      <c r="H744" s="446"/>
    </row>
    <row r="745" spans="1:8" ht="51">
      <c r="A745" s="447" t="s">
        <v>160</v>
      </c>
      <c r="B745" s="445" t="s">
        <v>161</v>
      </c>
      <c r="C745" s="445"/>
      <c r="D745" s="445"/>
      <c r="E745" s="446"/>
      <c r="F745" s="446"/>
      <c r="G745" s="446"/>
      <c r="H745" s="446"/>
    </row>
    <row r="746" spans="1:8" ht="25.5">
      <c r="A746" s="447" t="s">
        <v>162</v>
      </c>
      <c r="B746" s="445" t="s">
        <v>163</v>
      </c>
      <c r="C746" s="445"/>
      <c r="D746" s="445"/>
      <c r="E746" s="446"/>
      <c r="F746" s="446"/>
      <c r="G746" s="446"/>
      <c r="H746" s="446"/>
    </row>
    <row r="747" spans="1:8" ht="38.25">
      <c r="A747" s="447" t="s">
        <v>164</v>
      </c>
      <c r="B747" s="445" t="s">
        <v>165</v>
      </c>
      <c r="C747" s="445"/>
      <c r="D747" s="445"/>
      <c r="E747" s="446"/>
      <c r="F747" s="446"/>
      <c r="G747" s="446"/>
      <c r="H747" s="446"/>
    </row>
    <row r="748" spans="1:8" ht="76.5">
      <c r="A748" s="447" t="s">
        <v>166</v>
      </c>
      <c r="B748" s="445" t="s">
        <v>167</v>
      </c>
      <c r="C748" s="445"/>
      <c r="D748" s="445"/>
      <c r="E748" s="446"/>
      <c r="F748" s="446"/>
      <c r="G748" s="446"/>
      <c r="H748" s="446"/>
    </row>
    <row r="749" spans="1:8" ht="89.25">
      <c r="A749" s="447" t="s">
        <v>168</v>
      </c>
      <c r="B749" s="445" t="s">
        <v>169</v>
      </c>
      <c r="C749" s="445"/>
      <c r="D749" s="445"/>
      <c r="E749" s="446"/>
      <c r="F749" s="446"/>
      <c r="G749" s="446"/>
      <c r="H749" s="446"/>
    </row>
    <row r="750" spans="1:8">
      <c r="A750" s="435" t="s">
        <v>250</v>
      </c>
      <c r="B750" s="445"/>
      <c r="C750" s="445"/>
      <c r="D750" s="445"/>
      <c r="E750" s="446"/>
      <c r="F750" s="446"/>
      <c r="G750" s="446"/>
      <c r="H750" s="446"/>
    </row>
    <row r="751" spans="1:8">
      <c r="A751" s="435" t="s">
        <v>246</v>
      </c>
      <c r="B751" s="435"/>
      <c r="C751" s="445"/>
      <c r="D751" s="445"/>
      <c r="E751" s="446"/>
      <c r="F751" s="446"/>
      <c r="G751" s="446"/>
      <c r="H751" s="446"/>
    </row>
    <row r="752" spans="1:8" ht="18.75" customHeight="1">
      <c r="A752" s="984" t="s">
        <v>147</v>
      </c>
      <c r="B752" s="984"/>
      <c r="C752" s="984"/>
      <c r="D752" s="984"/>
      <c r="E752" s="984"/>
      <c r="F752" s="984"/>
      <c r="G752" s="984"/>
      <c r="H752" s="984"/>
    </row>
    <row r="753" spans="1:8" ht="28.5" customHeight="1">
      <c r="A753" s="984" t="s">
        <v>340</v>
      </c>
      <c r="B753" s="984"/>
      <c r="C753" s="984"/>
      <c r="D753" s="984"/>
      <c r="E753" s="984"/>
      <c r="F753" s="984"/>
      <c r="G753" s="984"/>
      <c r="H753" s="984"/>
    </row>
    <row r="754" spans="1:8" ht="14.25">
      <c r="A754" s="435"/>
      <c r="B754" s="447"/>
      <c r="C754" s="447"/>
      <c r="D754" s="447"/>
      <c r="E754" s="446"/>
      <c r="F754" s="446"/>
      <c r="G754" s="449"/>
      <c r="H754" s="446"/>
    </row>
  </sheetData>
  <mergeCells count="8">
    <mergeCell ref="A752:H752"/>
    <mergeCell ref="A753:H753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00000"/>
  </sheetPr>
  <dimension ref="A1:H757"/>
  <sheetViews>
    <sheetView topLeftCell="A100" workbookViewId="0">
      <selection activeCell="A100" sqref="A1:XFD1048576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324" t="str">
        <f>[4]Kadar.ode.!C1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[4]Kadar.ode.!C2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/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 ht="12.75" customHeight="1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856"/>
      <c r="B9" s="856"/>
      <c r="C9" s="862"/>
      <c r="D9" s="862"/>
      <c r="E9" s="862"/>
      <c r="F9" s="862"/>
      <c r="G9" s="862"/>
      <c r="H9" s="862"/>
    </row>
    <row r="10" spans="1:8">
      <c r="A10" s="332" t="s">
        <v>2220</v>
      </c>
      <c r="B10" s="329" t="s">
        <v>2221</v>
      </c>
      <c r="C10" s="241">
        <v>121</v>
      </c>
      <c r="D10" s="367">
        <v>150</v>
      </c>
      <c r="E10" s="241">
        <v>0</v>
      </c>
      <c r="F10" s="333">
        <v>5</v>
      </c>
      <c r="G10" s="367">
        <f t="shared" ref="G10:H31" si="0">C10+E10</f>
        <v>121</v>
      </c>
      <c r="H10" s="367">
        <f t="shared" si="0"/>
        <v>155</v>
      </c>
    </row>
    <row r="11" spans="1:8">
      <c r="A11" s="333" t="s">
        <v>2571</v>
      </c>
      <c r="B11" s="367" t="s">
        <v>2572</v>
      </c>
      <c r="C11" s="241">
        <v>8</v>
      </c>
      <c r="D11" s="333">
        <v>10</v>
      </c>
      <c r="E11" s="241">
        <v>0</v>
      </c>
      <c r="F11" s="333">
        <v>5</v>
      </c>
      <c r="G11" s="367">
        <f t="shared" si="0"/>
        <v>8</v>
      </c>
      <c r="H11" s="367">
        <f t="shared" si="0"/>
        <v>15</v>
      </c>
    </row>
    <row r="12" spans="1:8" ht="25.5">
      <c r="A12" s="333" t="s">
        <v>2573</v>
      </c>
      <c r="B12" s="367" t="s">
        <v>2574</v>
      </c>
      <c r="C12" s="241">
        <v>20</v>
      </c>
      <c r="D12" s="333">
        <v>20</v>
      </c>
      <c r="E12" s="241">
        <v>0</v>
      </c>
      <c r="F12" s="333">
        <v>2</v>
      </c>
      <c r="G12" s="367">
        <f t="shared" si="0"/>
        <v>20</v>
      </c>
      <c r="H12" s="367">
        <f t="shared" si="0"/>
        <v>22</v>
      </c>
    </row>
    <row r="13" spans="1:8">
      <c r="A13" s="333" t="s">
        <v>1809</v>
      </c>
      <c r="B13" s="367" t="s">
        <v>1810</v>
      </c>
      <c r="C13" s="241">
        <v>123</v>
      </c>
      <c r="D13" s="333">
        <v>150</v>
      </c>
      <c r="E13" s="241">
        <v>3</v>
      </c>
      <c r="F13" s="333">
        <v>15</v>
      </c>
      <c r="G13" s="367">
        <f t="shared" si="0"/>
        <v>126</v>
      </c>
      <c r="H13" s="367">
        <f t="shared" si="0"/>
        <v>165</v>
      </c>
    </row>
    <row r="14" spans="1:8">
      <c r="A14" s="333" t="s">
        <v>1815</v>
      </c>
      <c r="B14" s="367" t="s">
        <v>1816</v>
      </c>
      <c r="C14" s="241">
        <v>143</v>
      </c>
      <c r="D14" s="333">
        <v>150</v>
      </c>
      <c r="E14" s="241">
        <v>724</v>
      </c>
      <c r="F14" s="333">
        <v>750</v>
      </c>
      <c r="G14" s="367">
        <f t="shared" si="0"/>
        <v>867</v>
      </c>
      <c r="H14" s="367">
        <f t="shared" si="0"/>
        <v>900</v>
      </c>
    </row>
    <row r="15" spans="1:8" ht="38.25">
      <c r="A15" s="333" t="s">
        <v>2575</v>
      </c>
      <c r="B15" s="367" t="s">
        <v>2576</v>
      </c>
      <c r="C15" s="241">
        <v>0</v>
      </c>
      <c r="D15" s="333">
        <v>0</v>
      </c>
      <c r="E15" s="241">
        <v>0</v>
      </c>
      <c r="F15" s="333">
        <v>2</v>
      </c>
      <c r="G15" s="367">
        <f t="shared" si="0"/>
        <v>0</v>
      </c>
      <c r="H15" s="367">
        <f t="shared" si="0"/>
        <v>2</v>
      </c>
    </row>
    <row r="16" spans="1:8" ht="25.5">
      <c r="A16" s="333" t="s">
        <v>2389</v>
      </c>
      <c r="B16" s="367" t="s">
        <v>2427</v>
      </c>
      <c r="C16" s="241">
        <v>121</v>
      </c>
      <c r="D16" s="333">
        <v>130</v>
      </c>
      <c r="E16" s="241">
        <v>8</v>
      </c>
      <c r="F16" s="333">
        <v>2</v>
      </c>
      <c r="G16" s="367">
        <f t="shared" si="0"/>
        <v>129</v>
      </c>
      <c r="H16" s="367">
        <f t="shared" si="0"/>
        <v>132</v>
      </c>
    </row>
    <row r="17" spans="1:8">
      <c r="A17" s="333" t="s">
        <v>1819</v>
      </c>
      <c r="B17" s="367" t="s">
        <v>1820</v>
      </c>
      <c r="C17" s="241">
        <v>740</v>
      </c>
      <c r="D17" s="333">
        <v>800</v>
      </c>
      <c r="E17" s="241">
        <v>200</v>
      </c>
      <c r="F17" s="333">
        <v>200</v>
      </c>
      <c r="G17" s="367">
        <f t="shared" si="0"/>
        <v>940</v>
      </c>
      <c r="H17" s="367">
        <f t="shared" si="0"/>
        <v>1000</v>
      </c>
    </row>
    <row r="18" spans="1:8">
      <c r="A18" s="333" t="s">
        <v>2577</v>
      </c>
      <c r="B18" s="367" t="s">
        <v>2578</v>
      </c>
      <c r="C18" s="241">
        <v>0</v>
      </c>
      <c r="D18" s="333">
        <v>0</v>
      </c>
      <c r="E18" s="241">
        <v>0</v>
      </c>
      <c r="F18" s="333">
        <v>2</v>
      </c>
      <c r="G18" s="367">
        <f t="shared" si="0"/>
        <v>0</v>
      </c>
      <c r="H18" s="367">
        <f t="shared" si="0"/>
        <v>2</v>
      </c>
    </row>
    <row r="19" spans="1:8">
      <c r="A19" s="333" t="s">
        <v>2579</v>
      </c>
      <c r="B19" s="367" t="s">
        <v>2580</v>
      </c>
      <c r="C19" s="241">
        <v>0</v>
      </c>
      <c r="D19" s="333">
        <v>2</v>
      </c>
      <c r="E19" s="241">
        <v>0</v>
      </c>
      <c r="F19" s="333">
        <v>2</v>
      </c>
      <c r="G19" s="367">
        <f t="shared" si="0"/>
        <v>0</v>
      </c>
      <c r="H19" s="367">
        <f t="shared" si="0"/>
        <v>4</v>
      </c>
    </row>
    <row r="20" spans="1:8">
      <c r="A20" s="333" t="s">
        <v>2433</v>
      </c>
      <c r="B20" s="367" t="s">
        <v>2434</v>
      </c>
      <c r="C20" s="241">
        <v>167</v>
      </c>
      <c r="D20" s="333">
        <v>200</v>
      </c>
      <c r="E20" s="241">
        <v>1</v>
      </c>
      <c r="F20" s="333">
        <v>5</v>
      </c>
      <c r="G20" s="367">
        <f t="shared" si="0"/>
        <v>168</v>
      </c>
      <c r="H20" s="367">
        <f t="shared" si="0"/>
        <v>205</v>
      </c>
    </row>
    <row r="21" spans="1:8" ht="25.5">
      <c r="A21" s="333" t="s">
        <v>2224</v>
      </c>
      <c r="B21" s="367" t="s">
        <v>2225</v>
      </c>
      <c r="C21" s="241">
        <v>0</v>
      </c>
      <c r="D21" s="333">
        <v>0</v>
      </c>
      <c r="E21" s="241">
        <v>0</v>
      </c>
      <c r="F21" s="333">
        <v>2</v>
      </c>
      <c r="G21" s="367">
        <f t="shared" si="0"/>
        <v>0</v>
      </c>
      <c r="H21" s="367">
        <f t="shared" si="0"/>
        <v>2</v>
      </c>
    </row>
    <row r="22" spans="1:8">
      <c r="A22" s="333" t="s">
        <v>2320</v>
      </c>
      <c r="B22" s="367" t="s">
        <v>2321</v>
      </c>
      <c r="C22" s="241">
        <v>0</v>
      </c>
      <c r="D22" s="333">
        <v>0</v>
      </c>
      <c r="E22" s="241">
        <v>0</v>
      </c>
      <c r="F22" s="333">
        <v>1</v>
      </c>
      <c r="G22" s="367">
        <f t="shared" si="0"/>
        <v>0</v>
      </c>
      <c r="H22" s="367">
        <f t="shared" si="0"/>
        <v>1</v>
      </c>
    </row>
    <row r="23" spans="1:8">
      <c r="A23" s="333" t="s">
        <v>1823</v>
      </c>
      <c r="B23" s="367" t="s">
        <v>1824</v>
      </c>
      <c r="C23" s="241">
        <v>0</v>
      </c>
      <c r="D23" s="333">
        <v>0</v>
      </c>
      <c r="E23" s="241">
        <v>5</v>
      </c>
      <c r="F23" s="333">
        <v>5</v>
      </c>
      <c r="G23" s="367">
        <f t="shared" si="0"/>
        <v>5</v>
      </c>
      <c r="H23" s="367">
        <f t="shared" si="0"/>
        <v>5</v>
      </c>
    </row>
    <row r="24" spans="1:8">
      <c r="A24" s="333" t="s">
        <v>1825</v>
      </c>
      <c r="B24" s="367" t="s">
        <v>1826</v>
      </c>
      <c r="C24" s="241">
        <v>0</v>
      </c>
      <c r="D24" s="333">
        <v>0</v>
      </c>
      <c r="E24" s="241">
        <v>0</v>
      </c>
      <c r="F24" s="333">
        <v>2</v>
      </c>
      <c r="G24" s="367">
        <f t="shared" si="0"/>
        <v>0</v>
      </c>
      <c r="H24" s="367">
        <f t="shared" si="0"/>
        <v>2</v>
      </c>
    </row>
    <row r="25" spans="1:8">
      <c r="A25" s="333" t="s">
        <v>2581</v>
      </c>
      <c r="B25" s="367" t="s">
        <v>2582</v>
      </c>
      <c r="C25" s="241">
        <v>0</v>
      </c>
      <c r="D25" s="333">
        <v>0</v>
      </c>
      <c r="E25" s="241">
        <v>0</v>
      </c>
      <c r="F25" s="333">
        <v>2</v>
      </c>
      <c r="G25" s="367">
        <f t="shared" si="0"/>
        <v>0</v>
      </c>
      <c r="H25" s="367">
        <f t="shared" si="0"/>
        <v>2</v>
      </c>
    </row>
    <row r="26" spans="1:8">
      <c r="A26" s="333" t="s">
        <v>1829</v>
      </c>
      <c r="B26" s="367" t="s">
        <v>1830</v>
      </c>
      <c r="C26" s="241">
        <v>31</v>
      </c>
      <c r="D26" s="333">
        <v>35</v>
      </c>
      <c r="E26" s="241">
        <v>3563</v>
      </c>
      <c r="F26" s="333">
        <v>3500</v>
      </c>
      <c r="G26" s="367">
        <f t="shared" si="0"/>
        <v>3594</v>
      </c>
      <c r="H26" s="367">
        <f t="shared" si="0"/>
        <v>3535</v>
      </c>
    </row>
    <row r="27" spans="1:8">
      <c r="A27" s="333" t="s">
        <v>1839</v>
      </c>
      <c r="B27" s="367" t="s">
        <v>1840</v>
      </c>
      <c r="C27" s="241">
        <v>0</v>
      </c>
      <c r="D27" s="333">
        <v>0</v>
      </c>
      <c r="E27" s="241">
        <v>1019</v>
      </c>
      <c r="F27" s="333">
        <v>1100</v>
      </c>
      <c r="G27" s="367">
        <f t="shared" si="0"/>
        <v>1019</v>
      </c>
      <c r="H27" s="367">
        <f t="shared" si="0"/>
        <v>1100</v>
      </c>
    </row>
    <row r="28" spans="1:8">
      <c r="A28" s="333" t="s">
        <v>1841</v>
      </c>
      <c r="B28" s="367" t="s">
        <v>1842</v>
      </c>
      <c r="C28" s="241">
        <v>0</v>
      </c>
      <c r="D28" s="333">
        <v>0</v>
      </c>
      <c r="E28" s="241">
        <v>10</v>
      </c>
      <c r="F28" s="333">
        <v>5</v>
      </c>
      <c r="G28" s="367">
        <f t="shared" si="0"/>
        <v>10</v>
      </c>
      <c r="H28" s="367">
        <f t="shared" si="0"/>
        <v>5</v>
      </c>
    </row>
    <row r="29" spans="1:8" ht="25.5">
      <c r="A29" s="333" t="s">
        <v>2583</v>
      </c>
      <c r="B29" s="367" t="s">
        <v>2584</v>
      </c>
      <c r="C29" s="241">
        <v>0</v>
      </c>
      <c r="D29" s="333">
        <v>0</v>
      </c>
      <c r="E29" s="241">
        <v>248</v>
      </c>
      <c r="F29" s="333">
        <v>250</v>
      </c>
      <c r="G29" s="367">
        <f t="shared" si="0"/>
        <v>248</v>
      </c>
      <c r="H29" s="367">
        <f t="shared" si="0"/>
        <v>250</v>
      </c>
    </row>
    <row r="30" spans="1:8">
      <c r="A30" s="333" t="s">
        <v>1861</v>
      </c>
      <c r="B30" s="367" t="s">
        <v>1862</v>
      </c>
      <c r="C30" s="241">
        <v>0</v>
      </c>
      <c r="D30" s="333">
        <v>0</v>
      </c>
      <c r="E30" s="241">
        <v>8</v>
      </c>
      <c r="F30" s="333">
        <v>4</v>
      </c>
      <c r="G30" s="367">
        <f t="shared" si="0"/>
        <v>8</v>
      </c>
      <c r="H30" s="367">
        <f t="shared" si="0"/>
        <v>4</v>
      </c>
    </row>
    <row r="31" spans="1:8" s="338" customFormat="1">
      <c r="A31" s="329" t="s">
        <v>2452</v>
      </c>
      <c r="B31" s="330" t="s">
        <v>2453</v>
      </c>
      <c r="C31" s="338">
        <v>0</v>
      </c>
      <c r="D31" s="329">
        <v>3</v>
      </c>
      <c r="E31" s="338">
        <v>5</v>
      </c>
      <c r="F31" s="329">
        <v>2</v>
      </c>
      <c r="G31" s="330">
        <f t="shared" si="0"/>
        <v>5</v>
      </c>
      <c r="H31" s="330">
        <f t="shared" si="0"/>
        <v>5</v>
      </c>
    </row>
    <row r="32" spans="1:8">
      <c r="A32" s="333" t="s">
        <v>2335</v>
      </c>
      <c r="B32" s="367" t="s">
        <v>2336</v>
      </c>
      <c r="C32" s="241">
        <v>0</v>
      </c>
      <c r="D32" s="333">
        <v>15</v>
      </c>
      <c r="E32" s="241">
        <v>0</v>
      </c>
      <c r="F32" s="333">
        <v>2</v>
      </c>
      <c r="G32" s="367">
        <f t="shared" ref="G32:H62" si="1">C32+E32</f>
        <v>0</v>
      </c>
      <c r="H32" s="367">
        <f t="shared" si="1"/>
        <v>17</v>
      </c>
    </row>
    <row r="33" spans="1:8">
      <c r="A33" s="332" t="s">
        <v>1865</v>
      </c>
      <c r="B33" s="329" t="s">
        <v>1866</v>
      </c>
      <c r="C33" s="241">
        <v>0</v>
      </c>
      <c r="D33" s="367">
        <v>2</v>
      </c>
      <c r="E33" s="241">
        <v>0</v>
      </c>
      <c r="F33" s="333">
        <v>2</v>
      </c>
      <c r="G33" s="367">
        <f t="shared" si="1"/>
        <v>0</v>
      </c>
      <c r="H33" s="367">
        <f t="shared" si="1"/>
        <v>4</v>
      </c>
    </row>
    <row r="34" spans="1:8">
      <c r="A34" s="333" t="s">
        <v>2362</v>
      </c>
      <c r="B34" s="367" t="s">
        <v>2363</v>
      </c>
      <c r="C34" s="241">
        <v>53</v>
      </c>
      <c r="D34" s="333">
        <v>50</v>
      </c>
      <c r="E34" s="241">
        <v>3</v>
      </c>
      <c r="F34" s="333">
        <v>2</v>
      </c>
      <c r="G34" s="367">
        <f t="shared" si="1"/>
        <v>56</v>
      </c>
      <c r="H34" s="367">
        <f t="shared" si="1"/>
        <v>52</v>
      </c>
    </row>
    <row r="35" spans="1:8">
      <c r="A35" s="332" t="s">
        <v>2585</v>
      </c>
      <c r="B35" s="329" t="s">
        <v>2586</v>
      </c>
      <c r="C35" s="241">
        <v>0</v>
      </c>
      <c r="D35" s="367">
        <v>2</v>
      </c>
      <c r="E35" s="241">
        <v>0</v>
      </c>
      <c r="F35" s="333">
        <v>2</v>
      </c>
      <c r="G35" s="367">
        <f t="shared" si="1"/>
        <v>0</v>
      </c>
      <c r="H35" s="367">
        <f t="shared" si="1"/>
        <v>4</v>
      </c>
    </row>
    <row r="36" spans="1:8">
      <c r="A36" s="332" t="s">
        <v>2587</v>
      </c>
      <c r="B36" s="329" t="s">
        <v>2588</v>
      </c>
      <c r="C36" s="241">
        <v>1</v>
      </c>
      <c r="D36" s="367">
        <v>2</v>
      </c>
      <c r="E36" s="241">
        <v>40</v>
      </c>
      <c r="F36" s="333">
        <v>50</v>
      </c>
      <c r="G36" s="367">
        <f t="shared" si="1"/>
        <v>41</v>
      </c>
      <c r="H36" s="367">
        <f t="shared" si="1"/>
        <v>52</v>
      </c>
    </row>
    <row r="37" spans="1:8">
      <c r="A37" s="332" t="s">
        <v>2589</v>
      </c>
      <c r="B37" s="329" t="s">
        <v>2590</v>
      </c>
      <c r="C37" s="241">
        <v>1</v>
      </c>
      <c r="D37" s="367">
        <v>2</v>
      </c>
      <c r="E37" s="241">
        <v>44</v>
      </c>
      <c r="F37" s="333">
        <v>50</v>
      </c>
      <c r="G37" s="367">
        <f t="shared" si="1"/>
        <v>45</v>
      </c>
      <c r="H37" s="367">
        <f t="shared" si="1"/>
        <v>52</v>
      </c>
    </row>
    <row r="38" spans="1:8">
      <c r="A38" s="333" t="s">
        <v>2592</v>
      </c>
      <c r="B38" s="367" t="s">
        <v>2593</v>
      </c>
      <c r="C38" s="241">
        <v>0</v>
      </c>
      <c r="D38" s="333">
        <v>0</v>
      </c>
      <c r="E38" s="241">
        <v>0</v>
      </c>
      <c r="F38" s="333">
        <v>2</v>
      </c>
      <c r="G38" s="367">
        <f t="shared" si="1"/>
        <v>0</v>
      </c>
      <c r="H38" s="367">
        <f t="shared" si="1"/>
        <v>2</v>
      </c>
    </row>
    <row r="39" spans="1:8">
      <c r="A39" s="333" t="s">
        <v>2594</v>
      </c>
      <c r="B39" s="367" t="s">
        <v>2595</v>
      </c>
      <c r="C39" s="241">
        <v>0</v>
      </c>
      <c r="D39" s="333">
        <v>0</v>
      </c>
      <c r="E39" s="241">
        <v>0</v>
      </c>
      <c r="F39" s="333">
        <v>2</v>
      </c>
      <c r="G39" s="367">
        <f t="shared" si="1"/>
        <v>0</v>
      </c>
      <c r="H39" s="367">
        <f t="shared" si="1"/>
        <v>2</v>
      </c>
    </row>
    <row r="40" spans="1:8">
      <c r="A40" s="333" t="s">
        <v>2596</v>
      </c>
      <c r="B40" s="367" t="s">
        <v>2597</v>
      </c>
      <c r="C40" s="241">
        <v>0</v>
      </c>
      <c r="D40" s="333">
        <v>0</v>
      </c>
      <c r="E40" s="241">
        <v>0</v>
      </c>
      <c r="F40" s="333">
        <v>2</v>
      </c>
      <c r="G40" s="367">
        <f t="shared" si="1"/>
        <v>0</v>
      </c>
      <c r="H40" s="367">
        <f t="shared" si="1"/>
        <v>2</v>
      </c>
    </row>
    <row r="41" spans="1:8" ht="25.5">
      <c r="A41" s="333" t="s">
        <v>2324</v>
      </c>
      <c r="B41" s="367" t="s">
        <v>2325</v>
      </c>
      <c r="C41" s="241">
        <v>404</v>
      </c>
      <c r="D41" s="333">
        <v>450</v>
      </c>
      <c r="E41" s="241">
        <v>90</v>
      </c>
      <c r="F41" s="333">
        <v>100</v>
      </c>
      <c r="G41" s="367">
        <f t="shared" si="1"/>
        <v>494</v>
      </c>
      <c r="H41" s="367">
        <f t="shared" si="1"/>
        <v>550</v>
      </c>
    </row>
    <row r="42" spans="1:8">
      <c r="A42" s="332" t="s">
        <v>2598</v>
      </c>
      <c r="B42" s="329" t="s">
        <v>2155</v>
      </c>
      <c r="C42" s="241">
        <v>0</v>
      </c>
      <c r="D42" s="367">
        <v>2</v>
      </c>
      <c r="E42" s="241">
        <v>14</v>
      </c>
      <c r="F42" s="333">
        <v>10</v>
      </c>
      <c r="G42" s="367">
        <f t="shared" si="1"/>
        <v>14</v>
      </c>
      <c r="H42" s="367">
        <f t="shared" si="1"/>
        <v>12</v>
      </c>
    </row>
    <row r="43" spans="1:8">
      <c r="A43" s="333" t="s">
        <v>2599</v>
      </c>
      <c r="B43" s="367" t="s">
        <v>2600</v>
      </c>
      <c r="C43" s="241">
        <v>0</v>
      </c>
      <c r="D43" s="333">
        <v>0</v>
      </c>
      <c r="E43" s="241">
        <v>0</v>
      </c>
      <c r="F43" s="333">
        <v>2</v>
      </c>
      <c r="G43" s="367">
        <f t="shared" si="1"/>
        <v>0</v>
      </c>
      <c r="H43" s="367">
        <f t="shared" si="1"/>
        <v>2</v>
      </c>
    </row>
    <row r="44" spans="1:8" ht="25.5">
      <c r="A44" s="333" t="s">
        <v>2601</v>
      </c>
      <c r="B44" s="367" t="s">
        <v>2602</v>
      </c>
      <c r="C44" s="241">
        <v>0</v>
      </c>
      <c r="D44" s="333">
        <v>0</v>
      </c>
      <c r="E44" s="241">
        <v>0</v>
      </c>
      <c r="F44" s="333">
        <v>1</v>
      </c>
      <c r="G44" s="367">
        <f t="shared" si="1"/>
        <v>0</v>
      </c>
      <c r="H44" s="367">
        <f t="shared" si="1"/>
        <v>1</v>
      </c>
    </row>
    <row r="45" spans="1:8">
      <c r="A45" s="333" t="s">
        <v>2603</v>
      </c>
      <c r="B45" s="367" t="s">
        <v>2604</v>
      </c>
      <c r="C45" s="241">
        <v>0</v>
      </c>
      <c r="D45" s="333">
        <v>0</v>
      </c>
      <c r="E45" s="241">
        <v>0</v>
      </c>
      <c r="F45" s="333">
        <v>1</v>
      </c>
      <c r="G45" s="367">
        <f t="shared" si="1"/>
        <v>0</v>
      </c>
      <c r="H45" s="367">
        <f t="shared" si="1"/>
        <v>1</v>
      </c>
    </row>
    <row r="46" spans="1:8">
      <c r="A46" s="333" t="s">
        <v>2605</v>
      </c>
      <c r="B46" s="367" t="s">
        <v>2606</v>
      </c>
      <c r="C46" s="241">
        <v>0</v>
      </c>
      <c r="D46" s="333">
        <v>0</v>
      </c>
      <c r="E46" s="241">
        <v>0</v>
      </c>
      <c r="F46" s="333">
        <v>5</v>
      </c>
      <c r="G46" s="367">
        <f t="shared" si="1"/>
        <v>0</v>
      </c>
      <c r="H46" s="367">
        <f t="shared" si="1"/>
        <v>5</v>
      </c>
    </row>
    <row r="47" spans="1:8">
      <c r="A47" s="333" t="s">
        <v>1879</v>
      </c>
      <c r="B47" s="367" t="s">
        <v>1880</v>
      </c>
      <c r="C47" s="241">
        <v>0</v>
      </c>
      <c r="D47" s="333">
        <v>0</v>
      </c>
      <c r="E47" s="241">
        <v>0</v>
      </c>
      <c r="F47" s="333">
        <v>5</v>
      </c>
      <c r="G47" s="367">
        <f t="shared" si="1"/>
        <v>0</v>
      </c>
      <c r="H47" s="367">
        <f t="shared" si="1"/>
        <v>5</v>
      </c>
    </row>
    <row r="48" spans="1:8">
      <c r="A48" s="333" t="s">
        <v>2607</v>
      </c>
      <c r="B48" s="367" t="s">
        <v>2608</v>
      </c>
      <c r="C48" s="241">
        <v>0</v>
      </c>
      <c r="D48" s="333">
        <v>0</v>
      </c>
      <c r="E48" s="241">
        <v>0</v>
      </c>
      <c r="F48" s="333">
        <v>1</v>
      </c>
      <c r="G48" s="367">
        <f t="shared" si="1"/>
        <v>0</v>
      </c>
      <c r="H48" s="367">
        <f t="shared" si="1"/>
        <v>1</v>
      </c>
    </row>
    <row r="49" spans="1:8">
      <c r="A49" s="333" t="s">
        <v>1883</v>
      </c>
      <c r="B49" s="367" t="s">
        <v>1884</v>
      </c>
      <c r="C49" s="241">
        <v>123</v>
      </c>
      <c r="D49" s="333">
        <v>150</v>
      </c>
      <c r="E49" s="241">
        <v>3</v>
      </c>
      <c r="F49" s="333">
        <v>25</v>
      </c>
      <c r="G49" s="367">
        <f t="shared" si="1"/>
        <v>126</v>
      </c>
      <c r="H49" s="367">
        <f t="shared" si="1"/>
        <v>175</v>
      </c>
    </row>
    <row r="50" spans="1:8">
      <c r="A50" s="333" t="s">
        <v>1885</v>
      </c>
      <c r="B50" s="367" t="s">
        <v>1886</v>
      </c>
      <c r="C50" s="241">
        <v>566</v>
      </c>
      <c r="D50" s="333">
        <v>600</v>
      </c>
      <c r="E50" s="241">
        <v>1265</v>
      </c>
      <c r="F50" s="333">
        <v>1300</v>
      </c>
      <c r="G50" s="367">
        <f t="shared" si="1"/>
        <v>1831</v>
      </c>
      <c r="H50" s="367">
        <f t="shared" si="1"/>
        <v>1900</v>
      </c>
    </row>
    <row r="51" spans="1:8" ht="25.5">
      <c r="A51" s="333" t="s">
        <v>2609</v>
      </c>
      <c r="B51" s="367" t="s">
        <v>2610</v>
      </c>
      <c r="C51" s="241">
        <v>0</v>
      </c>
      <c r="D51" s="333">
        <v>0</v>
      </c>
      <c r="E51" s="241">
        <v>3</v>
      </c>
      <c r="F51" s="333">
        <v>5</v>
      </c>
      <c r="G51" s="367">
        <f t="shared" si="1"/>
        <v>3</v>
      </c>
      <c r="H51" s="367">
        <f t="shared" si="1"/>
        <v>5</v>
      </c>
    </row>
    <row r="52" spans="1:8">
      <c r="A52" s="333" t="s">
        <v>2611</v>
      </c>
      <c r="B52" s="367" t="s">
        <v>2612</v>
      </c>
      <c r="C52" s="241">
        <v>0</v>
      </c>
      <c r="D52" s="333">
        <v>0</v>
      </c>
      <c r="E52" s="241">
        <v>6</v>
      </c>
      <c r="F52" s="333">
        <v>5</v>
      </c>
      <c r="G52" s="367">
        <f t="shared" si="1"/>
        <v>6</v>
      </c>
      <c r="H52" s="367">
        <f t="shared" si="1"/>
        <v>5</v>
      </c>
    </row>
    <row r="53" spans="1:8">
      <c r="A53" s="333" t="s">
        <v>2613</v>
      </c>
      <c r="B53" s="367" t="s">
        <v>2614</v>
      </c>
      <c r="C53" s="241">
        <v>0</v>
      </c>
      <c r="D53" s="333">
        <v>2</v>
      </c>
      <c r="E53" s="241">
        <v>4</v>
      </c>
      <c r="F53" s="333">
        <v>10</v>
      </c>
      <c r="G53" s="367">
        <f t="shared" si="1"/>
        <v>4</v>
      </c>
      <c r="H53" s="367">
        <f t="shared" si="1"/>
        <v>12</v>
      </c>
    </row>
    <row r="54" spans="1:8">
      <c r="A54" s="333" t="s">
        <v>1891</v>
      </c>
      <c r="B54" s="367" t="s">
        <v>1892</v>
      </c>
      <c r="C54" s="241">
        <v>16</v>
      </c>
      <c r="D54" s="333">
        <v>20</v>
      </c>
      <c r="E54" s="241">
        <v>455</v>
      </c>
      <c r="F54" s="333">
        <v>500</v>
      </c>
      <c r="G54" s="367">
        <f t="shared" si="1"/>
        <v>471</v>
      </c>
      <c r="H54" s="367">
        <f t="shared" si="1"/>
        <v>520</v>
      </c>
    </row>
    <row r="55" spans="1:8">
      <c r="A55" s="333" t="s">
        <v>2615</v>
      </c>
      <c r="B55" s="367" t="s">
        <v>2616</v>
      </c>
      <c r="C55" s="241">
        <v>0</v>
      </c>
      <c r="D55" s="333">
        <v>1</v>
      </c>
      <c r="E55" s="241">
        <v>83</v>
      </c>
      <c r="F55" s="333">
        <v>100</v>
      </c>
      <c r="G55" s="367">
        <f t="shared" si="1"/>
        <v>83</v>
      </c>
      <c r="H55" s="367">
        <f t="shared" si="1"/>
        <v>101</v>
      </c>
    </row>
    <row r="56" spans="1:8">
      <c r="A56" s="333" t="s">
        <v>2617</v>
      </c>
      <c r="B56" s="367" t="s">
        <v>2618</v>
      </c>
      <c r="C56" s="241">
        <v>0</v>
      </c>
      <c r="D56" s="333">
        <v>0</v>
      </c>
      <c r="E56" s="241">
        <v>0</v>
      </c>
      <c r="F56" s="333">
        <v>2</v>
      </c>
      <c r="G56" s="367">
        <f t="shared" si="1"/>
        <v>0</v>
      </c>
      <c r="H56" s="367">
        <f t="shared" si="1"/>
        <v>2</v>
      </c>
    </row>
    <row r="57" spans="1:8">
      <c r="A57" s="333" t="s">
        <v>1899</v>
      </c>
      <c r="B57" s="367" t="s">
        <v>1900</v>
      </c>
      <c r="C57" s="241">
        <v>0</v>
      </c>
      <c r="D57" s="333">
        <v>0</v>
      </c>
      <c r="E57" s="241">
        <v>0</v>
      </c>
      <c r="F57" s="333">
        <v>2</v>
      </c>
      <c r="G57" s="367">
        <f t="shared" si="1"/>
        <v>0</v>
      </c>
      <c r="H57" s="367">
        <f t="shared" si="1"/>
        <v>2</v>
      </c>
    </row>
    <row r="58" spans="1:8" ht="25.5">
      <c r="A58" s="333" t="s">
        <v>2619</v>
      </c>
      <c r="B58" s="367" t="s">
        <v>2620</v>
      </c>
      <c r="C58" s="241">
        <v>0</v>
      </c>
      <c r="D58" s="333">
        <v>0</v>
      </c>
      <c r="E58" s="241">
        <v>0</v>
      </c>
      <c r="F58" s="333">
        <v>2</v>
      </c>
      <c r="G58" s="367">
        <f t="shared" si="1"/>
        <v>0</v>
      </c>
      <c r="H58" s="367">
        <f t="shared" si="1"/>
        <v>2</v>
      </c>
    </row>
    <row r="59" spans="1:8" s="338" customFormat="1" ht="25.5">
      <c r="A59" s="329" t="s">
        <v>1901</v>
      </c>
      <c r="B59" s="330" t="s">
        <v>1902</v>
      </c>
      <c r="C59" s="338">
        <v>99</v>
      </c>
      <c r="D59" s="329">
        <v>100</v>
      </c>
      <c r="E59" s="338">
        <v>14786</v>
      </c>
      <c r="F59" s="329">
        <v>15000</v>
      </c>
      <c r="G59" s="330">
        <f t="shared" si="1"/>
        <v>14885</v>
      </c>
      <c r="H59" s="330">
        <f t="shared" si="1"/>
        <v>15100</v>
      </c>
    </row>
    <row r="60" spans="1:8">
      <c r="A60" s="333" t="s">
        <v>1903</v>
      </c>
      <c r="B60" s="367" t="s">
        <v>1904</v>
      </c>
      <c r="C60" s="241">
        <v>1</v>
      </c>
      <c r="D60" s="333">
        <v>0</v>
      </c>
      <c r="E60" s="241">
        <v>105</v>
      </c>
      <c r="F60" s="333">
        <v>110</v>
      </c>
      <c r="G60" s="367">
        <f t="shared" si="1"/>
        <v>106</v>
      </c>
      <c r="H60" s="367">
        <f t="shared" si="1"/>
        <v>110</v>
      </c>
    </row>
    <row r="61" spans="1:8">
      <c r="A61" s="333" t="s">
        <v>1907</v>
      </c>
      <c r="B61" s="367" t="s">
        <v>1908</v>
      </c>
      <c r="C61" s="241">
        <v>0</v>
      </c>
      <c r="D61" s="333">
        <v>0</v>
      </c>
      <c r="E61" s="241">
        <v>0</v>
      </c>
      <c r="F61" s="333">
        <v>2</v>
      </c>
      <c r="G61" s="367">
        <f t="shared" si="1"/>
        <v>0</v>
      </c>
      <c r="H61" s="367">
        <f t="shared" si="1"/>
        <v>2</v>
      </c>
    </row>
    <row r="62" spans="1:8">
      <c r="A62" s="333" t="s">
        <v>2421</v>
      </c>
      <c r="B62" s="367" t="s">
        <v>2488</v>
      </c>
      <c r="C62" s="241">
        <v>0</v>
      </c>
      <c r="D62" s="333">
        <v>0</v>
      </c>
      <c r="E62" s="241">
        <v>0</v>
      </c>
      <c r="F62" s="333">
        <v>2</v>
      </c>
      <c r="G62" s="367">
        <f t="shared" si="1"/>
        <v>0</v>
      </c>
      <c r="H62" s="367">
        <f t="shared" si="1"/>
        <v>2</v>
      </c>
    </row>
    <row r="63" spans="1:8">
      <c r="A63" s="333" t="s">
        <v>2423</v>
      </c>
      <c r="B63" s="367" t="s">
        <v>2489</v>
      </c>
      <c r="C63" s="241">
        <v>0</v>
      </c>
      <c r="D63" s="333">
        <v>0</v>
      </c>
      <c r="E63" s="241">
        <v>0</v>
      </c>
      <c r="F63" s="333">
        <v>2</v>
      </c>
      <c r="G63" s="367">
        <f t="shared" ref="G63:H94" si="2">C63+E63</f>
        <v>0</v>
      </c>
      <c r="H63" s="367">
        <f t="shared" si="2"/>
        <v>2</v>
      </c>
    </row>
    <row r="64" spans="1:8">
      <c r="A64" s="333" t="s">
        <v>2621</v>
      </c>
      <c r="B64" s="367" t="s">
        <v>2622</v>
      </c>
      <c r="C64" s="241">
        <v>0</v>
      </c>
      <c r="D64" s="333">
        <v>0</v>
      </c>
      <c r="E64" s="241">
        <v>0</v>
      </c>
      <c r="F64" s="333">
        <v>5</v>
      </c>
      <c r="G64" s="367">
        <f t="shared" si="2"/>
        <v>0</v>
      </c>
      <c r="H64" s="367">
        <f t="shared" si="2"/>
        <v>5</v>
      </c>
    </row>
    <row r="65" spans="1:8">
      <c r="A65" s="333" t="s">
        <v>1911</v>
      </c>
      <c r="B65" s="367" t="s">
        <v>1912</v>
      </c>
      <c r="C65" s="241">
        <v>0</v>
      </c>
      <c r="D65" s="333">
        <v>0</v>
      </c>
      <c r="E65" s="241">
        <v>0</v>
      </c>
      <c r="F65" s="333">
        <v>10</v>
      </c>
      <c r="G65" s="367">
        <f t="shared" si="2"/>
        <v>0</v>
      </c>
      <c r="H65" s="367">
        <f t="shared" si="2"/>
        <v>10</v>
      </c>
    </row>
    <row r="66" spans="1:8">
      <c r="A66" s="333" t="s">
        <v>2623</v>
      </c>
      <c r="B66" s="367" t="s">
        <v>2624</v>
      </c>
      <c r="C66" s="241">
        <v>0</v>
      </c>
      <c r="D66" s="333">
        <v>5</v>
      </c>
      <c r="E66" s="241">
        <v>0</v>
      </c>
      <c r="F66" s="333">
        <v>10</v>
      </c>
      <c r="G66" s="367">
        <f t="shared" si="2"/>
        <v>0</v>
      </c>
      <c r="H66" s="367">
        <f t="shared" si="2"/>
        <v>15</v>
      </c>
    </row>
    <row r="67" spans="1:8">
      <c r="A67" s="333" t="s">
        <v>2625</v>
      </c>
      <c r="B67" s="367" t="s">
        <v>2626</v>
      </c>
      <c r="C67" s="241">
        <v>0</v>
      </c>
      <c r="D67" s="333">
        <v>0</v>
      </c>
      <c r="E67" s="241">
        <v>0</v>
      </c>
      <c r="F67" s="333">
        <v>10</v>
      </c>
      <c r="G67" s="367">
        <f t="shared" si="2"/>
        <v>0</v>
      </c>
      <c r="H67" s="367">
        <f t="shared" si="2"/>
        <v>10</v>
      </c>
    </row>
    <row r="68" spans="1:8">
      <c r="A68" s="333" t="s">
        <v>2627</v>
      </c>
      <c r="B68" s="367" t="s">
        <v>2628</v>
      </c>
      <c r="C68" s="241">
        <v>0</v>
      </c>
      <c r="D68" s="333">
        <v>5</v>
      </c>
      <c r="E68" s="241">
        <v>0</v>
      </c>
      <c r="F68" s="333">
        <v>2</v>
      </c>
      <c r="G68" s="367">
        <f t="shared" si="2"/>
        <v>0</v>
      </c>
      <c r="H68" s="367">
        <f t="shared" si="2"/>
        <v>7</v>
      </c>
    </row>
    <row r="69" spans="1:8" ht="25.5">
      <c r="A69" s="333" t="s">
        <v>2629</v>
      </c>
      <c r="B69" s="367" t="s">
        <v>2630</v>
      </c>
      <c r="C69" s="241">
        <v>147</v>
      </c>
      <c r="D69" s="333">
        <v>150</v>
      </c>
      <c r="E69" s="241">
        <v>13</v>
      </c>
      <c r="F69" s="333">
        <v>22</v>
      </c>
      <c r="G69" s="367">
        <f t="shared" si="2"/>
        <v>160</v>
      </c>
      <c r="H69" s="367">
        <f t="shared" si="2"/>
        <v>172</v>
      </c>
    </row>
    <row r="70" spans="1:8">
      <c r="A70" s="333" t="s">
        <v>1931</v>
      </c>
      <c r="B70" s="367" t="s">
        <v>1932</v>
      </c>
      <c r="C70" s="241">
        <v>74</v>
      </c>
      <c r="D70" s="333">
        <v>100</v>
      </c>
      <c r="E70" s="241">
        <v>4250</v>
      </c>
      <c r="F70" s="333">
        <v>4300</v>
      </c>
      <c r="G70" s="367">
        <f t="shared" si="2"/>
        <v>4324</v>
      </c>
      <c r="H70" s="367">
        <f t="shared" si="2"/>
        <v>4400</v>
      </c>
    </row>
    <row r="71" spans="1:8">
      <c r="A71" s="333" t="s">
        <v>1933</v>
      </c>
      <c r="B71" s="367" t="s">
        <v>1934</v>
      </c>
      <c r="C71" s="241">
        <v>754</v>
      </c>
      <c r="D71" s="333">
        <v>850</v>
      </c>
      <c r="E71" s="241">
        <v>1497</v>
      </c>
      <c r="F71" s="333">
        <v>1500</v>
      </c>
      <c r="G71" s="367">
        <f t="shared" si="2"/>
        <v>2251</v>
      </c>
      <c r="H71" s="367">
        <f t="shared" si="2"/>
        <v>2350</v>
      </c>
    </row>
    <row r="72" spans="1:8" ht="25.5">
      <c r="A72" s="333" t="s">
        <v>1937</v>
      </c>
      <c r="B72" s="367" t="s">
        <v>1938</v>
      </c>
      <c r="C72" s="241">
        <v>1143</v>
      </c>
      <c r="D72" s="333">
        <v>1200</v>
      </c>
      <c r="E72" s="241">
        <v>1523</v>
      </c>
      <c r="F72" s="333">
        <v>1525</v>
      </c>
      <c r="G72" s="367">
        <f t="shared" si="2"/>
        <v>2666</v>
      </c>
      <c r="H72" s="367">
        <f t="shared" si="2"/>
        <v>2725</v>
      </c>
    </row>
    <row r="73" spans="1:8" ht="25.5">
      <c r="A73" s="333" t="s">
        <v>1941</v>
      </c>
      <c r="B73" s="367" t="s">
        <v>1942</v>
      </c>
      <c r="C73" s="241">
        <v>766</v>
      </c>
      <c r="D73" s="333">
        <v>850</v>
      </c>
      <c r="E73" s="241">
        <v>1537</v>
      </c>
      <c r="F73" s="333">
        <v>1550</v>
      </c>
      <c r="G73" s="367">
        <f t="shared" si="2"/>
        <v>2303</v>
      </c>
      <c r="H73" s="367">
        <f t="shared" si="2"/>
        <v>2400</v>
      </c>
    </row>
    <row r="74" spans="1:8">
      <c r="A74" s="333" t="s">
        <v>2631</v>
      </c>
      <c r="B74" s="367" t="s">
        <v>2632</v>
      </c>
      <c r="C74" s="241">
        <v>6</v>
      </c>
      <c r="D74" s="333">
        <v>12</v>
      </c>
      <c r="E74" s="241">
        <v>1</v>
      </c>
      <c r="F74" s="333">
        <v>2</v>
      </c>
      <c r="G74" s="367">
        <f t="shared" si="2"/>
        <v>7</v>
      </c>
      <c r="H74" s="367">
        <f t="shared" si="2"/>
        <v>14</v>
      </c>
    </row>
    <row r="75" spans="1:8">
      <c r="A75" s="333" t="s">
        <v>1957</v>
      </c>
      <c r="B75" s="367" t="s">
        <v>1958</v>
      </c>
      <c r="C75" s="241">
        <v>0</v>
      </c>
      <c r="D75" s="333">
        <v>5</v>
      </c>
      <c r="E75" s="241">
        <v>0</v>
      </c>
      <c r="F75" s="333">
        <v>2</v>
      </c>
      <c r="G75" s="367">
        <f t="shared" si="2"/>
        <v>0</v>
      </c>
      <c r="H75" s="367">
        <f t="shared" si="2"/>
        <v>7</v>
      </c>
    </row>
    <row r="76" spans="1:8">
      <c r="A76" s="333" t="s">
        <v>2633</v>
      </c>
      <c r="B76" s="367" t="s">
        <v>2634</v>
      </c>
      <c r="C76" s="241">
        <v>0</v>
      </c>
      <c r="D76" s="333">
        <v>5</v>
      </c>
      <c r="E76" s="241">
        <v>0</v>
      </c>
      <c r="F76" s="333">
        <v>2</v>
      </c>
      <c r="G76" s="367">
        <f t="shared" si="2"/>
        <v>0</v>
      </c>
      <c r="H76" s="367">
        <f t="shared" si="2"/>
        <v>7</v>
      </c>
    </row>
    <row r="77" spans="1:8">
      <c r="A77" s="333" t="s">
        <v>1959</v>
      </c>
      <c r="B77" s="367" t="s">
        <v>1960</v>
      </c>
      <c r="C77" s="241">
        <v>0</v>
      </c>
      <c r="D77" s="333">
        <v>0</v>
      </c>
      <c r="E77" s="241">
        <v>0</v>
      </c>
      <c r="F77" s="333">
        <v>2</v>
      </c>
      <c r="G77" s="367">
        <f t="shared" si="2"/>
        <v>0</v>
      </c>
      <c r="H77" s="367">
        <f t="shared" si="2"/>
        <v>2</v>
      </c>
    </row>
    <row r="78" spans="1:8" ht="25.5">
      <c r="A78" s="333" t="s">
        <v>2310</v>
      </c>
      <c r="B78" s="367" t="s">
        <v>2311</v>
      </c>
      <c r="C78" s="241">
        <v>1</v>
      </c>
      <c r="D78" s="333">
        <v>5</v>
      </c>
      <c r="E78" s="241">
        <v>0</v>
      </c>
      <c r="F78" s="333">
        <v>2</v>
      </c>
      <c r="G78" s="367">
        <f t="shared" si="2"/>
        <v>1</v>
      </c>
      <c r="H78" s="367">
        <f t="shared" si="2"/>
        <v>7</v>
      </c>
    </row>
    <row r="79" spans="1:8" ht="25.5">
      <c r="A79" s="333" t="s">
        <v>1961</v>
      </c>
      <c r="B79" s="367" t="s">
        <v>1962</v>
      </c>
      <c r="C79" s="241">
        <v>122</v>
      </c>
      <c r="D79" s="333">
        <v>125</v>
      </c>
      <c r="E79" s="241">
        <v>318</v>
      </c>
      <c r="F79" s="333">
        <v>350</v>
      </c>
      <c r="G79" s="367">
        <f t="shared" si="2"/>
        <v>440</v>
      </c>
      <c r="H79" s="367">
        <f t="shared" si="2"/>
        <v>475</v>
      </c>
    </row>
    <row r="80" spans="1:8" ht="25.5">
      <c r="A80" s="333" t="s">
        <v>2312</v>
      </c>
      <c r="B80" s="367" t="s">
        <v>2313</v>
      </c>
      <c r="C80" s="241">
        <v>206</v>
      </c>
      <c r="D80" s="333">
        <v>200</v>
      </c>
      <c r="E80" s="241">
        <v>3</v>
      </c>
      <c r="F80" s="333">
        <v>20</v>
      </c>
      <c r="G80" s="367">
        <f t="shared" si="2"/>
        <v>209</v>
      </c>
      <c r="H80" s="367">
        <f t="shared" si="2"/>
        <v>220</v>
      </c>
    </row>
    <row r="81" spans="1:8" ht="25.5">
      <c r="A81" s="333" t="s">
        <v>2635</v>
      </c>
      <c r="B81" s="367" t="s">
        <v>2636</v>
      </c>
      <c r="C81" s="241">
        <v>1</v>
      </c>
      <c r="D81" s="333">
        <v>2</v>
      </c>
      <c r="E81" s="241">
        <v>0</v>
      </c>
      <c r="F81" s="333">
        <v>1</v>
      </c>
      <c r="G81" s="367">
        <f t="shared" si="2"/>
        <v>1</v>
      </c>
      <c r="H81" s="367">
        <f t="shared" si="2"/>
        <v>3</v>
      </c>
    </row>
    <row r="82" spans="1:8" ht="38.25">
      <c r="A82" s="333" t="s">
        <v>1963</v>
      </c>
      <c r="B82" s="367" t="s">
        <v>1964</v>
      </c>
      <c r="C82" s="241">
        <v>16</v>
      </c>
      <c r="D82" s="333">
        <v>20</v>
      </c>
      <c r="E82" s="241">
        <v>39</v>
      </c>
      <c r="F82" s="333">
        <v>50</v>
      </c>
      <c r="G82" s="367">
        <f t="shared" si="2"/>
        <v>55</v>
      </c>
      <c r="H82" s="367">
        <f t="shared" si="2"/>
        <v>70</v>
      </c>
    </row>
    <row r="83" spans="1:8" ht="25.5">
      <c r="A83" s="333" t="s">
        <v>1967</v>
      </c>
      <c r="B83" s="367" t="s">
        <v>1968</v>
      </c>
      <c r="C83" s="241">
        <v>0</v>
      </c>
      <c r="D83" s="333">
        <v>0</v>
      </c>
      <c r="E83" s="241">
        <v>1</v>
      </c>
      <c r="F83" s="333">
        <v>5</v>
      </c>
      <c r="G83" s="367">
        <f t="shared" si="2"/>
        <v>1</v>
      </c>
      <c r="H83" s="367">
        <f t="shared" si="2"/>
        <v>5</v>
      </c>
    </row>
    <row r="84" spans="1:8" ht="25.5">
      <c r="A84" s="369" t="s">
        <v>1971</v>
      </c>
      <c r="B84" s="374" t="s">
        <v>1972</v>
      </c>
      <c r="C84" s="241">
        <v>3</v>
      </c>
      <c r="D84" s="369">
        <v>5</v>
      </c>
      <c r="E84" s="241">
        <v>14061</v>
      </c>
      <c r="F84" s="369">
        <v>14000</v>
      </c>
      <c r="G84" s="374">
        <f t="shared" si="2"/>
        <v>14064</v>
      </c>
      <c r="H84" s="374">
        <f t="shared" si="2"/>
        <v>14005</v>
      </c>
    </row>
    <row r="85" spans="1:8" ht="25.5">
      <c r="A85" s="333" t="s">
        <v>1973</v>
      </c>
      <c r="B85" s="367" t="s">
        <v>1974</v>
      </c>
      <c r="C85" s="241">
        <v>3</v>
      </c>
      <c r="D85" s="333">
        <v>2</v>
      </c>
      <c r="E85" s="241">
        <v>3574</v>
      </c>
      <c r="F85" s="333">
        <v>4000</v>
      </c>
      <c r="G85" s="367">
        <f t="shared" si="2"/>
        <v>3577</v>
      </c>
      <c r="H85" s="367">
        <f t="shared" si="2"/>
        <v>4002</v>
      </c>
    </row>
    <row r="86" spans="1:8" ht="25.5">
      <c r="A86" s="333" t="s">
        <v>2507</v>
      </c>
      <c r="B86" s="367" t="s">
        <v>2637</v>
      </c>
      <c r="C86" s="241">
        <v>0</v>
      </c>
      <c r="D86" s="333">
        <v>0</v>
      </c>
      <c r="E86" s="241">
        <v>1</v>
      </c>
      <c r="F86" s="333">
        <v>2</v>
      </c>
      <c r="G86" s="367">
        <f t="shared" si="2"/>
        <v>1</v>
      </c>
      <c r="H86" s="367">
        <f t="shared" si="2"/>
        <v>2</v>
      </c>
    </row>
    <row r="87" spans="1:8" ht="25.5">
      <c r="A87" s="333" t="s">
        <v>1975</v>
      </c>
      <c r="B87" s="367" t="s">
        <v>1976</v>
      </c>
      <c r="C87" s="241">
        <v>0</v>
      </c>
      <c r="D87" s="333">
        <v>0</v>
      </c>
      <c r="E87" s="241">
        <v>28</v>
      </c>
      <c r="F87" s="333">
        <v>50</v>
      </c>
      <c r="G87" s="367">
        <f t="shared" si="2"/>
        <v>28</v>
      </c>
      <c r="H87" s="367">
        <f t="shared" si="2"/>
        <v>50</v>
      </c>
    </row>
    <row r="88" spans="1:8" ht="25.5">
      <c r="A88" s="369" t="s">
        <v>2214</v>
      </c>
      <c r="B88" s="374" t="s">
        <v>2638</v>
      </c>
      <c r="C88" s="241">
        <v>9</v>
      </c>
      <c r="D88" s="369">
        <v>10</v>
      </c>
      <c r="E88" s="241">
        <v>2858</v>
      </c>
      <c r="F88" s="369">
        <v>3000</v>
      </c>
      <c r="G88" s="374">
        <f t="shared" si="2"/>
        <v>2867</v>
      </c>
      <c r="H88" s="374">
        <f t="shared" si="2"/>
        <v>3010</v>
      </c>
    </row>
    <row r="89" spans="1:8" ht="25.5">
      <c r="A89" s="369" t="s">
        <v>1977</v>
      </c>
      <c r="B89" s="374" t="s">
        <v>1978</v>
      </c>
      <c r="C89" s="241">
        <v>0</v>
      </c>
      <c r="D89" s="369">
        <v>0</v>
      </c>
      <c r="E89" s="241">
        <v>2</v>
      </c>
      <c r="F89" s="369">
        <v>5</v>
      </c>
      <c r="G89" s="374">
        <f t="shared" si="2"/>
        <v>2</v>
      </c>
      <c r="H89" s="374">
        <f t="shared" si="2"/>
        <v>5</v>
      </c>
    </row>
    <row r="90" spans="1:8" ht="25.5">
      <c r="A90" s="369" t="s">
        <v>1979</v>
      </c>
      <c r="B90" s="374" t="s">
        <v>1980</v>
      </c>
      <c r="C90" s="241">
        <v>3</v>
      </c>
      <c r="D90" s="369">
        <v>3</v>
      </c>
      <c r="E90" s="241">
        <v>226</v>
      </c>
      <c r="F90" s="369">
        <v>250</v>
      </c>
      <c r="G90" s="374">
        <f t="shared" si="2"/>
        <v>229</v>
      </c>
      <c r="H90" s="374">
        <f t="shared" si="2"/>
        <v>253</v>
      </c>
    </row>
    <row r="91" spans="1:8" ht="25.5">
      <c r="A91" s="369" t="s">
        <v>1981</v>
      </c>
      <c r="B91" s="374" t="s">
        <v>1982</v>
      </c>
      <c r="C91" s="241">
        <v>0</v>
      </c>
      <c r="D91" s="369">
        <v>0</v>
      </c>
      <c r="E91" s="241">
        <v>0</v>
      </c>
      <c r="F91" s="369">
        <v>5</v>
      </c>
      <c r="G91" s="374">
        <f t="shared" si="2"/>
        <v>0</v>
      </c>
      <c r="H91" s="374">
        <f t="shared" si="2"/>
        <v>5</v>
      </c>
    </row>
    <row r="92" spans="1:8" ht="25.5">
      <c r="A92" s="369" t="s">
        <v>1983</v>
      </c>
      <c r="B92" s="374" t="s">
        <v>1984</v>
      </c>
      <c r="C92" s="241">
        <v>0</v>
      </c>
      <c r="D92" s="369">
        <v>0</v>
      </c>
      <c r="E92" s="241">
        <v>331</v>
      </c>
      <c r="F92" s="369">
        <v>350</v>
      </c>
      <c r="G92" s="374">
        <f t="shared" si="2"/>
        <v>331</v>
      </c>
      <c r="H92" s="374">
        <f t="shared" si="2"/>
        <v>350</v>
      </c>
    </row>
    <row r="93" spans="1:8" ht="38.25">
      <c r="A93" s="369" t="s">
        <v>2317</v>
      </c>
      <c r="B93" s="374" t="s">
        <v>2318</v>
      </c>
      <c r="C93" s="241">
        <v>1</v>
      </c>
      <c r="D93" s="369">
        <v>0</v>
      </c>
      <c r="E93" s="241">
        <v>5</v>
      </c>
      <c r="F93" s="369">
        <v>5</v>
      </c>
      <c r="G93" s="374">
        <f t="shared" si="2"/>
        <v>6</v>
      </c>
      <c r="H93" s="374">
        <f t="shared" si="2"/>
        <v>5</v>
      </c>
    </row>
    <row r="94" spans="1:8" ht="25.5">
      <c r="A94" s="369" t="s">
        <v>1989</v>
      </c>
      <c r="B94" s="374" t="s">
        <v>1990</v>
      </c>
      <c r="C94" s="241">
        <v>0</v>
      </c>
      <c r="D94" s="369">
        <v>0</v>
      </c>
      <c r="E94" s="241">
        <v>709</v>
      </c>
      <c r="F94" s="369">
        <v>720</v>
      </c>
      <c r="G94" s="374">
        <f t="shared" si="2"/>
        <v>709</v>
      </c>
      <c r="H94" s="374">
        <f t="shared" si="2"/>
        <v>720</v>
      </c>
    </row>
    <row r="95" spans="1:8">
      <c r="A95" s="372" t="s">
        <v>1991</v>
      </c>
      <c r="B95" s="369" t="s">
        <v>1992</v>
      </c>
      <c r="C95" s="241">
        <v>0</v>
      </c>
      <c r="D95" s="374">
        <v>1</v>
      </c>
      <c r="E95" s="241">
        <v>0</v>
      </c>
      <c r="F95" s="369">
        <v>2</v>
      </c>
      <c r="G95" s="374">
        <f t="shared" ref="G95:H110" si="3">C95+E95</f>
        <v>0</v>
      </c>
      <c r="H95" s="374">
        <f t="shared" si="3"/>
        <v>3</v>
      </c>
    </row>
    <row r="96" spans="1:8" ht="25.5">
      <c r="A96" s="369" t="s">
        <v>1993</v>
      </c>
      <c r="B96" s="374" t="s">
        <v>1994</v>
      </c>
      <c r="C96" s="241">
        <v>44</v>
      </c>
      <c r="D96" s="369">
        <v>50</v>
      </c>
      <c r="E96" s="241">
        <v>4672</v>
      </c>
      <c r="F96" s="369">
        <v>4800</v>
      </c>
      <c r="G96" s="374">
        <f t="shared" si="3"/>
        <v>4716</v>
      </c>
      <c r="H96" s="374">
        <f t="shared" si="3"/>
        <v>4850</v>
      </c>
    </row>
    <row r="97" spans="1:8" ht="38.25">
      <c r="A97" s="369" t="s">
        <v>1995</v>
      </c>
      <c r="B97" s="374" t="s">
        <v>1996</v>
      </c>
      <c r="C97" s="241">
        <v>0</v>
      </c>
      <c r="D97" s="369">
        <v>0</v>
      </c>
      <c r="E97" s="241">
        <v>0</v>
      </c>
      <c r="F97" s="369">
        <v>2</v>
      </c>
      <c r="G97" s="374">
        <f t="shared" si="3"/>
        <v>0</v>
      </c>
      <c r="H97" s="374">
        <f t="shared" si="3"/>
        <v>2</v>
      </c>
    </row>
    <row r="98" spans="1:8" ht="38.25">
      <c r="A98" s="333" t="s">
        <v>2639</v>
      </c>
      <c r="B98" s="367" t="s">
        <v>2640</v>
      </c>
      <c r="C98" s="241">
        <v>0</v>
      </c>
      <c r="D98" s="333">
        <v>0</v>
      </c>
      <c r="E98" s="241">
        <v>0</v>
      </c>
      <c r="F98" s="333">
        <v>2</v>
      </c>
      <c r="G98" s="367">
        <f t="shared" si="3"/>
        <v>0</v>
      </c>
      <c r="H98" s="367">
        <f t="shared" si="3"/>
        <v>2</v>
      </c>
    </row>
    <row r="99" spans="1:8" ht="25.5">
      <c r="A99" s="333" t="s">
        <v>2641</v>
      </c>
      <c r="B99" s="367" t="s">
        <v>2642</v>
      </c>
      <c r="C99" s="241">
        <v>0</v>
      </c>
      <c r="D99" s="333">
        <v>0</v>
      </c>
      <c r="E99" s="241">
        <v>0</v>
      </c>
      <c r="F99" s="333">
        <v>2</v>
      </c>
      <c r="G99" s="367">
        <f t="shared" si="3"/>
        <v>0</v>
      </c>
      <c r="H99" s="367">
        <f t="shared" si="3"/>
        <v>2</v>
      </c>
    </row>
    <row r="100" spans="1:8" ht="25.5">
      <c r="A100" s="333" t="s">
        <v>2643</v>
      </c>
      <c r="B100" s="367" t="s">
        <v>2644</v>
      </c>
      <c r="C100" s="241">
        <v>0</v>
      </c>
      <c r="D100" s="333">
        <v>0</v>
      </c>
      <c r="E100" s="241">
        <v>40</v>
      </c>
      <c r="F100" s="333">
        <v>40</v>
      </c>
      <c r="G100" s="367">
        <f t="shared" si="3"/>
        <v>40</v>
      </c>
      <c r="H100" s="367">
        <f t="shared" si="3"/>
        <v>40</v>
      </c>
    </row>
    <row r="101" spans="1:8">
      <c r="A101" s="333" t="s">
        <v>2645</v>
      </c>
      <c r="B101" s="367" t="s">
        <v>2646</v>
      </c>
      <c r="C101" s="241">
        <v>0</v>
      </c>
      <c r="D101" s="333">
        <v>0</v>
      </c>
      <c r="E101" s="241">
        <v>0</v>
      </c>
      <c r="F101" s="333">
        <v>5</v>
      </c>
      <c r="G101" s="367">
        <f t="shared" si="3"/>
        <v>0</v>
      </c>
      <c r="H101" s="367">
        <f t="shared" si="3"/>
        <v>5</v>
      </c>
    </row>
    <row r="102" spans="1:8">
      <c r="A102" s="333" t="s">
        <v>1997</v>
      </c>
      <c r="B102" s="367" t="s">
        <v>1998</v>
      </c>
      <c r="C102" s="241">
        <v>0</v>
      </c>
      <c r="D102" s="333">
        <v>0</v>
      </c>
      <c r="E102" s="241">
        <v>27</v>
      </c>
      <c r="F102" s="333">
        <v>30</v>
      </c>
      <c r="G102" s="367">
        <f t="shared" si="3"/>
        <v>27</v>
      </c>
      <c r="H102" s="367">
        <f t="shared" si="3"/>
        <v>30</v>
      </c>
    </row>
    <row r="103" spans="1:8" ht="25.5">
      <c r="A103" s="333" t="s">
        <v>2569</v>
      </c>
      <c r="B103" s="367" t="s">
        <v>2570</v>
      </c>
      <c r="C103" s="241">
        <v>0</v>
      </c>
      <c r="D103" s="333">
        <v>0</v>
      </c>
      <c r="E103" s="241">
        <v>959</v>
      </c>
      <c r="F103" s="333">
        <v>1000</v>
      </c>
      <c r="G103" s="367">
        <f t="shared" si="3"/>
        <v>959</v>
      </c>
      <c r="H103" s="367">
        <f t="shared" si="3"/>
        <v>1000</v>
      </c>
    </row>
    <row r="104" spans="1:8">
      <c r="A104" s="333" t="s">
        <v>1999</v>
      </c>
      <c r="B104" s="367" t="s">
        <v>2000</v>
      </c>
      <c r="C104" s="241">
        <v>0</v>
      </c>
      <c r="D104" s="333">
        <v>0</v>
      </c>
      <c r="E104" s="241">
        <v>0</v>
      </c>
      <c r="F104" s="333">
        <v>2</v>
      </c>
      <c r="G104" s="367">
        <f t="shared" si="3"/>
        <v>0</v>
      </c>
      <c r="H104" s="367">
        <f t="shared" si="3"/>
        <v>2</v>
      </c>
    </row>
    <row r="105" spans="1:8" ht="25.5">
      <c r="A105" s="333" t="s">
        <v>2001</v>
      </c>
      <c r="B105" s="367" t="s">
        <v>2002</v>
      </c>
      <c r="C105" s="241">
        <v>0</v>
      </c>
      <c r="D105" s="333">
        <v>0</v>
      </c>
      <c r="E105" s="241">
        <v>0</v>
      </c>
      <c r="F105" s="333">
        <v>2</v>
      </c>
      <c r="G105" s="367">
        <f t="shared" si="3"/>
        <v>0</v>
      </c>
      <c r="H105" s="367">
        <f t="shared" si="3"/>
        <v>2</v>
      </c>
    </row>
    <row r="106" spans="1:8" ht="25.5">
      <c r="A106" s="333" t="s">
        <v>2005</v>
      </c>
      <c r="B106" s="367" t="s">
        <v>2006</v>
      </c>
      <c r="C106" s="241">
        <v>1</v>
      </c>
      <c r="D106" s="333">
        <v>5</v>
      </c>
      <c r="E106" s="241">
        <v>1484</v>
      </c>
      <c r="F106" s="333">
        <v>1500</v>
      </c>
      <c r="G106" s="367">
        <f t="shared" si="3"/>
        <v>1485</v>
      </c>
      <c r="H106" s="367">
        <f t="shared" si="3"/>
        <v>1505</v>
      </c>
    </row>
    <row r="107" spans="1:8">
      <c r="A107" s="427" t="s">
        <v>2523</v>
      </c>
      <c r="B107" s="416" t="s">
        <v>2524</v>
      </c>
      <c r="C107" s="241">
        <v>71</v>
      </c>
      <c r="D107" s="369">
        <v>70</v>
      </c>
      <c r="E107" s="241">
        <v>97</v>
      </c>
      <c r="F107" s="369">
        <v>100</v>
      </c>
      <c r="G107" s="367">
        <f t="shared" si="3"/>
        <v>168</v>
      </c>
      <c r="H107" s="367">
        <f t="shared" si="3"/>
        <v>170</v>
      </c>
    </row>
    <row r="108" spans="1:8">
      <c r="A108" s="427" t="s">
        <v>2525</v>
      </c>
      <c r="B108" s="416" t="s">
        <v>2526</v>
      </c>
      <c r="C108" s="241">
        <v>70</v>
      </c>
      <c r="D108" s="369">
        <v>70</v>
      </c>
      <c r="E108" s="241">
        <v>96</v>
      </c>
      <c r="F108" s="369">
        <v>100</v>
      </c>
      <c r="G108" s="367">
        <f t="shared" si="3"/>
        <v>166</v>
      </c>
      <c r="H108" s="367">
        <f t="shared" si="3"/>
        <v>170</v>
      </c>
    </row>
    <row r="109" spans="1:8">
      <c r="A109" s="427" t="s">
        <v>2527</v>
      </c>
      <c r="B109" s="416" t="s">
        <v>2528</v>
      </c>
      <c r="C109" s="241">
        <v>0</v>
      </c>
      <c r="D109" s="369">
        <v>25</v>
      </c>
      <c r="E109" s="241">
        <v>0</v>
      </c>
      <c r="F109" s="369">
        <v>25</v>
      </c>
      <c r="G109" s="367">
        <f t="shared" si="3"/>
        <v>0</v>
      </c>
      <c r="H109" s="367">
        <f t="shared" si="3"/>
        <v>50</v>
      </c>
    </row>
    <row r="110" spans="1:8" ht="25.5">
      <c r="A110" s="427" t="s">
        <v>2529</v>
      </c>
      <c r="B110" s="416" t="s">
        <v>2530</v>
      </c>
      <c r="C110" s="241">
        <v>70</v>
      </c>
      <c r="D110" s="369">
        <v>70</v>
      </c>
      <c r="E110" s="241">
        <v>96</v>
      </c>
      <c r="F110" s="369">
        <v>100</v>
      </c>
      <c r="G110" s="367">
        <f t="shared" si="3"/>
        <v>166</v>
      </c>
      <c r="H110" s="367">
        <f t="shared" si="3"/>
        <v>170</v>
      </c>
    </row>
    <row r="111" spans="1:8">
      <c r="A111" s="427" t="s">
        <v>2531</v>
      </c>
      <c r="B111" s="416" t="s">
        <v>2532</v>
      </c>
      <c r="C111" s="241">
        <v>70</v>
      </c>
      <c r="D111" s="369">
        <v>70</v>
      </c>
      <c r="E111" s="241">
        <v>96</v>
      </c>
      <c r="F111" s="369">
        <v>100</v>
      </c>
      <c r="G111" s="367">
        <f t="shared" ref="G111:H118" si="4">C111+E111</f>
        <v>166</v>
      </c>
      <c r="H111" s="367">
        <f t="shared" si="4"/>
        <v>170</v>
      </c>
    </row>
    <row r="112" spans="1:8" ht="25.5">
      <c r="A112" s="427" t="s">
        <v>2533</v>
      </c>
      <c r="B112" s="416" t="s">
        <v>2534</v>
      </c>
      <c r="C112" s="241">
        <v>70</v>
      </c>
      <c r="D112" s="369">
        <v>70</v>
      </c>
      <c r="E112" s="241">
        <v>96</v>
      </c>
      <c r="F112" s="369">
        <v>100</v>
      </c>
      <c r="G112" s="367">
        <f t="shared" si="4"/>
        <v>166</v>
      </c>
      <c r="H112" s="367">
        <f t="shared" si="4"/>
        <v>170</v>
      </c>
    </row>
    <row r="113" spans="1:8">
      <c r="A113" s="427" t="s">
        <v>2535</v>
      </c>
      <c r="B113" s="416" t="s">
        <v>2536</v>
      </c>
      <c r="C113" s="241">
        <v>0</v>
      </c>
      <c r="D113" s="369">
        <v>2</v>
      </c>
      <c r="E113" s="241">
        <v>0</v>
      </c>
      <c r="F113" s="369">
        <v>3</v>
      </c>
      <c r="G113" s="367">
        <f t="shared" si="4"/>
        <v>0</v>
      </c>
      <c r="H113" s="367">
        <f t="shared" si="4"/>
        <v>5</v>
      </c>
    </row>
    <row r="114" spans="1:8">
      <c r="A114" s="427" t="s">
        <v>2537</v>
      </c>
      <c r="B114" s="416" t="s">
        <v>2538</v>
      </c>
      <c r="C114" s="241">
        <v>0</v>
      </c>
      <c r="D114" s="369">
        <v>2</v>
      </c>
      <c r="E114" s="241">
        <v>0</v>
      </c>
      <c r="F114" s="369">
        <v>10</v>
      </c>
      <c r="G114" s="367">
        <f t="shared" si="4"/>
        <v>0</v>
      </c>
      <c r="H114" s="367">
        <f t="shared" si="4"/>
        <v>12</v>
      </c>
    </row>
    <row r="115" spans="1:8">
      <c r="A115" s="427" t="s">
        <v>2539</v>
      </c>
      <c r="B115" s="416" t="s">
        <v>2540</v>
      </c>
      <c r="C115" s="241">
        <v>70</v>
      </c>
      <c r="D115" s="369">
        <v>70</v>
      </c>
      <c r="E115" s="241">
        <v>96</v>
      </c>
      <c r="F115" s="369">
        <v>100</v>
      </c>
      <c r="G115" s="367">
        <f t="shared" si="4"/>
        <v>166</v>
      </c>
      <c r="H115" s="367">
        <f t="shared" si="4"/>
        <v>170</v>
      </c>
    </row>
    <row r="116" spans="1:8" ht="25.5">
      <c r="A116" s="333" t="s">
        <v>2007</v>
      </c>
      <c r="B116" s="367" t="s">
        <v>2008</v>
      </c>
      <c r="C116" s="241">
        <v>1</v>
      </c>
      <c r="D116" s="333">
        <v>5</v>
      </c>
      <c r="E116" s="241">
        <v>595</v>
      </c>
      <c r="F116" s="333">
        <v>600</v>
      </c>
      <c r="G116" s="367">
        <f t="shared" si="4"/>
        <v>596</v>
      </c>
      <c r="H116" s="367">
        <f t="shared" si="4"/>
        <v>605</v>
      </c>
    </row>
    <row r="117" spans="1:8" ht="25.5">
      <c r="A117" s="333" t="s">
        <v>2009</v>
      </c>
      <c r="B117" s="367" t="s">
        <v>2010</v>
      </c>
      <c r="C117" s="241">
        <v>0</v>
      </c>
      <c r="D117" s="333">
        <v>0</v>
      </c>
      <c r="E117" s="241">
        <v>0</v>
      </c>
      <c r="F117" s="333">
        <v>25</v>
      </c>
      <c r="G117" s="367">
        <f t="shared" si="4"/>
        <v>0</v>
      </c>
      <c r="H117" s="367">
        <f t="shared" si="4"/>
        <v>25</v>
      </c>
    </row>
    <row r="118" spans="1:8">
      <c r="A118" s="427" t="s">
        <v>2543</v>
      </c>
      <c r="B118" s="416" t="s">
        <v>2544</v>
      </c>
      <c r="C118" s="241">
        <v>0</v>
      </c>
      <c r="D118" s="369">
        <v>1</v>
      </c>
      <c r="E118" s="241">
        <v>0</v>
      </c>
      <c r="F118" s="369">
        <v>25</v>
      </c>
      <c r="G118" s="367">
        <f t="shared" si="4"/>
        <v>0</v>
      </c>
      <c r="H118" s="367">
        <f t="shared" si="4"/>
        <v>26</v>
      </c>
    </row>
    <row r="119" spans="1:8" s="352" customFormat="1">
      <c r="A119" s="335"/>
      <c r="B119" s="335" t="s">
        <v>2011</v>
      </c>
      <c r="C119" s="335">
        <f t="shared" ref="C119:H119" si="5">SUM(C10:C118)</f>
        <v>6460</v>
      </c>
      <c r="D119" s="335">
        <f t="shared" si="5"/>
        <v>7113</v>
      </c>
      <c r="E119" s="335">
        <f t="shared" si="5"/>
        <v>62026</v>
      </c>
      <c r="F119" s="335">
        <f t="shared" si="5"/>
        <v>63601</v>
      </c>
      <c r="G119" s="335">
        <f t="shared" si="5"/>
        <v>68486</v>
      </c>
      <c r="H119" s="335">
        <f t="shared" si="5"/>
        <v>70714</v>
      </c>
    </row>
    <row r="120" spans="1:8">
      <c r="A120" s="856"/>
      <c r="B120" s="856"/>
      <c r="C120" s="862"/>
      <c r="D120" s="862"/>
      <c r="E120" s="862"/>
      <c r="F120" s="862"/>
      <c r="G120" s="862"/>
      <c r="H120" s="862"/>
    </row>
    <row r="121" spans="1:8">
      <c r="A121" s="856"/>
      <c r="B121" s="376"/>
      <c r="C121" s="862"/>
      <c r="D121" s="862"/>
      <c r="E121" s="862"/>
      <c r="F121" s="862"/>
      <c r="G121" s="862"/>
      <c r="H121" s="862"/>
    </row>
    <row r="122" spans="1:8">
      <c r="A122" s="856"/>
      <c r="B122" s="428"/>
      <c r="C122" s="862"/>
      <c r="D122" s="862"/>
      <c r="E122" s="862"/>
      <c r="F122" s="862"/>
      <c r="G122" s="862"/>
      <c r="H122" s="862"/>
    </row>
    <row r="123" spans="1:8">
      <c r="B123" s="428"/>
      <c r="C123" s="862"/>
      <c r="D123" s="862"/>
      <c r="E123" s="862"/>
      <c r="F123" s="862"/>
      <c r="G123" s="862"/>
      <c r="H123" s="862"/>
    </row>
    <row r="124" spans="1:8">
      <c r="A124" s="856"/>
      <c r="B124" s="856"/>
      <c r="C124" s="862"/>
      <c r="D124" s="862"/>
      <c r="E124" s="862"/>
      <c r="F124" s="862"/>
      <c r="G124" s="862"/>
      <c r="H124" s="862"/>
    </row>
    <row r="125" spans="1:8">
      <c r="A125" s="856"/>
      <c r="B125" s="856"/>
      <c r="C125" s="862"/>
      <c r="D125" s="862"/>
      <c r="E125" s="862"/>
      <c r="F125" s="862"/>
      <c r="G125" s="862"/>
      <c r="H125" s="862"/>
    </row>
    <row r="126" spans="1:8">
      <c r="A126" s="856"/>
      <c r="B126" s="856"/>
      <c r="C126" s="862"/>
      <c r="D126" s="862"/>
      <c r="E126" s="862"/>
      <c r="F126" s="862"/>
      <c r="G126" s="862"/>
      <c r="H126" s="862"/>
    </row>
    <row r="127" spans="1:8">
      <c r="A127" s="856"/>
      <c r="B127" s="856"/>
      <c r="C127" s="862"/>
      <c r="D127" s="862"/>
      <c r="E127" s="862"/>
      <c r="F127" s="862"/>
      <c r="G127" s="862"/>
      <c r="H127" s="862"/>
    </row>
    <row r="128" spans="1:8">
      <c r="A128" s="856"/>
      <c r="B128" s="856"/>
      <c r="C128" s="862"/>
      <c r="D128" s="862"/>
      <c r="E128" s="862"/>
      <c r="F128" s="862"/>
      <c r="G128" s="862"/>
      <c r="H128" s="862"/>
    </row>
    <row r="129" spans="1:8">
      <c r="A129" s="856"/>
      <c r="B129" s="856"/>
      <c r="C129" s="862"/>
      <c r="D129" s="862"/>
      <c r="E129" s="862"/>
      <c r="F129" s="862"/>
      <c r="G129" s="862"/>
      <c r="H129" s="862"/>
    </row>
    <row r="130" spans="1:8">
      <c r="A130" s="856"/>
      <c r="B130" s="856"/>
      <c r="C130" s="862"/>
      <c r="D130" s="862"/>
      <c r="E130" s="862"/>
      <c r="F130" s="862"/>
      <c r="G130" s="862"/>
      <c r="H130" s="862"/>
    </row>
    <row r="131" spans="1:8">
      <c r="A131" s="856"/>
      <c r="B131" s="856"/>
      <c r="C131" s="862"/>
      <c r="D131" s="862"/>
      <c r="E131" s="862"/>
      <c r="F131" s="862"/>
      <c r="G131" s="862"/>
      <c r="H131" s="862"/>
    </row>
    <row r="132" spans="1:8">
      <c r="A132" s="856"/>
      <c r="B132" s="856"/>
      <c r="C132" s="862"/>
      <c r="D132" s="862"/>
      <c r="E132" s="862"/>
      <c r="F132" s="862"/>
      <c r="G132" s="862"/>
      <c r="H132" s="862"/>
    </row>
    <row r="133" spans="1:8">
      <c r="A133" s="856"/>
      <c r="B133" s="856"/>
      <c r="C133" s="862"/>
      <c r="D133" s="862"/>
      <c r="E133" s="862"/>
      <c r="F133" s="862"/>
      <c r="G133" s="862"/>
      <c r="H133" s="862"/>
    </row>
    <row r="134" spans="1:8">
      <c r="A134" s="856"/>
      <c r="B134" s="856"/>
      <c r="C134" s="862"/>
      <c r="D134" s="862"/>
      <c r="E134" s="862"/>
      <c r="F134" s="862"/>
      <c r="G134" s="862"/>
      <c r="H134" s="862"/>
    </row>
    <row r="135" spans="1:8">
      <c r="A135" s="856"/>
      <c r="B135" s="856"/>
      <c r="C135" s="862"/>
      <c r="D135" s="862"/>
      <c r="E135" s="862"/>
      <c r="F135" s="862"/>
      <c r="G135" s="862"/>
      <c r="H135" s="862"/>
    </row>
    <row r="136" spans="1:8">
      <c r="A136" s="856"/>
      <c r="B136" s="856"/>
      <c r="C136" s="862"/>
      <c r="D136" s="862"/>
      <c r="E136" s="862"/>
      <c r="F136" s="862"/>
      <c r="G136" s="862"/>
      <c r="H136" s="862"/>
    </row>
    <row r="137" spans="1:8">
      <c r="A137" s="856"/>
      <c r="B137" s="856"/>
      <c r="C137" s="862"/>
      <c r="D137" s="862"/>
      <c r="E137" s="862"/>
      <c r="F137" s="862"/>
      <c r="G137" s="862"/>
      <c r="H137" s="862"/>
    </row>
    <row r="138" spans="1:8">
      <c r="A138" s="856"/>
      <c r="B138" s="856"/>
      <c r="C138" s="862"/>
      <c r="D138" s="862"/>
      <c r="E138" s="862"/>
      <c r="F138" s="862"/>
      <c r="G138" s="862"/>
      <c r="H138" s="862"/>
    </row>
    <row r="139" spans="1:8">
      <c r="A139" s="856"/>
      <c r="B139" s="856"/>
      <c r="C139" s="862"/>
      <c r="D139" s="862"/>
      <c r="E139" s="862"/>
      <c r="F139" s="862"/>
      <c r="G139" s="862"/>
      <c r="H139" s="862"/>
    </row>
    <row r="140" spans="1:8">
      <c r="A140" s="856"/>
      <c r="B140" s="856"/>
      <c r="C140" s="862"/>
      <c r="D140" s="862"/>
      <c r="E140" s="862"/>
      <c r="F140" s="862"/>
      <c r="G140" s="862"/>
      <c r="H140" s="862"/>
    </row>
    <row r="141" spans="1:8">
      <c r="A141" s="856"/>
      <c r="B141" s="856"/>
      <c r="C141" s="862"/>
      <c r="D141" s="862"/>
      <c r="E141" s="862"/>
      <c r="F141" s="862"/>
      <c r="G141" s="862"/>
      <c r="H141" s="862"/>
    </row>
    <row r="142" spans="1:8">
      <c r="A142" s="856"/>
      <c r="B142" s="856"/>
      <c r="C142" s="862"/>
      <c r="D142" s="862"/>
      <c r="E142" s="862"/>
      <c r="F142" s="862"/>
      <c r="G142" s="862"/>
      <c r="H142" s="862"/>
    </row>
    <row r="143" spans="1:8">
      <c r="A143" s="856"/>
      <c r="B143" s="856"/>
      <c r="C143" s="862"/>
      <c r="D143" s="862"/>
      <c r="E143" s="862"/>
      <c r="F143" s="862"/>
      <c r="G143" s="862"/>
      <c r="H143" s="862"/>
    </row>
    <row r="144" spans="1:8">
      <c r="A144" s="856"/>
      <c r="B144" s="856"/>
      <c r="C144" s="862"/>
      <c r="D144" s="862"/>
      <c r="E144" s="862"/>
      <c r="F144" s="862"/>
      <c r="G144" s="862"/>
      <c r="H144" s="862"/>
    </row>
    <row r="145" spans="1:8">
      <c r="A145" s="856"/>
      <c r="B145" s="856"/>
      <c r="C145" s="862"/>
      <c r="D145" s="862"/>
      <c r="E145" s="862"/>
      <c r="F145" s="862"/>
      <c r="G145" s="862"/>
      <c r="H145" s="862"/>
    </row>
    <row r="146" spans="1:8">
      <c r="A146" s="856"/>
      <c r="B146" s="856"/>
      <c r="C146" s="862"/>
      <c r="D146" s="862"/>
      <c r="E146" s="862"/>
      <c r="F146" s="862"/>
      <c r="G146" s="862"/>
      <c r="H146" s="862"/>
    </row>
    <row r="147" spans="1:8">
      <c r="A147" s="856"/>
      <c r="B147" s="856"/>
      <c r="C147" s="862"/>
      <c r="D147" s="862"/>
      <c r="E147" s="862"/>
      <c r="F147" s="862"/>
      <c r="G147" s="862"/>
      <c r="H147" s="862"/>
    </row>
    <row r="148" spans="1:8">
      <c r="A148" s="856"/>
      <c r="B148" s="856"/>
      <c r="C148" s="862"/>
      <c r="D148" s="862"/>
      <c r="E148" s="862"/>
      <c r="F148" s="862"/>
      <c r="G148" s="862"/>
      <c r="H148" s="862"/>
    </row>
    <row r="149" spans="1:8">
      <c r="A149" s="856"/>
      <c r="B149" s="856"/>
      <c r="C149" s="862"/>
      <c r="D149" s="862"/>
      <c r="E149" s="862"/>
      <c r="F149" s="862"/>
      <c r="G149" s="862"/>
      <c r="H149" s="862"/>
    </row>
    <row r="150" spans="1:8">
      <c r="A150" s="856"/>
      <c r="B150" s="856"/>
      <c r="C150" s="862"/>
      <c r="D150" s="862"/>
      <c r="E150" s="862"/>
      <c r="F150" s="862"/>
      <c r="G150" s="862"/>
      <c r="H150" s="862"/>
    </row>
    <row r="151" spans="1:8">
      <c r="A151" s="856"/>
      <c r="B151" s="856"/>
      <c r="C151" s="862"/>
      <c r="D151" s="862"/>
      <c r="E151" s="862"/>
      <c r="F151" s="862"/>
      <c r="G151" s="862"/>
      <c r="H151" s="862"/>
    </row>
    <row r="152" spans="1:8">
      <c r="A152" s="856"/>
      <c r="B152" s="856"/>
      <c r="C152" s="862"/>
      <c r="D152" s="862"/>
      <c r="E152" s="862"/>
      <c r="F152" s="862"/>
      <c r="G152" s="862"/>
      <c r="H152" s="862"/>
    </row>
    <row r="153" spans="1:8">
      <c r="A153" s="856"/>
      <c r="B153" s="856"/>
      <c r="C153" s="862"/>
      <c r="D153" s="862"/>
      <c r="E153" s="862"/>
      <c r="F153" s="862"/>
      <c r="G153" s="862"/>
      <c r="H153" s="862"/>
    </row>
    <row r="154" spans="1:8">
      <c r="A154" s="856"/>
      <c r="B154" s="856"/>
      <c r="C154" s="862"/>
      <c r="D154" s="862"/>
      <c r="E154" s="862"/>
      <c r="F154" s="862"/>
      <c r="G154" s="862"/>
      <c r="H154" s="862"/>
    </row>
    <row r="155" spans="1:8">
      <c r="A155" s="856"/>
      <c r="B155" s="856"/>
      <c r="C155" s="862"/>
      <c r="D155" s="862"/>
      <c r="E155" s="862"/>
      <c r="F155" s="862"/>
      <c r="G155" s="862"/>
      <c r="H155" s="862"/>
    </row>
    <row r="156" spans="1:8">
      <c r="A156" s="856"/>
      <c r="B156" s="856"/>
      <c r="C156" s="862"/>
      <c r="D156" s="862"/>
      <c r="E156" s="862"/>
      <c r="F156" s="862"/>
      <c r="G156" s="862"/>
      <c r="H156" s="862"/>
    </row>
    <row r="157" spans="1:8">
      <c r="A157" s="856"/>
      <c r="B157" s="856"/>
      <c r="C157" s="862"/>
      <c r="D157" s="862"/>
      <c r="E157" s="862"/>
      <c r="F157" s="862"/>
      <c r="G157" s="862"/>
      <c r="H157" s="862"/>
    </row>
    <row r="158" spans="1:8">
      <c r="A158" s="856"/>
      <c r="B158" s="856"/>
      <c r="C158" s="862"/>
      <c r="D158" s="862"/>
      <c r="E158" s="862"/>
      <c r="F158" s="862"/>
      <c r="G158" s="862"/>
      <c r="H158" s="862"/>
    </row>
    <row r="159" spans="1:8">
      <c r="A159" s="856"/>
      <c r="B159" s="856"/>
      <c r="C159" s="862"/>
      <c r="D159" s="862"/>
      <c r="E159" s="862"/>
      <c r="F159" s="862"/>
      <c r="G159" s="862"/>
      <c r="H159" s="862"/>
    </row>
    <row r="160" spans="1:8">
      <c r="A160" s="856"/>
      <c r="B160" s="856"/>
      <c r="C160" s="862"/>
      <c r="D160" s="862"/>
      <c r="E160" s="862"/>
      <c r="F160" s="862"/>
      <c r="G160" s="862"/>
      <c r="H160" s="862"/>
    </row>
    <row r="161" spans="1:8">
      <c r="A161" s="856"/>
      <c r="B161" s="856"/>
      <c r="C161" s="862"/>
      <c r="D161" s="862"/>
      <c r="E161" s="862"/>
      <c r="F161" s="862"/>
      <c r="G161" s="862"/>
      <c r="H161" s="862"/>
    </row>
    <row r="162" spans="1:8">
      <c r="A162" s="856"/>
      <c r="B162" s="856"/>
      <c r="C162" s="862"/>
      <c r="D162" s="862"/>
      <c r="E162" s="862"/>
      <c r="F162" s="862"/>
      <c r="G162" s="862"/>
      <c r="H162" s="862"/>
    </row>
    <row r="163" spans="1:8">
      <c r="A163" s="856"/>
      <c r="B163" s="856"/>
      <c r="C163" s="862"/>
      <c r="D163" s="862"/>
      <c r="E163" s="862"/>
      <c r="F163" s="862"/>
      <c r="G163" s="862"/>
      <c r="H163" s="862"/>
    </row>
    <row r="164" spans="1:8">
      <c r="A164" s="856"/>
      <c r="B164" s="856"/>
      <c r="C164" s="862"/>
      <c r="D164" s="862"/>
      <c r="E164" s="862"/>
      <c r="F164" s="862"/>
      <c r="G164" s="862"/>
      <c r="H164" s="862"/>
    </row>
    <row r="165" spans="1:8">
      <c r="A165" s="856"/>
      <c r="B165" s="856"/>
      <c r="C165" s="862"/>
      <c r="D165" s="862"/>
      <c r="E165" s="862"/>
      <c r="F165" s="862"/>
      <c r="G165" s="862"/>
      <c r="H165" s="862"/>
    </row>
    <row r="166" spans="1:8">
      <c r="A166" s="856"/>
      <c r="B166" s="856"/>
      <c r="C166" s="862"/>
      <c r="D166" s="862"/>
      <c r="E166" s="862"/>
      <c r="F166" s="862"/>
      <c r="G166" s="862"/>
      <c r="H166" s="862"/>
    </row>
    <row r="167" spans="1:8">
      <c r="A167" s="856"/>
      <c r="B167" s="856"/>
      <c r="C167" s="862"/>
      <c r="D167" s="862"/>
      <c r="E167" s="862"/>
      <c r="F167" s="862"/>
      <c r="G167" s="862"/>
      <c r="H167" s="862"/>
    </row>
    <row r="168" spans="1:8">
      <c r="A168" s="856"/>
      <c r="B168" s="856"/>
      <c r="C168" s="862"/>
      <c r="D168" s="862"/>
      <c r="E168" s="862"/>
      <c r="F168" s="862"/>
      <c r="G168" s="862"/>
      <c r="H168" s="862"/>
    </row>
    <row r="169" spans="1:8">
      <c r="A169" s="856"/>
      <c r="B169" s="856"/>
      <c r="C169" s="862"/>
      <c r="D169" s="862"/>
      <c r="E169" s="862"/>
      <c r="F169" s="862"/>
      <c r="G169" s="862"/>
      <c r="H169" s="862"/>
    </row>
    <row r="170" spans="1:8">
      <c r="A170" s="856"/>
      <c r="B170" s="856"/>
      <c r="C170" s="862"/>
      <c r="D170" s="862"/>
      <c r="E170" s="862"/>
      <c r="F170" s="862"/>
      <c r="G170" s="862"/>
      <c r="H170" s="862"/>
    </row>
    <row r="171" spans="1:8">
      <c r="A171" s="856"/>
      <c r="B171" s="856"/>
      <c r="C171" s="862"/>
      <c r="D171" s="862"/>
      <c r="E171" s="862"/>
      <c r="F171" s="862"/>
      <c r="G171" s="862"/>
      <c r="H171" s="862"/>
    </row>
    <row r="172" spans="1:8">
      <c r="A172" s="856"/>
      <c r="B172" s="856"/>
      <c r="C172" s="862"/>
      <c r="D172" s="862"/>
      <c r="E172" s="862"/>
      <c r="F172" s="862"/>
      <c r="G172" s="862"/>
      <c r="H172" s="862"/>
    </row>
    <row r="173" spans="1:8">
      <c r="A173" s="856"/>
      <c r="B173" s="856"/>
      <c r="C173" s="862"/>
      <c r="D173" s="862"/>
      <c r="E173" s="862"/>
      <c r="F173" s="862"/>
      <c r="G173" s="862"/>
      <c r="H173" s="862"/>
    </row>
    <row r="174" spans="1:8">
      <c r="A174" s="856"/>
      <c r="B174" s="856"/>
      <c r="C174" s="862"/>
      <c r="D174" s="862"/>
      <c r="E174" s="862"/>
      <c r="F174" s="862"/>
      <c r="G174" s="862"/>
      <c r="H174" s="862"/>
    </row>
    <row r="175" spans="1:8">
      <c r="A175" s="856"/>
      <c r="B175" s="856"/>
      <c r="C175" s="862"/>
      <c r="D175" s="862"/>
      <c r="E175" s="862"/>
      <c r="F175" s="862"/>
      <c r="G175" s="862"/>
      <c r="H175" s="862"/>
    </row>
    <row r="176" spans="1:8">
      <c r="A176" s="856"/>
      <c r="B176" s="856"/>
      <c r="C176" s="862"/>
      <c r="D176" s="862"/>
      <c r="E176" s="862"/>
      <c r="F176" s="862"/>
      <c r="G176" s="862"/>
      <c r="H176" s="862"/>
    </row>
    <row r="177" spans="1:8">
      <c r="A177" s="856"/>
      <c r="B177" s="856"/>
      <c r="C177" s="862"/>
      <c r="D177" s="862"/>
      <c r="E177" s="862"/>
      <c r="F177" s="862"/>
      <c r="G177" s="862"/>
      <c r="H177" s="862"/>
    </row>
    <row r="178" spans="1:8">
      <c r="A178" s="856"/>
      <c r="B178" s="856"/>
      <c r="C178" s="862"/>
      <c r="D178" s="862"/>
      <c r="E178" s="862"/>
      <c r="F178" s="862"/>
      <c r="G178" s="862"/>
      <c r="H178" s="862"/>
    </row>
    <row r="179" spans="1:8">
      <c r="A179" s="856"/>
      <c r="B179" s="856"/>
      <c r="C179" s="862"/>
      <c r="D179" s="862"/>
      <c r="E179" s="862"/>
      <c r="F179" s="862"/>
      <c r="G179" s="862"/>
      <c r="H179" s="862"/>
    </row>
    <row r="180" spans="1:8">
      <c r="A180" s="856"/>
      <c r="B180" s="856"/>
      <c r="C180" s="862"/>
      <c r="D180" s="862"/>
      <c r="E180" s="862"/>
      <c r="F180" s="862"/>
      <c r="G180" s="862"/>
      <c r="H180" s="862"/>
    </row>
    <row r="181" spans="1:8">
      <c r="A181" s="856"/>
      <c r="B181" s="856"/>
      <c r="C181" s="862"/>
      <c r="D181" s="862"/>
      <c r="E181" s="862"/>
      <c r="F181" s="862"/>
      <c r="G181" s="862"/>
      <c r="H181" s="862"/>
    </row>
    <row r="182" spans="1:8">
      <c r="A182" s="856"/>
      <c r="B182" s="856"/>
      <c r="C182" s="862"/>
      <c r="D182" s="862"/>
      <c r="E182" s="862"/>
      <c r="F182" s="862"/>
      <c r="G182" s="862"/>
      <c r="H182" s="862"/>
    </row>
    <row r="183" spans="1:8">
      <c r="A183" s="856"/>
      <c r="B183" s="856"/>
      <c r="C183" s="862"/>
      <c r="D183" s="862"/>
      <c r="E183" s="862"/>
      <c r="F183" s="862"/>
      <c r="G183" s="862"/>
      <c r="H183" s="862"/>
    </row>
    <row r="184" spans="1:8">
      <c r="A184" s="856"/>
      <c r="B184" s="856"/>
      <c r="C184" s="862"/>
      <c r="D184" s="862"/>
      <c r="E184" s="862"/>
      <c r="F184" s="862"/>
      <c r="G184" s="862"/>
      <c r="H184" s="862"/>
    </row>
    <row r="185" spans="1:8">
      <c r="A185" s="856"/>
      <c r="B185" s="856"/>
      <c r="C185" s="862"/>
      <c r="D185" s="862"/>
      <c r="E185" s="862"/>
      <c r="F185" s="862"/>
      <c r="G185" s="862"/>
      <c r="H185" s="862"/>
    </row>
    <row r="186" spans="1:8">
      <c r="A186" s="856"/>
      <c r="B186" s="856"/>
      <c r="C186" s="862"/>
      <c r="D186" s="862"/>
      <c r="E186" s="862"/>
      <c r="F186" s="862"/>
      <c r="G186" s="862"/>
      <c r="H186" s="862"/>
    </row>
    <row r="187" spans="1:8">
      <c r="A187" s="856"/>
      <c r="B187" s="856"/>
      <c r="C187" s="862"/>
      <c r="D187" s="862"/>
      <c r="E187" s="862"/>
      <c r="F187" s="862"/>
      <c r="G187" s="862"/>
      <c r="H187" s="862"/>
    </row>
    <row r="188" spans="1:8">
      <c r="A188" s="856"/>
      <c r="B188" s="856"/>
      <c r="C188" s="862"/>
      <c r="D188" s="862"/>
      <c r="E188" s="862"/>
      <c r="F188" s="862"/>
      <c r="G188" s="862"/>
      <c r="H188" s="862"/>
    </row>
    <row r="189" spans="1:8">
      <c r="A189" s="856"/>
      <c r="B189" s="856"/>
      <c r="C189" s="862"/>
      <c r="D189" s="862"/>
      <c r="E189" s="862"/>
      <c r="F189" s="862"/>
      <c r="G189" s="862"/>
      <c r="H189" s="862"/>
    </row>
    <row r="190" spans="1:8">
      <c r="A190" s="856"/>
      <c r="B190" s="856"/>
      <c r="C190" s="862"/>
      <c r="D190" s="862"/>
      <c r="E190" s="862"/>
      <c r="F190" s="862"/>
      <c r="G190" s="862"/>
      <c r="H190" s="862"/>
    </row>
    <row r="191" spans="1:8">
      <c r="A191" s="856"/>
      <c r="B191" s="856"/>
      <c r="C191" s="862"/>
      <c r="D191" s="862"/>
      <c r="E191" s="862"/>
      <c r="F191" s="862"/>
      <c r="G191" s="862"/>
      <c r="H191" s="862"/>
    </row>
    <row r="192" spans="1:8">
      <c r="A192" s="856"/>
      <c r="B192" s="856"/>
      <c r="C192" s="862"/>
      <c r="D192" s="862"/>
      <c r="E192" s="862"/>
      <c r="F192" s="862"/>
      <c r="G192" s="862"/>
      <c r="H192" s="862"/>
    </row>
    <row r="193" spans="1:8">
      <c r="A193" s="856"/>
      <c r="B193" s="856"/>
      <c r="C193" s="862"/>
      <c r="D193" s="862"/>
      <c r="E193" s="862"/>
      <c r="F193" s="862"/>
      <c r="G193" s="862"/>
      <c r="H193" s="862"/>
    </row>
    <row r="194" spans="1:8">
      <c r="A194" s="856"/>
      <c r="B194" s="856"/>
      <c r="C194" s="862"/>
      <c r="D194" s="862"/>
      <c r="E194" s="862"/>
      <c r="F194" s="862"/>
      <c r="G194" s="862"/>
      <c r="H194" s="862"/>
    </row>
    <row r="195" spans="1:8">
      <c r="A195" s="856"/>
      <c r="B195" s="856"/>
      <c r="C195" s="862"/>
      <c r="D195" s="862"/>
      <c r="E195" s="862"/>
      <c r="F195" s="862"/>
      <c r="G195" s="862"/>
      <c r="H195" s="862"/>
    </row>
    <row r="196" spans="1:8">
      <c r="A196" s="856"/>
      <c r="B196" s="856"/>
      <c r="C196" s="862"/>
      <c r="D196" s="862"/>
      <c r="E196" s="862"/>
      <c r="F196" s="862"/>
      <c r="G196" s="862"/>
      <c r="H196" s="862"/>
    </row>
    <row r="197" spans="1:8">
      <c r="A197" s="856"/>
      <c r="B197" s="856"/>
      <c r="C197" s="862"/>
      <c r="D197" s="862"/>
      <c r="E197" s="862"/>
      <c r="F197" s="862"/>
      <c r="G197" s="862"/>
      <c r="H197" s="862"/>
    </row>
    <row r="198" spans="1:8">
      <c r="A198" s="856"/>
      <c r="B198" s="856"/>
      <c r="C198" s="862"/>
      <c r="D198" s="862"/>
      <c r="E198" s="862"/>
      <c r="F198" s="862"/>
      <c r="G198" s="862"/>
      <c r="H198" s="862"/>
    </row>
    <row r="199" spans="1:8">
      <c r="A199" s="856"/>
      <c r="B199" s="856"/>
      <c r="C199" s="862"/>
      <c r="D199" s="862"/>
      <c r="E199" s="862"/>
      <c r="F199" s="862"/>
      <c r="G199" s="862"/>
      <c r="H199" s="862"/>
    </row>
    <row r="200" spans="1:8">
      <c r="A200" s="856"/>
      <c r="B200" s="856"/>
      <c r="C200" s="862"/>
      <c r="D200" s="862"/>
      <c r="E200" s="862"/>
      <c r="F200" s="862"/>
      <c r="G200" s="862"/>
      <c r="H200" s="862"/>
    </row>
    <row r="201" spans="1:8">
      <c r="A201" s="856"/>
      <c r="B201" s="856"/>
      <c r="C201" s="862"/>
      <c r="D201" s="862"/>
      <c r="E201" s="862"/>
      <c r="F201" s="862"/>
      <c r="G201" s="862"/>
      <c r="H201" s="862"/>
    </row>
    <row r="202" spans="1:8">
      <c r="A202" s="856"/>
      <c r="B202" s="856"/>
      <c r="C202" s="862"/>
      <c r="D202" s="862"/>
      <c r="E202" s="862"/>
      <c r="F202" s="862"/>
      <c r="G202" s="862"/>
      <c r="H202" s="862"/>
    </row>
    <row r="203" spans="1:8">
      <c r="A203" s="856"/>
      <c r="B203" s="856"/>
      <c r="C203" s="862"/>
      <c r="D203" s="862"/>
      <c r="E203" s="862"/>
      <c r="F203" s="862"/>
      <c r="G203" s="862"/>
      <c r="H203" s="862"/>
    </row>
    <row r="204" spans="1:8">
      <c r="A204" s="856"/>
      <c r="B204" s="856"/>
      <c r="C204" s="862"/>
      <c r="D204" s="862"/>
      <c r="E204" s="862"/>
      <c r="F204" s="862"/>
      <c r="G204" s="862"/>
      <c r="H204" s="862"/>
    </row>
    <row r="205" spans="1:8">
      <c r="A205" s="856"/>
      <c r="B205" s="856"/>
      <c r="C205" s="862"/>
      <c r="D205" s="862"/>
      <c r="E205" s="862"/>
      <c r="F205" s="862"/>
      <c r="G205" s="862"/>
      <c r="H205" s="862"/>
    </row>
    <row r="206" spans="1:8">
      <c r="A206" s="856"/>
      <c r="B206" s="856"/>
      <c r="C206" s="862"/>
      <c r="D206" s="862"/>
      <c r="E206" s="862"/>
      <c r="F206" s="862"/>
      <c r="G206" s="862"/>
      <c r="H206" s="862"/>
    </row>
    <row r="207" spans="1:8">
      <c r="A207" s="856"/>
      <c r="B207" s="856"/>
      <c r="C207" s="862"/>
      <c r="D207" s="862"/>
      <c r="E207" s="862"/>
      <c r="F207" s="862"/>
      <c r="G207" s="862"/>
      <c r="H207" s="862"/>
    </row>
    <row r="208" spans="1:8">
      <c r="A208" s="856"/>
      <c r="B208" s="856"/>
      <c r="C208" s="862"/>
      <c r="D208" s="862"/>
      <c r="E208" s="862"/>
      <c r="F208" s="862"/>
      <c r="G208" s="862"/>
      <c r="H208" s="862"/>
    </row>
    <row r="209" spans="1:8">
      <c r="A209" s="856"/>
      <c r="B209" s="856"/>
      <c r="C209" s="862"/>
      <c r="D209" s="862"/>
      <c r="E209" s="862"/>
      <c r="F209" s="862"/>
      <c r="G209" s="862"/>
      <c r="H209" s="862"/>
    </row>
    <row r="210" spans="1:8">
      <c r="A210" s="856"/>
      <c r="B210" s="856"/>
      <c r="C210" s="862"/>
      <c r="D210" s="862"/>
      <c r="E210" s="862"/>
      <c r="F210" s="862"/>
      <c r="G210" s="862"/>
      <c r="H210" s="862"/>
    </row>
    <row r="211" spans="1:8">
      <c r="A211" s="856"/>
      <c r="B211" s="856"/>
      <c r="C211" s="862"/>
      <c r="D211" s="862"/>
      <c r="E211" s="862"/>
      <c r="F211" s="862"/>
      <c r="G211" s="862"/>
      <c r="H211" s="862"/>
    </row>
    <row r="212" spans="1:8">
      <c r="A212" s="856"/>
      <c r="B212" s="856"/>
      <c r="C212" s="862"/>
      <c r="D212" s="862"/>
      <c r="E212" s="862"/>
      <c r="F212" s="862"/>
      <c r="G212" s="862"/>
      <c r="H212" s="862"/>
    </row>
    <row r="213" spans="1:8">
      <c r="A213" s="856"/>
      <c r="B213" s="856"/>
      <c r="C213" s="862"/>
      <c r="D213" s="862"/>
      <c r="E213" s="862"/>
      <c r="F213" s="862"/>
      <c r="G213" s="862"/>
      <c r="H213" s="862"/>
    </row>
    <row r="214" spans="1:8">
      <c r="A214" s="856"/>
      <c r="B214" s="856"/>
      <c r="C214" s="862"/>
      <c r="D214" s="862"/>
      <c r="E214" s="862"/>
      <c r="F214" s="862"/>
      <c r="G214" s="862"/>
      <c r="H214" s="862"/>
    </row>
    <row r="215" spans="1:8">
      <c r="A215" s="856"/>
      <c r="B215" s="856"/>
      <c r="C215" s="862"/>
      <c r="D215" s="862"/>
      <c r="E215" s="862"/>
      <c r="F215" s="862"/>
      <c r="G215" s="862"/>
      <c r="H215" s="862"/>
    </row>
    <row r="216" spans="1:8">
      <c r="A216" s="856"/>
      <c r="B216" s="856"/>
      <c r="C216" s="862"/>
      <c r="D216" s="862"/>
      <c r="E216" s="862"/>
      <c r="F216" s="862"/>
      <c r="G216" s="862"/>
      <c r="H216" s="862"/>
    </row>
    <row r="217" spans="1:8">
      <c r="A217" s="856"/>
      <c r="B217" s="856"/>
      <c r="C217" s="862"/>
      <c r="D217" s="862"/>
      <c r="E217" s="862"/>
      <c r="F217" s="862"/>
      <c r="G217" s="862"/>
      <c r="H217" s="862"/>
    </row>
    <row r="218" spans="1:8">
      <c r="A218" s="856"/>
      <c r="B218" s="856"/>
      <c r="C218" s="862"/>
      <c r="D218" s="862"/>
      <c r="E218" s="862"/>
      <c r="F218" s="862"/>
      <c r="G218" s="862"/>
      <c r="H218" s="862"/>
    </row>
    <row r="219" spans="1:8">
      <c r="A219" s="856"/>
      <c r="B219" s="856"/>
      <c r="C219" s="862"/>
      <c r="D219" s="862"/>
      <c r="E219" s="862"/>
      <c r="F219" s="862"/>
      <c r="G219" s="862"/>
      <c r="H219" s="862"/>
    </row>
    <row r="220" spans="1:8">
      <c r="A220" s="856"/>
      <c r="B220" s="856"/>
      <c r="C220" s="862"/>
      <c r="D220" s="862"/>
      <c r="E220" s="862"/>
      <c r="F220" s="862"/>
      <c r="G220" s="862"/>
      <c r="H220" s="862"/>
    </row>
    <row r="221" spans="1:8">
      <c r="A221" s="856"/>
      <c r="B221" s="856"/>
      <c r="C221" s="862"/>
      <c r="D221" s="862"/>
      <c r="E221" s="862"/>
      <c r="F221" s="862"/>
      <c r="G221" s="862"/>
      <c r="H221" s="862"/>
    </row>
    <row r="222" spans="1:8">
      <c r="A222" s="856"/>
      <c r="B222" s="856"/>
      <c r="C222" s="862"/>
      <c r="D222" s="862"/>
      <c r="E222" s="862"/>
      <c r="F222" s="862"/>
      <c r="G222" s="862"/>
      <c r="H222" s="862"/>
    </row>
    <row r="223" spans="1:8">
      <c r="A223" s="856"/>
      <c r="B223" s="856"/>
      <c r="C223" s="862"/>
      <c r="D223" s="862"/>
      <c r="E223" s="862"/>
      <c r="F223" s="862"/>
      <c r="G223" s="862"/>
      <c r="H223" s="862"/>
    </row>
    <row r="224" spans="1:8">
      <c r="A224" s="856"/>
      <c r="B224" s="856"/>
      <c r="C224" s="862"/>
      <c r="D224" s="862"/>
      <c r="E224" s="862"/>
      <c r="F224" s="862"/>
      <c r="G224" s="862"/>
      <c r="H224" s="862"/>
    </row>
    <row r="225" spans="1:8">
      <c r="A225" s="856"/>
      <c r="B225" s="856"/>
      <c r="C225" s="862"/>
      <c r="D225" s="862"/>
      <c r="E225" s="862"/>
      <c r="F225" s="862"/>
      <c r="G225" s="862"/>
      <c r="H225" s="862"/>
    </row>
    <row r="226" spans="1:8">
      <c r="A226" s="856"/>
      <c r="B226" s="856"/>
      <c r="C226" s="862"/>
      <c r="D226" s="862"/>
      <c r="E226" s="862"/>
      <c r="F226" s="862"/>
      <c r="G226" s="862"/>
      <c r="H226" s="862"/>
    </row>
    <row r="227" spans="1:8">
      <c r="A227" s="856"/>
      <c r="B227" s="856"/>
      <c r="C227" s="862"/>
      <c r="D227" s="862"/>
      <c r="E227" s="862"/>
      <c r="F227" s="862"/>
      <c r="G227" s="862"/>
      <c r="H227" s="862"/>
    </row>
    <row r="228" spans="1:8">
      <c r="A228" s="856"/>
      <c r="B228" s="856"/>
      <c r="C228" s="862"/>
      <c r="D228" s="862"/>
      <c r="E228" s="862"/>
      <c r="F228" s="862"/>
      <c r="G228" s="862"/>
      <c r="H228" s="862"/>
    </row>
    <row r="229" spans="1:8">
      <c r="A229" s="856"/>
      <c r="B229" s="856"/>
      <c r="C229" s="862"/>
      <c r="D229" s="862"/>
      <c r="E229" s="862"/>
      <c r="F229" s="862"/>
      <c r="G229" s="862"/>
      <c r="H229" s="862"/>
    </row>
    <row r="230" spans="1:8">
      <c r="A230" s="856"/>
      <c r="B230" s="856"/>
      <c r="C230" s="862"/>
      <c r="D230" s="862"/>
      <c r="E230" s="862"/>
      <c r="F230" s="862"/>
      <c r="G230" s="862"/>
      <c r="H230" s="862"/>
    </row>
    <row r="231" spans="1:8">
      <c r="A231" s="856"/>
      <c r="B231" s="856"/>
      <c r="C231" s="862"/>
      <c r="D231" s="862"/>
      <c r="E231" s="862"/>
      <c r="F231" s="862"/>
      <c r="G231" s="862"/>
      <c r="H231" s="862"/>
    </row>
    <row r="232" spans="1:8">
      <c r="A232" s="856"/>
      <c r="B232" s="856"/>
      <c r="C232" s="862"/>
      <c r="D232" s="862"/>
      <c r="E232" s="862"/>
      <c r="F232" s="862"/>
      <c r="G232" s="862"/>
      <c r="H232" s="862"/>
    </row>
    <row r="233" spans="1:8">
      <c r="A233" s="856"/>
      <c r="B233" s="856"/>
      <c r="C233" s="862"/>
      <c r="D233" s="862"/>
      <c r="E233" s="862"/>
      <c r="F233" s="862"/>
      <c r="G233" s="862"/>
      <c r="H233" s="862"/>
    </row>
    <row r="234" spans="1:8">
      <c r="A234" s="856"/>
      <c r="B234" s="856"/>
      <c r="C234" s="862"/>
      <c r="D234" s="862"/>
      <c r="E234" s="862"/>
      <c r="F234" s="862"/>
      <c r="G234" s="862"/>
      <c r="H234" s="862"/>
    </row>
    <row r="235" spans="1:8">
      <c r="A235" s="856"/>
      <c r="B235" s="856"/>
      <c r="C235" s="862"/>
      <c r="D235" s="862"/>
      <c r="E235" s="862"/>
      <c r="F235" s="862"/>
      <c r="G235" s="862"/>
      <c r="H235" s="862"/>
    </row>
    <row r="236" spans="1:8">
      <c r="A236" s="856"/>
      <c r="B236" s="856"/>
      <c r="C236" s="862"/>
      <c r="D236" s="862"/>
      <c r="E236" s="862"/>
      <c r="F236" s="862"/>
      <c r="G236" s="862"/>
      <c r="H236" s="862"/>
    </row>
    <row r="237" spans="1:8">
      <c r="A237" s="856"/>
      <c r="B237" s="856"/>
      <c r="C237" s="862"/>
      <c r="D237" s="862"/>
      <c r="E237" s="862"/>
      <c r="F237" s="862"/>
      <c r="G237" s="862"/>
      <c r="H237" s="862"/>
    </row>
    <row r="238" spans="1:8">
      <c r="A238" s="856"/>
      <c r="B238" s="856"/>
      <c r="C238" s="862"/>
      <c r="D238" s="862"/>
      <c r="E238" s="862"/>
      <c r="F238" s="862"/>
      <c r="G238" s="862"/>
      <c r="H238" s="862"/>
    </row>
    <row r="239" spans="1:8">
      <c r="A239" s="856"/>
      <c r="B239" s="856"/>
      <c r="C239" s="862"/>
      <c r="D239" s="862"/>
      <c r="E239" s="862"/>
      <c r="F239" s="862"/>
      <c r="G239" s="862"/>
      <c r="H239" s="862"/>
    </row>
    <row r="240" spans="1:8">
      <c r="A240" s="856"/>
      <c r="B240" s="856"/>
      <c r="C240" s="862"/>
      <c r="D240" s="862"/>
      <c r="E240" s="862"/>
      <c r="F240" s="862"/>
      <c r="G240" s="862"/>
      <c r="H240" s="862"/>
    </row>
    <row r="241" spans="1:8">
      <c r="A241" s="856"/>
      <c r="B241" s="856"/>
      <c r="C241" s="862"/>
      <c r="D241" s="862"/>
      <c r="E241" s="862"/>
      <c r="F241" s="862"/>
      <c r="G241" s="862"/>
      <c r="H241" s="862"/>
    </row>
    <row r="242" spans="1:8">
      <c r="A242" s="856"/>
      <c r="B242" s="856"/>
      <c r="C242" s="862"/>
      <c r="D242" s="862"/>
      <c r="E242" s="862"/>
      <c r="F242" s="862"/>
      <c r="G242" s="862"/>
      <c r="H242" s="862"/>
    </row>
    <row r="243" spans="1:8">
      <c r="A243" s="856"/>
      <c r="B243" s="856"/>
      <c r="C243" s="862"/>
      <c r="D243" s="862"/>
      <c r="E243" s="862"/>
      <c r="F243" s="862"/>
      <c r="G243" s="862"/>
      <c r="H243" s="862"/>
    </row>
    <row r="244" spans="1:8">
      <c r="A244" s="856"/>
      <c r="B244" s="856"/>
      <c r="C244" s="862"/>
      <c r="D244" s="862"/>
      <c r="E244" s="862"/>
      <c r="F244" s="862"/>
      <c r="G244" s="862"/>
      <c r="H244" s="862"/>
    </row>
    <row r="245" spans="1:8">
      <c r="A245" s="856"/>
      <c r="B245" s="856"/>
      <c r="C245" s="862"/>
      <c r="D245" s="862"/>
      <c r="E245" s="862"/>
      <c r="F245" s="862"/>
      <c r="G245" s="862"/>
      <c r="H245" s="862"/>
    </row>
    <row r="246" spans="1:8">
      <c r="A246" s="856"/>
      <c r="B246" s="856"/>
      <c r="C246" s="862"/>
      <c r="D246" s="862"/>
      <c r="E246" s="862"/>
      <c r="F246" s="862"/>
      <c r="G246" s="862"/>
      <c r="H246" s="862"/>
    </row>
    <row r="247" spans="1:8">
      <c r="A247" s="856"/>
      <c r="B247" s="856"/>
      <c r="C247" s="862"/>
      <c r="D247" s="862"/>
      <c r="E247" s="862"/>
      <c r="F247" s="862"/>
      <c r="G247" s="862"/>
      <c r="H247" s="862"/>
    </row>
    <row r="248" spans="1:8">
      <c r="A248" s="856"/>
      <c r="B248" s="856"/>
      <c r="C248" s="862"/>
      <c r="D248" s="862"/>
      <c r="E248" s="862"/>
      <c r="F248" s="862"/>
      <c r="G248" s="862"/>
      <c r="H248" s="862"/>
    </row>
    <row r="249" spans="1:8">
      <c r="A249" s="856"/>
      <c r="B249" s="856"/>
      <c r="C249" s="862"/>
      <c r="D249" s="862"/>
      <c r="E249" s="862"/>
      <c r="F249" s="862"/>
      <c r="G249" s="862"/>
      <c r="H249" s="862"/>
    </row>
    <row r="250" spans="1:8">
      <c r="A250" s="856"/>
      <c r="B250" s="856"/>
      <c r="C250" s="862"/>
      <c r="D250" s="862"/>
      <c r="E250" s="862"/>
      <c r="F250" s="862"/>
      <c r="G250" s="862"/>
      <c r="H250" s="862"/>
    </row>
    <row r="251" spans="1:8">
      <c r="A251" s="856"/>
      <c r="B251" s="856"/>
      <c r="C251" s="862"/>
      <c r="D251" s="862"/>
      <c r="E251" s="862"/>
      <c r="F251" s="862"/>
      <c r="G251" s="862"/>
      <c r="H251" s="862"/>
    </row>
    <row r="252" spans="1:8">
      <c r="A252" s="856"/>
      <c r="B252" s="856"/>
      <c r="C252" s="862"/>
      <c r="D252" s="862"/>
      <c r="E252" s="862"/>
      <c r="F252" s="862"/>
      <c r="G252" s="862"/>
      <c r="H252" s="862"/>
    </row>
    <row r="253" spans="1:8">
      <c r="A253" s="856"/>
      <c r="B253" s="856"/>
      <c r="C253" s="862"/>
      <c r="D253" s="862"/>
      <c r="E253" s="862"/>
      <c r="F253" s="862"/>
      <c r="G253" s="862"/>
      <c r="H253" s="862"/>
    </row>
    <row r="254" spans="1:8">
      <c r="A254" s="856"/>
      <c r="B254" s="856"/>
      <c r="C254" s="862"/>
      <c r="D254" s="862"/>
      <c r="E254" s="862"/>
      <c r="F254" s="862"/>
      <c r="G254" s="862"/>
      <c r="H254" s="862"/>
    </row>
    <row r="255" spans="1:8">
      <c r="A255" s="856"/>
      <c r="B255" s="856"/>
      <c r="C255" s="862"/>
      <c r="D255" s="862"/>
      <c r="E255" s="862"/>
      <c r="F255" s="862"/>
      <c r="G255" s="862"/>
      <c r="H255" s="862"/>
    </row>
    <row r="256" spans="1:8">
      <c r="A256" s="856"/>
      <c r="B256" s="856"/>
      <c r="C256" s="862"/>
      <c r="D256" s="862"/>
      <c r="E256" s="862"/>
      <c r="F256" s="862"/>
      <c r="G256" s="862"/>
      <c r="H256" s="862"/>
    </row>
    <row r="257" spans="1:8">
      <c r="A257" s="856"/>
      <c r="B257" s="856"/>
      <c r="C257" s="862"/>
      <c r="D257" s="862"/>
      <c r="E257" s="862"/>
      <c r="F257" s="862"/>
      <c r="G257" s="862"/>
      <c r="H257" s="862"/>
    </row>
    <row r="258" spans="1:8">
      <c r="A258" s="856"/>
      <c r="B258" s="856"/>
      <c r="C258" s="862"/>
      <c r="D258" s="862"/>
      <c r="E258" s="862"/>
      <c r="F258" s="862"/>
      <c r="G258" s="862"/>
      <c r="H258" s="862"/>
    </row>
    <row r="259" spans="1:8">
      <c r="A259" s="856"/>
      <c r="B259" s="856"/>
      <c r="C259" s="862"/>
      <c r="D259" s="862"/>
      <c r="E259" s="862"/>
      <c r="F259" s="862"/>
      <c r="G259" s="862"/>
      <c r="H259" s="862"/>
    </row>
    <row r="260" spans="1:8">
      <c r="A260" s="856"/>
      <c r="B260" s="856"/>
      <c r="C260" s="862"/>
      <c r="D260" s="862"/>
      <c r="E260" s="862"/>
      <c r="F260" s="862"/>
      <c r="G260" s="862"/>
      <c r="H260" s="862"/>
    </row>
    <row r="261" spans="1:8">
      <c r="A261" s="856"/>
      <c r="B261" s="856"/>
      <c r="C261" s="862"/>
      <c r="D261" s="862"/>
      <c r="E261" s="862"/>
      <c r="F261" s="862"/>
      <c r="G261" s="862"/>
      <c r="H261" s="862"/>
    </row>
    <row r="262" spans="1:8">
      <c r="A262" s="856"/>
      <c r="B262" s="856"/>
      <c r="C262" s="862"/>
      <c r="D262" s="862"/>
      <c r="E262" s="862"/>
      <c r="F262" s="862"/>
      <c r="G262" s="862"/>
      <c r="H262" s="862"/>
    </row>
    <row r="263" spans="1:8">
      <c r="A263" s="856"/>
      <c r="B263" s="856"/>
      <c r="C263" s="862"/>
      <c r="D263" s="862"/>
      <c r="E263" s="862"/>
      <c r="F263" s="862"/>
      <c r="G263" s="862"/>
      <c r="H263" s="862"/>
    </row>
    <row r="264" spans="1:8">
      <c r="A264" s="856"/>
      <c r="B264" s="856"/>
      <c r="C264" s="862"/>
      <c r="D264" s="862"/>
      <c r="E264" s="862"/>
      <c r="F264" s="862"/>
      <c r="G264" s="862"/>
      <c r="H264" s="862"/>
    </row>
    <row r="265" spans="1:8">
      <c r="A265" s="856"/>
      <c r="B265" s="856"/>
      <c r="C265" s="862"/>
      <c r="D265" s="862"/>
      <c r="E265" s="862"/>
      <c r="F265" s="862"/>
      <c r="G265" s="862"/>
      <c r="H265" s="862"/>
    </row>
    <row r="266" spans="1:8">
      <c r="A266" s="856"/>
      <c r="B266" s="856"/>
      <c r="C266" s="862"/>
      <c r="D266" s="862"/>
      <c r="E266" s="862"/>
      <c r="F266" s="862"/>
      <c r="G266" s="862"/>
      <c r="H266" s="862"/>
    </row>
    <row r="267" spans="1:8">
      <c r="A267" s="856"/>
      <c r="B267" s="856"/>
      <c r="C267" s="862"/>
      <c r="D267" s="862"/>
      <c r="E267" s="862"/>
      <c r="F267" s="862"/>
      <c r="G267" s="862"/>
      <c r="H267" s="862"/>
    </row>
    <row r="268" spans="1:8">
      <c r="A268" s="856"/>
      <c r="B268" s="856"/>
      <c r="C268" s="862"/>
      <c r="D268" s="862"/>
      <c r="E268" s="862"/>
      <c r="F268" s="862"/>
      <c r="G268" s="862"/>
      <c r="H268" s="862"/>
    </row>
    <row r="269" spans="1:8">
      <c r="A269" s="856"/>
      <c r="B269" s="856"/>
      <c r="C269" s="862"/>
      <c r="D269" s="862"/>
      <c r="E269" s="862"/>
      <c r="F269" s="862"/>
      <c r="G269" s="862"/>
      <c r="H269" s="862"/>
    </row>
    <row r="270" spans="1:8">
      <c r="A270" s="856"/>
      <c r="B270" s="856"/>
      <c r="C270" s="862"/>
      <c r="D270" s="862"/>
      <c r="E270" s="862"/>
      <c r="F270" s="862"/>
      <c r="G270" s="862"/>
      <c r="H270" s="862"/>
    </row>
    <row r="271" spans="1:8">
      <c r="A271" s="856"/>
      <c r="B271" s="856"/>
      <c r="C271" s="862"/>
      <c r="D271" s="862"/>
      <c r="E271" s="862"/>
      <c r="F271" s="862"/>
      <c r="G271" s="862"/>
      <c r="H271" s="862"/>
    </row>
    <row r="272" spans="1:8">
      <c r="A272" s="856"/>
      <c r="B272" s="856"/>
      <c r="C272" s="862"/>
      <c r="D272" s="862"/>
      <c r="E272" s="862"/>
      <c r="F272" s="862"/>
      <c r="G272" s="862"/>
      <c r="H272" s="862"/>
    </row>
    <row r="273" spans="1:8">
      <c r="A273" s="856"/>
      <c r="B273" s="856"/>
      <c r="C273" s="862"/>
      <c r="D273" s="862"/>
      <c r="E273" s="862"/>
      <c r="F273" s="862"/>
      <c r="G273" s="862"/>
      <c r="H273" s="862"/>
    </row>
    <row r="274" spans="1:8">
      <c r="A274" s="856"/>
      <c r="B274" s="856"/>
      <c r="C274" s="862"/>
      <c r="D274" s="862"/>
      <c r="E274" s="862"/>
      <c r="F274" s="862"/>
      <c r="G274" s="862"/>
      <c r="H274" s="862"/>
    </row>
    <row r="275" spans="1:8">
      <c r="A275" s="856"/>
      <c r="B275" s="856"/>
      <c r="C275" s="862"/>
      <c r="D275" s="862"/>
      <c r="E275" s="862"/>
      <c r="F275" s="862"/>
      <c r="G275" s="862"/>
      <c r="H275" s="862"/>
    </row>
    <row r="276" spans="1:8">
      <c r="A276" s="856"/>
      <c r="B276" s="856"/>
      <c r="C276" s="862"/>
      <c r="D276" s="862"/>
      <c r="E276" s="862"/>
      <c r="F276" s="862"/>
      <c r="G276" s="862"/>
      <c r="H276" s="862"/>
    </row>
    <row r="277" spans="1:8">
      <c r="A277" s="856"/>
      <c r="B277" s="856"/>
      <c r="C277" s="862"/>
      <c r="D277" s="862"/>
      <c r="E277" s="862"/>
      <c r="F277" s="862"/>
      <c r="G277" s="862"/>
      <c r="H277" s="862"/>
    </row>
    <row r="278" spans="1:8">
      <c r="A278" s="856"/>
      <c r="B278" s="856"/>
      <c r="C278" s="862"/>
      <c r="D278" s="862"/>
      <c r="E278" s="862"/>
      <c r="F278" s="862"/>
      <c r="G278" s="862"/>
      <c r="H278" s="862"/>
    </row>
    <row r="279" spans="1:8">
      <c r="A279" s="856"/>
      <c r="B279" s="856"/>
      <c r="C279" s="862"/>
      <c r="D279" s="862"/>
      <c r="E279" s="862"/>
      <c r="F279" s="862"/>
      <c r="G279" s="862"/>
      <c r="H279" s="862"/>
    </row>
    <row r="280" spans="1:8">
      <c r="A280" s="856"/>
      <c r="B280" s="856"/>
      <c r="C280" s="862"/>
      <c r="D280" s="862"/>
      <c r="E280" s="862"/>
      <c r="F280" s="862"/>
      <c r="G280" s="862"/>
      <c r="H280" s="862"/>
    </row>
    <row r="281" spans="1:8">
      <c r="A281" s="856"/>
      <c r="B281" s="856"/>
      <c r="C281" s="862"/>
      <c r="D281" s="862"/>
      <c r="E281" s="862"/>
      <c r="F281" s="862"/>
      <c r="G281" s="862"/>
      <c r="H281" s="862"/>
    </row>
    <row r="282" spans="1:8">
      <c r="A282" s="856"/>
      <c r="B282" s="856"/>
      <c r="C282" s="862"/>
      <c r="D282" s="862"/>
      <c r="E282" s="862"/>
      <c r="F282" s="862"/>
      <c r="G282" s="862"/>
      <c r="H282" s="862"/>
    </row>
    <row r="283" spans="1:8">
      <c r="A283" s="856"/>
      <c r="B283" s="856"/>
      <c r="C283" s="862"/>
      <c r="D283" s="862"/>
      <c r="E283" s="862"/>
      <c r="F283" s="862"/>
      <c r="G283" s="862"/>
      <c r="H283" s="862"/>
    </row>
    <row r="284" spans="1:8">
      <c r="A284" s="856"/>
      <c r="B284" s="856"/>
      <c r="C284" s="862"/>
      <c r="D284" s="862"/>
      <c r="E284" s="862"/>
      <c r="F284" s="862"/>
      <c r="G284" s="862"/>
      <c r="H284" s="862"/>
    </row>
    <row r="285" spans="1:8">
      <c r="A285" s="856"/>
      <c r="B285" s="856"/>
      <c r="C285" s="862"/>
      <c r="D285" s="862"/>
      <c r="E285" s="862"/>
      <c r="F285" s="862"/>
      <c r="G285" s="862"/>
      <c r="H285" s="862"/>
    </row>
    <row r="286" spans="1:8">
      <c r="A286" s="856"/>
      <c r="B286" s="856"/>
      <c r="C286" s="862"/>
      <c r="D286" s="862"/>
      <c r="E286" s="862"/>
      <c r="F286" s="862"/>
      <c r="G286" s="862"/>
      <c r="H286" s="862"/>
    </row>
    <row r="287" spans="1:8">
      <c r="A287" s="856"/>
      <c r="B287" s="856"/>
      <c r="C287" s="862"/>
      <c r="D287" s="862"/>
      <c r="E287" s="862"/>
      <c r="F287" s="862"/>
      <c r="G287" s="862"/>
      <c r="H287" s="862"/>
    </row>
    <row r="288" spans="1:8">
      <c r="A288" s="856"/>
      <c r="B288" s="856"/>
      <c r="C288" s="862"/>
      <c r="D288" s="862"/>
      <c r="E288" s="862"/>
      <c r="F288" s="862"/>
      <c r="G288" s="862"/>
      <c r="H288" s="862"/>
    </row>
    <row r="289" spans="1:8">
      <c r="A289" s="856"/>
      <c r="B289" s="856"/>
      <c r="C289" s="862"/>
      <c r="D289" s="862"/>
      <c r="E289" s="862"/>
      <c r="F289" s="862"/>
      <c r="G289" s="862"/>
      <c r="H289" s="862"/>
    </row>
    <row r="290" spans="1:8">
      <c r="A290" s="856"/>
      <c r="B290" s="856"/>
      <c r="C290" s="862"/>
      <c r="D290" s="862"/>
      <c r="E290" s="862"/>
      <c r="F290" s="862"/>
      <c r="G290" s="862"/>
      <c r="H290" s="862"/>
    </row>
    <row r="291" spans="1:8">
      <c r="A291" s="856"/>
      <c r="B291" s="856"/>
      <c r="C291" s="862"/>
      <c r="D291" s="862"/>
      <c r="E291" s="862"/>
      <c r="F291" s="862"/>
      <c r="G291" s="862"/>
      <c r="H291" s="862"/>
    </row>
    <row r="292" spans="1:8">
      <c r="A292" s="856"/>
      <c r="B292" s="856"/>
      <c r="C292" s="862"/>
      <c r="D292" s="862"/>
      <c r="E292" s="862"/>
      <c r="F292" s="862"/>
      <c r="G292" s="862"/>
      <c r="H292" s="862"/>
    </row>
    <row r="293" spans="1:8">
      <c r="A293" s="856"/>
      <c r="B293" s="856"/>
      <c r="C293" s="862"/>
      <c r="D293" s="862"/>
      <c r="E293" s="862"/>
      <c r="F293" s="862"/>
      <c r="G293" s="862"/>
      <c r="H293" s="862"/>
    </row>
    <row r="294" spans="1:8">
      <c r="A294" s="856"/>
      <c r="B294" s="856"/>
      <c r="C294" s="862"/>
      <c r="D294" s="862"/>
      <c r="E294" s="862"/>
      <c r="F294" s="862"/>
      <c r="G294" s="862"/>
      <c r="H294" s="862"/>
    </row>
    <row r="295" spans="1:8">
      <c r="A295" s="856"/>
      <c r="B295" s="856"/>
      <c r="C295" s="862"/>
      <c r="D295" s="862"/>
      <c r="E295" s="862"/>
      <c r="F295" s="862"/>
      <c r="G295" s="862"/>
      <c r="H295" s="862"/>
    </row>
    <row r="296" spans="1:8">
      <c r="A296" s="856"/>
      <c r="B296" s="856"/>
      <c r="C296" s="862"/>
      <c r="D296" s="862"/>
      <c r="E296" s="862"/>
      <c r="F296" s="862"/>
      <c r="G296" s="862"/>
      <c r="H296" s="862"/>
    </row>
    <row r="297" spans="1:8">
      <c r="A297" s="856"/>
      <c r="B297" s="856"/>
      <c r="C297" s="862"/>
      <c r="D297" s="862"/>
      <c r="E297" s="862"/>
      <c r="F297" s="862"/>
      <c r="G297" s="862"/>
      <c r="H297" s="862"/>
    </row>
    <row r="298" spans="1:8">
      <c r="A298" s="856"/>
      <c r="B298" s="856"/>
      <c r="C298" s="862"/>
      <c r="D298" s="862"/>
      <c r="E298" s="862"/>
      <c r="F298" s="862"/>
      <c r="G298" s="862"/>
      <c r="H298" s="862"/>
    </row>
    <row r="299" spans="1:8">
      <c r="A299" s="856"/>
      <c r="B299" s="856"/>
      <c r="C299" s="862"/>
      <c r="D299" s="862"/>
      <c r="E299" s="862"/>
      <c r="F299" s="862"/>
      <c r="G299" s="862"/>
      <c r="H299" s="862"/>
    </row>
    <row r="300" spans="1:8">
      <c r="A300" s="856"/>
      <c r="B300" s="856"/>
      <c r="C300" s="862"/>
      <c r="D300" s="862"/>
      <c r="E300" s="862"/>
      <c r="F300" s="862"/>
      <c r="G300" s="862"/>
      <c r="H300" s="862"/>
    </row>
    <row r="301" spans="1:8">
      <c r="A301" s="856"/>
      <c r="B301" s="856"/>
      <c r="C301" s="862"/>
      <c r="D301" s="862"/>
      <c r="E301" s="862"/>
      <c r="F301" s="862"/>
      <c r="G301" s="862"/>
      <c r="H301" s="862"/>
    </row>
    <row r="302" spans="1:8">
      <c r="A302" s="856"/>
      <c r="B302" s="856"/>
      <c r="C302" s="862"/>
      <c r="D302" s="862"/>
      <c r="E302" s="862"/>
      <c r="F302" s="862"/>
      <c r="G302" s="862"/>
      <c r="H302" s="862"/>
    </row>
    <row r="303" spans="1:8">
      <c r="A303" s="856"/>
      <c r="B303" s="856"/>
      <c r="C303" s="862"/>
      <c r="D303" s="862"/>
      <c r="E303" s="862"/>
      <c r="F303" s="862"/>
      <c r="G303" s="862"/>
      <c r="H303" s="862"/>
    </row>
    <row r="304" spans="1:8">
      <c r="A304" s="856"/>
      <c r="B304" s="856"/>
      <c r="C304" s="862"/>
      <c r="D304" s="862"/>
      <c r="E304" s="862"/>
      <c r="F304" s="862"/>
      <c r="G304" s="862"/>
      <c r="H304" s="862"/>
    </row>
    <row r="305" spans="1:8">
      <c r="A305" s="856"/>
      <c r="B305" s="856"/>
      <c r="C305" s="862"/>
      <c r="D305" s="862"/>
      <c r="E305" s="862"/>
      <c r="F305" s="862"/>
      <c r="G305" s="862"/>
      <c r="H305" s="862"/>
    </row>
    <row r="306" spans="1:8">
      <c r="A306" s="856"/>
      <c r="B306" s="856"/>
      <c r="C306" s="862"/>
      <c r="D306" s="862"/>
      <c r="E306" s="862"/>
      <c r="F306" s="862"/>
      <c r="G306" s="862"/>
      <c r="H306" s="862"/>
    </row>
    <row r="307" spans="1:8">
      <c r="A307" s="856"/>
      <c r="B307" s="856"/>
      <c r="C307" s="862"/>
      <c r="D307" s="862"/>
      <c r="E307" s="862"/>
      <c r="F307" s="862"/>
      <c r="G307" s="862"/>
      <c r="H307" s="862"/>
    </row>
    <row r="308" spans="1:8">
      <c r="A308" s="856"/>
      <c r="B308" s="856"/>
      <c r="C308" s="862"/>
      <c r="D308" s="862"/>
      <c r="E308" s="862"/>
      <c r="F308" s="862"/>
      <c r="G308" s="862"/>
      <c r="H308" s="862"/>
    </row>
    <row r="309" spans="1:8">
      <c r="A309" s="856"/>
      <c r="B309" s="856"/>
      <c r="C309" s="862"/>
      <c r="D309" s="862"/>
      <c r="E309" s="862"/>
      <c r="F309" s="862"/>
      <c r="G309" s="862"/>
      <c r="H309" s="862"/>
    </row>
    <row r="310" spans="1:8">
      <c r="A310" s="856"/>
      <c r="B310" s="856"/>
      <c r="C310" s="862"/>
      <c r="D310" s="862"/>
      <c r="E310" s="862"/>
      <c r="F310" s="862"/>
      <c r="G310" s="862"/>
      <c r="H310" s="862"/>
    </row>
    <row r="311" spans="1:8">
      <c r="A311" s="856"/>
      <c r="B311" s="856"/>
      <c r="C311" s="862"/>
      <c r="D311" s="862"/>
      <c r="E311" s="862"/>
      <c r="F311" s="862"/>
      <c r="G311" s="862"/>
      <c r="H311" s="862"/>
    </row>
    <row r="312" spans="1:8">
      <c r="A312" s="856"/>
      <c r="B312" s="856"/>
      <c r="C312" s="862"/>
      <c r="D312" s="862"/>
      <c r="E312" s="862"/>
      <c r="F312" s="862"/>
      <c r="G312" s="862"/>
      <c r="H312" s="862"/>
    </row>
    <row r="313" spans="1:8">
      <c r="A313" s="856"/>
      <c r="B313" s="856"/>
      <c r="C313" s="862"/>
      <c r="D313" s="862"/>
      <c r="E313" s="862"/>
      <c r="F313" s="862"/>
      <c r="G313" s="862"/>
      <c r="H313" s="862"/>
    </row>
    <row r="314" spans="1:8">
      <c r="A314" s="856"/>
      <c r="B314" s="856"/>
      <c r="C314" s="862"/>
      <c r="D314" s="862"/>
      <c r="E314" s="862"/>
      <c r="F314" s="862"/>
      <c r="G314" s="862"/>
      <c r="H314" s="862"/>
    </row>
    <row r="315" spans="1:8">
      <c r="A315" s="856"/>
      <c r="B315" s="856"/>
      <c r="C315" s="862"/>
      <c r="D315" s="862"/>
      <c r="E315" s="862"/>
      <c r="F315" s="862"/>
      <c r="G315" s="862"/>
      <c r="H315" s="862"/>
    </row>
    <row r="316" spans="1:8">
      <c r="A316" s="856"/>
      <c r="B316" s="856"/>
      <c r="C316" s="862"/>
      <c r="D316" s="862"/>
      <c r="E316" s="862"/>
      <c r="F316" s="862"/>
      <c r="G316" s="862"/>
      <c r="H316" s="862"/>
    </row>
    <row r="317" spans="1:8">
      <c r="A317" s="856"/>
      <c r="B317" s="856"/>
      <c r="C317" s="862"/>
      <c r="D317" s="862"/>
      <c r="E317" s="862"/>
      <c r="F317" s="862"/>
      <c r="G317" s="862"/>
      <c r="H317" s="862"/>
    </row>
    <row r="318" spans="1:8">
      <c r="A318" s="856"/>
      <c r="B318" s="856"/>
      <c r="C318" s="862"/>
      <c r="D318" s="862"/>
      <c r="E318" s="862"/>
      <c r="F318" s="862"/>
      <c r="G318" s="862"/>
      <c r="H318" s="862"/>
    </row>
    <row r="319" spans="1:8">
      <c r="A319" s="856"/>
      <c r="B319" s="856"/>
      <c r="C319" s="862"/>
      <c r="D319" s="862"/>
      <c r="E319" s="862"/>
      <c r="F319" s="862"/>
      <c r="G319" s="862"/>
      <c r="H319" s="862"/>
    </row>
    <row r="320" spans="1:8">
      <c r="A320" s="856"/>
      <c r="B320" s="856"/>
      <c r="C320" s="862"/>
      <c r="D320" s="862"/>
      <c r="E320" s="862"/>
      <c r="F320" s="862"/>
      <c r="G320" s="862"/>
      <c r="H320" s="862"/>
    </row>
    <row r="321" spans="1:8">
      <c r="A321" s="856"/>
      <c r="B321" s="856"/>
      <c r="C321" s="862"/>
      <c r="D321" s="862"/>
      <c r="E321" s="862"/>
      <c r="F321" s="862"/>
      <c r="G321" s="862"/>
      <c r="H321" s="862"/>
    </row>
    <row r="322" spans="1:8">
      <c r="A322" s="856"/>
      <c r="B322" s="856"/>
      <c r="C322" s="862"/>
      <c r="D322" s="862"/>
      <c r="E322" s="862"/>
      <c r="F322" s="862"/>
      <c r="G322" s="862"/>
      <c r="H322" s="862"/>
    </row>
    <row r="323" spans="1:8">
      <c r="A323" s="856"/>
      <c r="B323" s="856"/>
      <c r="C323" s="862"/>
      <c r="D323" s="862"/>
      <c r="E323" s="862"/>
      <c r="F323" s="862"/>
      <c r="G323" s="862"/>
      <c r="H323" s="862"/>
    </row>
    <row r="324" spans="1:8">
      <c r="A324" s="856"/>
      <c r="B324" s="856"/>
      <c r="C324" s="862"/>
      <c r="D324" s="862"/>
      <c r="E324" s="862"/>
      <c r="F324" s="862"/>
      <c r="G324" s="862"/>
      <c r="H324" s="862"/>
    </row>
    <row r="325" spans="1:8">
      <c r="A325" s="856"/>
      <c r="B325" s="856"/>
      <c r="C325" s="862"/>
      <c r="D325" s="862"/>
      <c r="E325" s="862"/>
      <c r="F325" s="862"/>
      <c r="G325" s="862"/>
      <c r="H325" s="862"/>
    </row>
    <row r="326" spans="1:8">
      <c r="A326" s="856"/>
      <c r="B326" s="856"/>
      <c r="C326" s="862"/>
      <c r="D326" s="862"/>
      <c r="E326" s="862"/>
      <c r="F326" s="862"/>
      <c r="G326" s="862"/>
      <c r="H326" s="862"/>
    </row>
    <row r="327" spans="1:8">
      <c r="A327" s="856"/>
      <c r="B327" s="856"/>
      <c r="C327" s="862"/>
      <c r="D327" s="862"/>
      <c r="E327" s="862"/>
      <c r="F327" s="862"/>
      <c r="G327" s="862"/>
      <c r="H327" s="862"/>
    </row>
    <row r="328" spans="1:8">
      <c r="A328" s="856"/>
      <c r="B328" s="856"/>
      <c r="C328" s="862"/>
      <c r="D328" s="862"/>
      <c r="E328" s="862"/>
      <c r="F328" s="862"/>
      <c r="G328" s="862"/>
      <c r="H328" s="862"/>
    </row>
    <row r="329" spans="1:8">
      <c r="A329" s="856"/>
      <c r="B329" s="856"/>
      <c r="C329" s="862"/>
      <c r="D329" s="862"/>
      <c r="E329" s="862"/>
      <c r="F329" s="862"/>
      <c r="G329" s="862"/>
      <c r="H329" s="862"/>
    </row>
    <row r="330" spans="1:8">
      <c r="A330" s="856"/>
      <c r="B330" s="856"/>
      <c r="C330" s="862"/>
      <c r="D330" s="862"/>
      <c r="E330" s="862"/>
      <c r="F330" s="862"/>
      <c r="G330" s="862"/>
      <c r="H330" s="862"/>
    </row>
    <row r="331" spans="1:8">
      <c r="A331" s="856"/>
      <c r="B331" s="856"/>
      <c r="C331" s="862"/>
      <c r="D331" s="862"/>
      <c r="E331" s="862"/>
      <c r="F331" s="862"/>
      <c r="G331" s="862"/>
      <c r="H331" s="862"/>
    </row>
    <row r="332" spans="1:8">
      <c r="A332" s="856"/>
      <c r="B332" s="856"/>
      <c r="C332" s="862"/>
      <c r="D332" s="862"/>
      <c r="E332" s="862"/>
      <c r="F332" s="862"/>
      <c r="G332" s="862"/>
      <c r="H332" s="862"/>
    </row>
    <row r="333" spans="1:8">
      <c r="A333" s="856"/>
      <c r="B333" s="856"/>
      <c r="C333" s="862"/>
      <c r="D333" s="862"/>
      <c r="E333" s="862"/>
      <c r="F333" s="862"/>
      <c r="G333" s="862"/>
      <c r="H333" s="862"/>
    </row>
    <row r="334" spans="1:8">
      <c r="A334" s="856"/>
      <c r="B334" s="856"/>
      <c r="C334" s="862"/>
      <c r="D334" s="862"/>
      <c r="E334" s="862"/>
      <c r="F334" s="862"/>
      <c r="G334" s="862"/>
      <c r="H334" s="862"/>
    </row>
    <row r="335" spans="1:8">
      <c r="A335" s="856"/>
      <c r="B335" s="856"/>
      <c r="C335" s="862"/>
      <c r="D335" s="862"/>
      <c r="E335" s="862"/>
      <c r="F335" s="862"/>
      <c r="G335" s="862"/>
      <c r="H335" s="862"/>
    </row>
    <row r="336" spans="1:8">
      <c r="A336" s="856"/>
      <c r="B336" s="856"/>
      <c r="C336" s="862"/>
      <c r="D336" s="862"/>
      <c r="E336" s="862"/>
      <c r="F336" s="862"/>
      <c r="G336" s="862"/>
      <c r="H336" s="862"/>
    </row>
    <row r="337" spans="1:8">
      <c r="A337" s="856"/>
      <c r="B337" s="856"/>
      <c r="C337" s="862"/>
      <c r="D337" s="862"/>
      <c r="E337" s="862"/>
      <c r="F337" s="862"/>
      <c r="G337" s="862"/>
      <c r="H337" s="862"/>
    </row>
    <row r="338" spans="1:8">
      <c r="A338" s="856"/>
      <c r="B338" s="856"/>
      <c r="C338" s="862"/>
      <c r="D338" s="862"/>
      <c r="E338" s="862"/>
      <c r="F338" s="862"/>
      <c r="G338" s="862"/>
      <c r="H338" s="862"/>
    </row>
    <row r="339" spans="1:8">
      <c r="A339" s="856"/>
      <c r="B339" s="856"/>
      <c r="C339" s="862"/>
      <c r="D339" s="862"/>
      <c r="E339" s="862"/>
      <c r="F339" s="862"/>
      <c r="G339" s="862"/>
      <c r="H339" s="862"/>
    </row>
    <row r="340" spans="1:8">
      <c r="A340" s="856"/>
      <c r="B340" s="856"/>
      <c r="C340" s="862"/>
      <c r="D340" s="862"/>
      <c r="E340" s="862"/>
      <c r="F340" s="862"/>
      <c r="G340" s="862"/>
      <c r="H340" s="862"/>
    </row>
    <row r="341" spans="1:8">
      <c r="A341" s="856"/>
      <c r="B341" s="856"/>
      <c r="C341" s="862"/>
      <c r="D341" s="862"/>
      <c r="E341" s="862"/>
      <c r="F341" s="862"/>
      <c r="G341" s="862"/>
      <c r="H341" s="862"/>
    </row>
    <row r="342" spans="1:8">
      <c r="A342" s="856"/>
      <c r="B342" s="856"/>
      <c r="C342" s="862"/>
      <c r="D342" s="862"/>
      <c r="E342" s="862"/>
      <c r="F342" s="862"/>
      <c r="G342" s="862"/>
      <c r="H342" s="862"/>
    </row>
    <row r="343" spans="1:8">
      <c r="A343" s="856"/>
      <c r="B343" s="856"/>
      <c r="C343" s="862"/>
      <c r="D343" s="862"/>
      <c r="E343" s="862"/>
      <c r="F343" s="862"/>
      <c r="G343" s="862"/>
      <c r="H343" s="862"/>
    </row>
    <row r="344" spans="1:8">
      <c r="A344" s="856"/>
      <c r="B344" s="856"/>
      <c r="C344" s="862"/>
      <c r="D344" s="862"/>
      <c r="E344" s="862"/>
      <c r="F344" s="862"/>
      <c r="G344" s="862"/>
      <c r="H344" s="862"/>
    </row>
    <row r="345" spans="1:8">
      <c r="A345" s="856"/>
      <c r="B345" s="856"/>
      <c r="C345" s="862"/>
      <c r="D345" s="862"/>
      <c r="E345" s="862"/>
      <c r="F345" s="862"/>
      <c r="G345" s="862"/>
      <c r="H345" s="862"/>
    </row>
    <row r="346" spans="1:8">
      <c r="A346" s="856"/>
      <c r="B346" s="856"/>
      <c r="C346" s="862"/>
      <c r="D346" s="862"/>
      <c r="E346" s="862"/>
      <c r="F346" s="862"/>
      <c r="G346" s="862"/>
      <c r="H346" s="862"/>
    </row>
    <row r="347" spans="1:8">
      <c r="A347" s="856"/>
      <c r="B347" s="856"/>
      <c r="C347" s="862"/>
      <c r="D347" s="862"/>
      <c r="E347" s="862"/>
      <c r="F347" s="862"/>
      <c r="G347" s="862"/>
      <c r="H347" s="862"/>
    </row>
    <row r="348" spans="1:8">
      <c r="A348" s="856"/>
      <c r="B348" s="856"/>
      <c r="C348" s="862"/>
      <c r="D348" s="862"/>
      <c r="E348" s="862"/>
      <c r="F348" s="862"/>
      <c r="G348" s="862"/>
      <c r="H348" s="862"/>
    </row>
    <row r="349" spans="1:8">
      <c r="A349" s="856"/>
      <c r="B349" s="856"/>
      <c r="C349" s="862"/>
      <c r="D349" s="862"/>
      <c r="E349" s="862"/>
      <c r="F349" s="862"/>
      <c r="G349" s="862"/>
      <c r="H349" s="862"/>
    </row>
    <row r="350" spans="1:8">
      <c r="A350" s="856"/>
      <c r="B350" s="856"/>
      <c r="C350" s="862"/>
      <c r="D350" s="862"/>
      <c r="E350" s="862"/>
      <c r="F350" s="862"/>
      <c r="G350" s="862"/>
      <c r="H350" s="862"/>
    </row>
    <row r="351" spans="1:8">
      <c r="A351" s="856"/>
      <c r="B351" s="856"/>
      <c r="C351" s="862"/>
      <c r="D351" s="862"/>
      <c r="E351" s="862"/>
      <c r="F351" s="862"/>
      <c r="G351" s="862"/>
      <c r="H351" s="862"/>
    </row>
    <row r="352" spans="1:8">
      <c r="A352" s="856"/>
      <c r="B352" s="856"/>
      <c r="C352" s="862"/>
      <c r="D352" s="862"/>
      <c r="E352" s="862"/>
      <c r="F352" s="862"/>
      <c r="G352" s="862"/>
      <c r="H352" s="862"/>
    </row>
    <row r="353" spans="1:8">
      <c r="A353" s="856"/>
      <c r="B353" s="856"/>
      <c r="C353" s="862"/>
      <c r="D353" s="862"/>
      <c r="E353" s="862"/>
      <c r="F353" s="862"/>
      <c r="G353" s="862"/>
      <c r="H353" s="862"/>
    </row>
    <row r="354" spans="1:8">
      <c r="A354" s="856"/>
      <c r="B354" s="856"/>
      <c r="C354" s="862"/>
      <c r="D354" s="862"/>
      <c r="E354" s="862"/>
      <c r="F354" s="862"/>
      <c r="G354" s="862"/>
      <c r="H354" s="862"/>
    </row>
    <row r="355" spans="1:8">
      <c r="A355" s="856"/>
      <c r="B355" s="856"/>
      <c r="C355" s="862"/>
      <c r="D355" s="862"/>
      <c r="E355" s="862"/>
      <c r="F355" s="862"/>
      <c r="G355" s="862"/>
      <c r="H355" s="862"/>
    </row>
    <row r="356" spans="1:8">
      <c r="A356" s="856"/>
      <c r="B356" s="856"/>
      <c r="C356" s="862"/>
      <c r="D356" s="862"/>
      <c r="E356" s="862"/>
      <c r="F356" s="862"/>
      <c r="G356" s="862"/>
      <c r="H356" s="862"/>
    </row>
    <row r="357" spans="1:8">
      <c r="A357" s="856"/>
      <c r="B357" s="856"/>
      <c r="C357" s="862"/>
      <c r="D357" s="862"/>
      <c r="E357" s="862"/>
      <c r="F357" s="862"/>
      <c r="G357" s="862"/>
      <c r="H357" s="862"/>
    </row>
    <row r="358" spans="1:8">
      <c r="A358" s="856"/>
      <c r="B358" s="856"/>
      <c r="C358" s="862"/>
      <c r="D358" s="862"/>
      <c r="E358" s="862"/>
      <c r="F358" s="862"/>
      <c r="G358" s="862"/>
      <c r="H358" s="862"/>
    </row>
    <row r="359" spans="1:8">
      <c r="A359" s="856"/>
      <c r="B359" s="856"/>
      <c r="C359" s="862"/>
      <c r="D359" s="862"/>
      <c r="E359" s="862"/>
      <c r="F359" s="862"/>
      <c r="G359" s="862"/>
      <c r="H359" s="862"/>
    </row>
    <row r="360" spans="1:8">
      <c r="A360" s="856"/>
      <c r="B360" s="856"/>
      <c r="C360" s="862"/>
      <c r="D360" s="862"/>
      <c r="E360" s="862"/>
      <c r="F360" s="862"/>
      <c r="G360" s="862"/>
      <c r="H360" s="862"/>
    </row>
    <row r="361" spans="1:8">
      <c r="A361" s="856"/>
      <c r="B361" s="856"/>
      <c r="C361" s="862"/>
      <c r="D361" s="862"/>
      <c r="E361" s="862"/>
      <c r="F361" s="862"/>
      <c r="G361" s="862"/>
      <c r="H361" s="862"/>
    </row>
    <row r="362" spans="1:8">
      <c r="A362" s="856"/>
      <c r="B362" s="856"/>
      <c r="C362" s="862"/>
      <c r="D362" s="862"/>
      <c r="E362" s="862"/>
      <c r="F362" s="862"/>
      <c r="G362" s="862"/>
      <c r="H362" s="862"/>
    </row>
    <row r="363" spans="1:8">
      <c r="A363" s="856"/>
      <c r="B363" s="856"/>
      <c r="C363" s="862"/>
      <c r="D363" s="862"/>
      <c r="E363" s="862"/>
      <c r="F363" s="862"/>
      <c r="G363" s="862"/>
      <c r="H363" s="862"/>
    </row>
    <row r="364" spans="1:8">
      <c r="A364" s="856"/>
      <c r="B364" s="856"/>
      <c r="C364" s="862"/>
      <c r="D364" s="862"/>
      <c r="E364" s="862"/>
      <c r="F364" s="862"/>
      <c r="G364" s="862"/>
      <c r="H364" s="862"/>
    </row>
    <row r="365" spans="1:8">
      <c r="A365" s="856"/>
      <c r="B365" s="856"/>
      <c r="C365" s="862"/>
      <c r="D365" s="862"/>
      <c r="E365" s="862"/>
      <c r="F365" s="862"/>
      <c r="G365" s="862"/>
      <c r="H365" s="862"/>
    </row>
    <row r="366" spans="1:8">
      <c r="A366" s="856"/>
      <c r="B366" s="856"/>
      <c r="C366" s="862"/>
      <c r="D366" s="862"/>
      <c r="E366" s="862"/>
      <c r="F366" s="862"/>
      <c r="G366" s="862"/>
      <c r="H366" s="862"/>
    </row>
    <row r="367" spans="1:8">
      <c r="A367" s="856"/>
      <c r="B367" s="856"/>
      <c r="C367" s="862"/>
      <c r="D367" s="862"/>
      <c r="E367" s="862"/>
      <c r="F367" s="862"/>
      <c r="G367" s="862"/>
      <c r="H367" s="862"/>
    </row>
    <row r="368" spans="1:8">
      <c r="A368" s="856"/>
      <c r="B368" s="856"/>
      <c r="C368" s="862"/>
      <c r="D368" s="862"/>
      <c r="E368" s="862"/>
      <c r="F368" s="862"/>
      <c r="G368" s="862"/>
      <c r="H368" s="862"/>
    </row>
    <row r="369" spans="1:8">
      <c r="A369" s="856"/>
      <c r="B369" s="856"/>
      <c r="C369" s="862"/>
      <c r="D369" s="862"/>
      <c r="E369" s="862"/>
      <c r="F369" s="862"/>
      <c r="G369" s="862"/>
      <c r="H369" s="862"/>
    </row>
    <row r="370" spans="1:8">
      <c r="A370" s="856"/>
      <c r="B370" s="856"/>
      <c r="C370" s="862"/>
      <c r="D370" s="862"/>
      <c r="E370" s="862"/>
      <c r="F370" s="862"/>
      <c r="G370" s="862"/>
      <c r="H370" s="862"/>
    </row>
    <row r="371" spans="1:8">
      <c r="A371" s="856"/>
      <c r="B371" s="856"/>
      <c r="C371" s="862"/>
      <c r="D371" s="862"/>
      <c r="E371" s="862"/>
      <c r="F371" s="862"/>
      <c r="G371" s="862"/>
      <c r="H371" s="862"/>
    </row>
    <row r="372" spans="1:8">
      <c r="A372" s="856"/>
      <c r="B372" s="856"/>
      <c r="C372" s="862"/>
      <c r="D372" s="862"/>
      <c r="E372" s="862"/>
      <c r="F372" s="862"/>
      <c r="G372" s="862"/>
      <c r="H372" s="862"/>
    </row>
    <row r="373" spans="1:8">
      <c r="A373" s="856"/>
      <c r="B373" s="856"/>
      <c r="C373" s="862"/>
      <c r="D373" s="862"/>
      <c r="E373" s="862"/>
      <c r="F373" s="862"/>
      <c r="G373" s="862"/>
      <c r="H373" s="862"/>
    </row>
    <row r="374" spans="1:8">
      <c r="A374" s="856"/>
      <c r="B374" s="856"/>
      <c r="C374" s="862"/>
      <c r="D374" s="862"/>
      <c r="E374" s="862"/>
      <c r="F374" s="862"/>
      <c r="G374" s="862"/>
      <c r="H374" s="862"/>
    </row>
    <row r="375" spans="1:8">
      <c r="A375" s="856"/>
      <c r="B375" s="856"/>
      <c r="C375" s="862"/>
      <c r="D375" s="862"/>
      <c r="E375" s="862"/>
      <c r="F375" s="862"/>
      <c r="G375" s="862"/>
      <c r="H375" s="862"/>
    </row>
    <row r="376" spans="1:8">
      <c r="A376" s="856"/>
      <c r="B376" s="856"/>
      <c r="C376" s="862"/>
      <c r="D376" s="862"/>
      <c r="E376" s="862"/>
      <c r="F376" s="862"/>
      <c r="G376" s="862"/>
      <c r="H376" s="862"/>
    </row>
    <row r="377" spans="1:8">
      <c r="A377" s="856"/>
      <c r="B377" s="856"/>
      <c r="C377" s="862"/>
      <c r="D377" s="862"/>
      <c r="E377" s="862"/>
      <c r="F377" s="862"/>
      <c r="G377" s="862"/>
      <c r="H377" s="862"/>
    </row>
    <row r="378" spans="1:8">
      <c r="A378" s="856"/>
      <c r="B378" s="856"/>
      <c r="C378" s="862"/>
      <c r="D378" s="862"/>
      <c r="E378" s="862"/>
      <c r="F378" s="862"/>
      <c r="G378" s="862"/>
      <c r="H378" s="862"/>
    </row>
    <row r="379" spans="1:8">
      <c r="A379" s="856"/>
      <c r="B379" s="856"/>
      <c r="C379" s="862"/>
      <c r="D379" s="862"/>
      <c r="E379" s="862"/>
      <c r="F379" s="862"/>
      <c r="G379" s="862"/>
      <c r="H379" s="862"/>
    </row>
    <row r="380" spans="1:8">
      <c r="A380" s="856"/>
      <c r="B380" s="856"/>
      <c r="C380" s="862"/>
      <c r="D380" s="862"/>
      <c r="E380" s="862"/>
      <c r="F380" s="862"/>
      <c r="G380" s="862"/>
      <c r="H380" s="862"/>
    </row>
    <row r="381" spans="1:8">
      <c r="A381" s="856"/>
      <c r="B381" s="856"/>
      <c r="C381" s="862"/>
      <c r="D381" s="862"/>
      <c r="E381" s="862"/>
      <c r="F381" s="862"/>
      <c r="G381" s="862"/>
      <c r="H381" s="862"/>
    </row>
    <row r="382" spans="1:8">
      <c r="A382" s="856"/>
      <c r="B382" s="856"/>
      <c r="C382" s="862"/>
      <c r="D382" s="862"/>
      <c r="E382" s="862"/>
      <c r="F382" s="862"/>
      <c r="G382" s="862"/>
      <c r="H382" s="862"/>
    </row>
    <row r="383" spans="1:8">
      <c r="A383" s="856"/>
      <c r="B383" s="856"/>
      <c r="C383" s="862"/>
      <c r="D383" s="862"/>
      <c r="E383" s="862"/>
      <c r="F383" s="862"/>
      <c r="G383" s="862"/>
      <c r="H383" s="862"/>
    </row>
    <row r="384" spans="1:8">
      <c r="A384" s="856"/>
      <c r="B384" s="856"/>
      <c r="C384" s="862"/>
      <c r="D384" s="862"/>
      <c r="E384" s="862"/>
      <c r="F384" s="862"/>
      <c r="G384" s="862"/>
      <c r="H384" s="862"/>
    </row>
    <row r="385" spans="1:8">
      <c r="A385" s="856"/>
      <c r="B385" s="856"/>
      <c r="C385" s="862"/>
      <c r="D385" s="862"/>
      <c r="E385" s="862"/>
      <c r="F385" s="862"/>
      <c r="G385" s="862"/>
      <c r="H385" s="862"/>
    </row>
    <row r="386" spans="1:8">
      <c r="A386" s="856"/>
      <c r="B386" s="856"/>
      <c r="C386" s="862"/>
      <c r="D386" s="862"/>
      <c r="E386" s="862"/>
      <c r="F386" s="862"/>
      <c r="G386" s="862"/>
      <c r="H386" s="862"/>
    </row>
    <row r="387" spans="1:8">
      <c r="A387" s="856"/>
      <c r="B387" s="856"/>
      <c r="C387" s="862"/>
      <c r="D387" s="862"/>
      <c r="E387" s="862"/>
      <c r="F387" s="862"/>
      <c r="G387" s="862"/>
      <c r="H387" s="862"/>
    </row>
    <row r="388" spans="1:8">
      <c r="A388" s="856"/>
      <c r="B388" s="856"/>
      <c r="C388" s="862"/>
      <c r="D388" s="862"/>
      <c r="E388" s="862"/>
      <c r="F388" s="862"/>
      <c r="G388" s="862"/>
      <c r="H388" s="862"/>
    </row>
    <row r="389" spans="1:8">
      <c r="A389" s="856"/>
      <c r="B389" s="856"/>
      <c r="C389" s="862"/>
      <c r="D389" s="862"/>
      <c r="E389" s="862"/>
      <c r="F389" s="862"/>
      <c r="G389" s="862"/>
      <c r="H389" s="862"/>
    </row>
    <row r="390" spans="1:8">
      <c r="A390" s="856"/>
      <c r="B390" s="856"/>
      <c r="C390" s="862"/>
      <c r="D390" s="862"/>
      <c r="E390" s="862"/>
      <c r="F390" s="862"/>
      <c r="G390" s="862"/>
      <c r="H390" s="862"/>
    </row>
    <row r="391" spans="1:8">
      <c r="A391" s="856"/>
      <c r="B391" s="856"/>
      <c r="C391" s="862"/>
      <c r="D391" s="862"/>
      <c r="E391" s="862"/>
      <c r="F391" s="862"/>
      <c r="G391" s="862"/>
      <c r="H391" s="862"/>
    </row>
    <row r="392" spans="1:8">
      <c r="A392" s="856"/>
      <c r="B392" s="856"/>
      <c r="C392" s="862"/>
      <c r="D392" s="862"/>
      <c r="E392" s="862"/>
      <c r="F392" s="862"/>
      <c r="G392" s="862"/>
      <c r="H392" s="862"/>
    </row>
    <row r="393" spans="1:8">
      <c r="A393" s="856"/>
      <c r="B393" s="856"/>
      <c r="C393" s="862"/>
      <c r="D393" s="862"/>
      <c r="E393" s="862"/>
      <c r="F393" s="862"/>
      <c r="G393" s="862"/>
      <c r="H393" s="862"/>
    </row>
    <row r="394" spans="1:8">
      <c r="A394" s="856"/>
      <c r="B394" s="856"/>
      <c r="C394" s="862"/>
      <c r="D394" s="862"/>
      <c r="E394" s="862"/>
      <c r="F394" s="862"/>
      <c r="G394" s="862"/>
      <c r="H394" s="862"/>
    </row>
    <row r="395" spans="1:8">
      <c r="A395" s="856"/>
      <c r="B395" s="856"/>
      <c r="C395" s="862"/>
      <c r="D395" s="862"/>
      <c r="E395" s="862"/>
      <c r="F395" s="862"/>
      <c r="G395" s="862"/>
      <c r="H395" s="862"/>
    </row>
    <row r="396" spans="1:8">
      <c r="A396" s="856"/>
      <c r="B396" s="856"/>
      <c r="C396" s="862"/>
      <c r="D396" s="862"/>
      <c r="E396" s="862"/>
      <c r="F396" s="862"/>
      <c r="G396" s="862"/>
      <c r="H396" s="862"/>
    </row>
    <row r="397" spans="1:8">
      <c r="A397" s="856"/>
      <c r="B397" s="856"/>
      <c r="C397" s="862"/>
      <c r="D397" s="862"/>
      <c r="E397" s="862"/>
      <c r="F397" s="862"/>
      <c r="G397" s="862"/>
      <c r="H397" s="862"/>
    </row>
    <row r="398" spans="1:8">
      <c r="A398" s="856"/>
      <c r="B398" s="856"/>
      <c r="C398" s="862"/>
      <c r="D398" s="862"/>
      <c r="E398" s="862"/>
      <c r="F398" s="862"/>
      <c r="G398" s="862"/>
      <c r="H398" s="862"/>
    </row>
    <row r="399" spans="1:8">
      <c r="A399" s="856"/>
      <c r="B399" s="856"/>
      <c r="C399" s="862"/>
      <c r="D399" s="862"/>
      <c r="E399" s="862"/>
      <c r="F399" s="862"/>
      <c r="G399" s="862"/>
      <c r="H399" s="862"/>
    </row>
    <row r="400" spans="1:8">
      <c r="A400" s="856"/>
      <c r="B400" s="856"/>
      <c r="C400" s="862"/>
      <c r="D400" s="862"/>
      <c r="E400" s="862"/>
      <c r="F400" s="862"/>
      <c r="G400" s="862"/>
      <c r="H400" s="862"/>
    </row>
    <row r="401" spans="1:8">
      <c r="A401" s="856"/>
      <c r="B401" s="856"/>
      <c r="C401" s="862"/>
      <c r="D401" s="862"/>
      <c r="E401" s="862"/>
      <c r="F401" s="862"/>
      <c r="G401" s="862"/>
      <c r="H401" s="862"/>
    </row>
    <row r="402" spans="1:8">
      <c r="A402" s="856"/>
      <c r="B402" s="856"/>
      <c r="C402" s="862"/>
      <c r="D402" s="862"/>
      <c r="E402" s="862"/>
      <c r="F402" s="862"/>
      <c r="G402" s="862"/>
      <c r="H402" s="862"/>
    </row>
    <row r="403" spans="1:8">
      <c r="A403" s="856"/>
      <c r="B403" s="856"/>
      <c r="C403" s="862"/>
      <c r="D403" s="862"/>
      <c r="E403" s="862"/>
      <c r="F403" s="862"/>
      <c r="G403" s="862"/>
      <c r="H403" s="862"/>
    </row>
    <row r="404" spans="1:8">
      <c r="A404" s="856"/>
      <c r="B404" s="856"/>
      <c r="C404" s="862"/>
      <c r="D404" s="862"/>
      <c r="E404" s="862"/>
      <c r="F404" s="862"/>
      <c r="G404" s="862"/>
      <c r="H404" s="862"/>
    </row>
    <row r="405" spans="1:8">
      <c r="A405" s="856"/>
      <c r="B405" s="856"/>
      <c r="C405" s="862"/>
      <c r="D405" s="862"/>
      <c r="E405" s="862"/>
      <c r="F405" s="862"/>
      <c r="G405" s="862"/>
      <c r="H405" s="862"/>
    </row>
    <row r="406" spans="1:8">
      <c r="A406" s="856"/>
      <c r="B406" s="856"/>
      <c r="C406" s="862"/>
      <c r="D406" s="862"/>
      <c r="E406" s="862"/>
      <c r="F406" s="862"/>
      <c r="G406" s="862"/>
      <c r="H406" s="862"/>
    </row>
    <row r="407" spans="1:8">
      <c r="A407" s="856"/>
      <c r="B407" s="856"/>
      <c r="C407" s="862"/>
      <c r="D407" s="862"/>
      <c r="E407" s="862"/>
      <c r="F407" s="862"/>
      <c r="G407" s="862"/>
      <c r="H407" s="862"/>
    </row>
    <row r="408" spans="1:8">
      <c r="A408" s="856"/>
      <c r="B408" s="856"/>
      <c r="C408" s="862"/>
      <c r="D408" s="862"/>
      <c r="E408" s="862"/>
      <c r="F408" s="862"/>
      <c r="G408" s="862"/>
      <c r="H408" s="862"/>
    </row>
    <row r="409" spans="1:8">
      <c r="A409" s="856"/>
      <c r="B409" s="856"/>
      <c r="C409" s="862"/>
      <c r="D409" s="862"/>
      <c r="E409" s="862"/>
      <c r="F409" s="862"/>
      <c r="G409" s="862"/>
      <c r="H409" s="862"/>
    </row>
    <row r="410" spans="1:8">
      <c r="A410" s="856"/>
      <c r="B410" s="856"/>
      <c r="C410" s="862"/>
      <c r="D410" s="862"/>
      <c r="E410" s="862"/>
      <c r="F410" s="862"/>
      <c r="G410" s="862"/>
      <c r="H410" s="862"/>
    </row>
    <row r="411" spans="1:8">
      <c r="A411" s="856"/>
      <c r="B411" s="856"/>
      <c r="C411" s="862"/>
      <c r="D411" s="862"/>
      <c r="E411" s="862"/>
      <c r="F411" s="862"/>
      <c r="G411" s="862"/>
      <c r="H411" s="862"/>
    </row>
    <row r="412" spans="1:8">
      <c r="A412" s="856"/>
      <c r="B412" s="856"/>
      <c r="C412" s="862"/>
      <c r="D412" s="862"/>
      <c r="E412" s="862"/>
      <c r="F412" s="862"/>
      <c r="G412" s="862"/>
      <c r="H412" s="862"/>
    </row>
    <row r="413" spans="1:8">
      <c r="A413" s="856"/>
      <c r="B413" s="856"/>
      <c r="C413" s="862"/>
      <c r="D413" s="862"/>
      <c r="E413" s="862"/>
      <c r="F413" s="862"/>
      <c r="G413" s="862"/>
      <c r="H413" s="862"/>
    </row>
    <row r="414" spans="1:8">
      <c r="A414" s="856"/>
      <c r="B414" s="856"/>
      <c r="C414" s="862"/>
      <c r="D414" s="862"/>
      <c r="E414" s="862"/>
      <c r="F414" s="862"/>
      <c r="G414" s="862"/>
      <c r="H414" s="862"/>
    </row>
    <row r="415" spans="1:8">
      <c r="A415" s="856"/>
      <c r="B415" s="856"/>
      <c r="C415" s="862"/>
      <c r="D415" s="862"/>
      <c r="E415" s="862"/>
      <c r="F415" s="862"/>
      <c r="G415" s="862"/>
      <c r="H415" s="862"/>
    </row>
    <row r="416" spans="1:8">
      <c r="A416" s="856"/>
      <c r="B416" s="856"/>
      <c r="C416" s="862"/>
      <c r="D416" s="862"/>
      <c r="E416" s="862"/>
      <c r="F416" s="862"/>
      <c r="G416" s="862"/>
      <c r="H416" s="862"/>
    </row>
    <row r="417" spans="1:8">
      <c r="A417" s="856"/>
      <c r="B417" s="856"/>
      <c r="C417" s="862"/>
      <c r="D417" s="862"/>
      <c r="E417" s="862"/>
      <c r="F417" s="862"/>
      <c r="G417" s="862"/>
      <c r="H417" s="862"/>
    </row>
    <row r="418" spans="1:8">
      <c r="A418" s="856"/>
      <c r="B418" s="856"/>
      <c r="C418" s="862"/>
      <c r="D418" s="862"/>
      <c r="E418" s="862"/>
      <c r="F418" s="862"/>
      <c r="G418" s="862"/>
      <c r="H418" s="862"/>
    </row>
    <row r="419" spans="1:8">
      <c r="A419" s="856"/>
      <c r="B419" s="856"/>
      <c r="C419" s="862"/>
      <c r="D419" s="862"/>
      <c r="E419" s="862"/>
      <c r="F419" s="862"/>
      <c r="G419" s="862"/>
      <c r="H419" s="862"/>
    </row>
    <row r="420" spans="1:8">
      <c r="A420" s="856"/>
      <c r="B420" s="856"/>
      <c r="C420" s="862"/>
      <c r="D420" s="862"/>
      <c r="E420" s="862"/>
      <c r="F420" s="862"/>
      <c r="G420" s="862"/>
      <c r="H420" s="862"/>
    </row>
    <row r="421" spans="1:8">
      <c r="A421" s="856"/>
      <c r="B421" s="856"/>
      <c r="C421" s="862"/>
      <c r="D421" s="862"/>
      <c r="E421" s="862"/>
      <c r="F421" s="862"/>
      <c r="G421" s="862"/>
      <c r="H421" s="862"/>
    </row>
    <row r="422" spans="1:8">
      <c r="A422" s="856"/>
      <c r="B422" s="856"/>
      <c r="C422" s="862"/>
      <c r="D422" s="862"/>
      <c r="E422" s="862"/>
      <c r="F422" s="862"/>
      <c r="G422" s="862"/>
      <c r="H422" s="862"/>
    </row>
    <row r="423" spans="1:8">
      <c r="A423" s="856"/>
      <c r="B423" s="856"/>
      <c r="C423" s="862"/>
      <c r="D423" s="862"/>
      <c r="E423" s="862"/>
      <c r="F423" s="862"/>
      <c r="G423" s="862"/>
      <c r="H423" s="862"/>
    </row>
    <row r="424" spans="1:8">
      <c r="A424" s="856"/>
      <c r="B424" s="856"/>
      <c r="C424" s="862"/>
      <c r="D424" s="862"/>
      <c r="E424" s="862"/>
      <c r="F424" s="862"/>
      <c r="G424" s="862"/>
      <c r="H424" s="862"/>
    </row>
    <row r="425" spans="1:8">
      <c r="A425" s="856"/>
      <c r="B425" s="856"/>
      <c r="C425" s="862"/>
      <c r="D425" s="862"/>
      <c r="E425" s="862"/>
      <c r="F425" s="862"/>
      <c r="G425" s="862"/>
      <c r="H425" s="862"/>
    </row>
    <row r="426" spans="1:8">
      <c r="A426" s="856"/>
      <c r="B426" s="856"/>
      <c r="C426" s="862"/>
      <c r="D426" s="862"/>
      <c r="E426" s="862"/>
      <c r="F426" s="862"/>
      <c r="G426" s="862"/>
      <c r="H426" s="862"/>
    </row>
    <row r="427" spans="1:8">
      <c r="A427" s="856"/>
      <c r="B427" s="856"/>
      <c r="C427" s="862"/>
      <c r="D427" s="862"/>
      <c r="E427" s="862"/>
      <c r="F427" s="862"/>
      <c r="G427" s="862"/>
      <c r="H427" s="862"/>
    </row>
    <row r="428" spans="1:8">
      <c r="A428" s="856"/>
      <c r="B428" s="856"/>
      <c r="C428" s="862"/>
      <c r="D428" s="862"/>
      <c r="E428" s="862"/>
      <c r="F428" s="862"/>
      <c r="G428" s="862"/>
      <c r="H428" s="862"/>
    </row>
    <row r="429" spans="1:8">
      <c r="A429" s="856"/>
      <c r="B429" s="856"/>
      <c r="C429" s="862"/>
      <c r="D429" s="862"/>
      <c r="E429" s="862"/>
      <c r="F429" s="862"/>
      <c r="G429" s="862"/>
      <c r="H429" s="862"/>
    </row>
    <row r="430" spans="1:8">
      <c r="A430" s="856"/>
      <c r="B430" s="856"/>
      <c r="C430" s="862"/>
      <c r="D430" s="862"/>
      <c r="E430" s="862"/>
      <c r="F430" s="862"/>
      <c r="G430" s="862"/>
      <c r="H430" s="862"/>
    </row>
    <row r="431" spans="1:8">
      <c r="A431" s="856"/>
      <c r="B431" s="856"/>
      <c r="C431" s="862"/>
      <c r="D431" s="862"/>
      <c r="E431" s="862"/>
      <c r="F431" s="862"/>
      <c r="G431" s="862"/>
      <c r="H431" s="862"/>
    </row>
    <row r="432" spans="1:8">
      <c r="A432" s="856"/>
      <c r="B432" s="856"/>
      <c r="C432" s="862"/>
      <c r="D432" s="862"/>
      <c r="E432" s="862"/>
      <c r="F432" s="862"/>
      <c r="G432" s="862"/>
      <c r="H432" s="862"/>
    </row>
    <row r="433" spans="1:8">
      <c r="A433" s="856"/>
      <c r="B433" s="856"/>
      <c r="C433" s="862"/>
      <c r="D433" s="862"/>
      <c r="E433" s="862"/>
      <c r="F433" s="862"/>
      <c r="G433" s="862"/>
      <c r="H433" s="862"/>
    </row>
    <row r="434" spans="1:8">
      <c r="A434" s="856"/>
      <c r="B434" s="856"/>
      <c r="C434" s="862"/>
      <c r="D434" s="862"/>
      <c r="E434" s="862"/>
      <c r="F434" s="862"/>
      <c r="G434" s="862"/>
      <c r="H434" s="862"/>
    </row>
    <row r="435" spans="1:8">
      <c r="A435" s="856"/>
      <c r="B435" s="856"/>
      <c r="C435" s="862"/>
      <c r="D435" s="862"/>
      <c r="E435" s="862"/>
      <c r="F435" s="862"/>
      <c r="G435" s="862"/>
      <c r="H435" s="862"/>
    </row>
    <row r="436" spans="1:8">
      <c r="A436" s="856"/>
      <c r="B436" s="856"/>
      <c r="C436" s="862"/>
      <c r="D436" s="862"/>
      <c r="E436" s="862"/>
      <c r="F436" s="862"/>
      <c r="G436" s="862"/>
      <c r="H436" s="862"/>
    </row>
    <row r="437" spans="1:8">
      <c r="A437" s="856"/>
      <c r="B437" s="856"/>
      <c r="C437" s="862"/>
      <c r="D437" s="862"/>
      <c r="E437" s="862"/>
      <c r="F437" s="862"/>
      <c r="G437" s="862"/>
      <c r="H437" s="862"/>
    </row>
    <row r="438" spans="1:8">
      <c r="A438" s="856"/>
      <c r="B438" s="856"/>
      <c r="C438" s="862"/>
      <c r="D438" s="862"/>
      <c r="E438" s="862"/>
      <c r="F438" s="862"/>
      <c r="G438" s="862"/>
      <c r="H438" s="862"/>
    </row>
    <row r="439" spans="1:8">
      <c r="A439" s="856"/>
      <c r="B439" s="856"/>
      <c r="C439" s="862"/>
      <c r="D439" s="862"/>
      <c r="E439" s="862"/>
      <c r="F439" s="862"/>
      <c r="G439" s="862"/>
      <c r="H439" s="862"/>
    </row>
    <row r="440" spans="1:8">
      <c r="A440" s="856"/>
      <c r="B440" s="856"/>
      <c r="C440" s="862"/>
      <c r="D440" s="862"/>
      <c r="E440" s="862"/>
      <c r="F440" s="862"/>
      <c r="G440" s="862"/>
      <c r="H440" s="862"/>
    </row>
    <row r="441" spans="1:8">
      <c r="A441" s="856"/>
      <c r="B441" s="856"/>
      <c r="C441" s="862"/>
      <c r="D441" s="862"/>
      <c r="E441" s="862"/>
      <c r="F441" s="862"/>
      <c r="G441" s="862"/>
      <c r="H441" s="862"/>
    </row>
    <row r="442" spans="1:8">
      <c r="A442" s="856"/>
      <c r="B442" s="856"/>
      <c r="C442" s="862"/>
      <c r="D442" s="862"/>
      <c r="E442" s="862"/>
      <c r="F442" s="862"/>
      <c r="G442" s="862"/>
      <c r="H442" s="862"/>
    </row>
    <row r="443" spans="1:8">
      <c r="A443" s="856"/>
      <c r="B443" s="856"/>
      <c r="C443" s="862"/>
      <c r="D443" s="862"/>
      <c r="E443" s="862"/>
      <c r="F443" s="862"/>
      <c r="G443" s="862"/>
      <c r="H443" s="862"/>
    </row>
    <row r="444" spans="1:8">
      <c r="A444" s="856"/>
      <c r="B444" s="856"/>
      <c r="C444" s="862"/>
      <c r="D444" s="862"/>
      <c r="E444" s="862"/>
      <c r="F444" s="862"/>
      <c r="G444" s="862"/>
      <c r="H444" s="862"/>
    </row>
    <row r="445" spans="1:8">
      <c r="A445" s="856"/>
      <c r="B445" s="856"/>
      <c r="C445" s="862"/>
      <c r="D445" s="862"/>
      <c r="E445" s="862"/>
      <c r="F445" s="862"/>
      <c r="G445" s="862"/>
      <c r="H445" s="862"/>
    </row>
    <row r="446" spans="1:8">
      <c r="A446" s="856"/>
      <c r="B446" s="856"/>
      <c r="C446" s="862"/>
      <c r="D446" s="862"/>
      <c r="E446" s="862"/>
      <c r="F446" s="862"/>
      <c r="G446" s="862"/>
      <c r="H446" s="862"/>
    </row>
    <row r="447" spans="1:8">
      <c r="A447" s="856"/>
      <c r="B447" s="856"/>
      <c r="C447" s="862"/>
      <c r="D447" s="862"/>
      <c r="E447" s="862"/>
      <c r="F447" s="862"/>
      <c r="G447" s="862"/>
      <c r="H447" s="862"/>
    </row>
    <row r="448" spans="1:8">
      <c r="A448" s="856"/>
      <c r="B448" s="856"/>
      <c r="C448" s="862"/>
      <c r="D448" s="862"/>
      <c r="E448" s="862"/>
      <c r="F448" s="862"/>
      <c r="G448" s="862"/>
      <c r="H448" s="862"/>
    </row>
    <row r="449" spans="1:8">
      <c r="A449" s="856"/>
      <c r="B449" s="856"/>
      <c r="C449" s="862"/>
      <c r="D449" s="862"/>
      <c r="E449" s="862"/>
      <c r="F449" s="862"/>
      <c r="G449" s="862"/>
      <c r="H449" s="862"/>
    </row>
    <row r="450" spans="1:8">
      <c r="A450" s="856"/>
      <c r="B450" s="856"/>
      <c r="C450" s="862"/>
      <c r="D450" s="862"/>
      <c r="E450" s="862"/>
      <c r="F450" s="862"/>
      <c r="G450" s="862"/>
      <c r="H450" s="862"/>
    </row>
    <row r="451" spans="1:8">
      <c r="A451" s="856"/>
      <c r="B451" s="856"/>
      <c r="C451" s="862"/>
      <c r="D451" s="862"/>
      <c r="E451" s="862"/>
      <c r="F451" s="862"/>
      <c r="G451" s="862"/>
      <c r="H451" s="862"/>
    </row>
    <row r="452" spans="1:8">
      <c r="A452" s="856"/>
      <c r="B452" s="856"/>
      <c r="C452" s="862"/>
      <c r="D452" s="862"/>
      <c r="E452" s="862"/>
      <c r="F452" s="862"/>
      <c r="G452" s="862"/>
      <c r="H452" s="862"/>
    </row>
    <row r="453" spans="1:8">
      <c r="A453" s="856"/>
      <c r="B453" s="856"/>
      <c r="C453" s="862"/>
      <c r="D453" s="862"/>
      <c r="E453" s="862"/>
      <c r="F453" s="862"/>
      <c r="G453" s="862"/>
      <c r="H453" s="862"/>
    </row>
    <row r="454" spans="1:8">
      <c r="A454" s="856"/>
      <c r="B454" s="856"/>
      <c r="C454" s="862"/>
      <c r="D454" s="862"/>
      <c r="E454" s="862"/>
      <c r="F454" s="862"/>
      <c r="G454" s="862"/>
      <c r="H454" s="862"/>
    </row>
    <row r="455" spans="1:8">
      <c r="A455" s="856"/>
      <c r="B455" s="856"/>
      <c r="C455" s="862"/>
      <c r="D455" s="862"/>
      <c r="E455" s="862"/>
      <c r="F455" s="862"/>
      <c r="G455" s="862"/>
      <c r="H455" s="862"/>
    </row>
    <row r="456" spans="1:8">
      <c r="A456" s="856"/>
      <c r="B456" s="856"/>
      <c r="C456" s="862"/>
      <c r="D456" s="862"/>
      <c r="E456" s="862"/>
      <c r="F456" s="862"/>
      <c r="G456" s="862"/>
      <c r="H456" s="862"/>
    </row>
    <row r="457" spans="1:8">
      <c r="A457" s="856"/>
      <c r="B457" s="856"/>
      <c r="C457" s="862"/>
      <c r="D457" s="862"/>
      <c r="E457" s="862"/>
      <c r="F457" s="862"/>
      <c r="G457" s="862"/>
      <c r="H457" s="862"/>
    </row>
    <row r="458" spans="1:8">
      <c r="A458" s="856"/>
      <c r="B458" s="856"/>
      <c r="C458" s="862"/>
      <c r="D458" s="862"/>
      <c r="E458" s="862"/>
      <c r="F458" s="862"/>
      <c r="G458" s="862"/>
      <c r="H458" s="862"/>
    </row>
    <row r="459" spans="1:8">
      <c r="A459" s="856"/>
      <c r="B459" s="856"/>
      <c r="C459" s="862"/>
      <c r="D459" s="862"/>
      <c r="E459" s="862"/>
      <c r="F459" s="862"/>
      <c r="G459" s="862"/>
      <c r="H459" s="862"/>
    </row>
    <row r="460" spans="1:8">
      <c r="A460" s="856"/>
      <c r="B460" s="856"/>
      <c r="C460" s="862"/>
      <c r="D460" s="862"/>
      <c r="E460" s="862"/>
      <c r="F460" s="862"/>
      <c r="G460" s="862"/>
      <c r="H460" s="862"/>
    </row>
    <row r="461" spans="1:8">
      <c r="A461" s="856"/>
      <c r="B461" s="856"/>
      <c r="C461" s="862"/>
      <c r="D461" s="862"/>
      <c r="E461" s="862"/>
      <c r="F461" s="862"/>
      <c r="G461" s="862"/>
      <c r="H461" s="862"/>
    </row>
    <row r="462" spans="1:8">
      <c r="A462" s="856"/>
      <c r="B462" s="856"/>
      <c r="C462" s="862"/>
      <c r="D462" s="862"/>
      <c r="E462" s="862"/>
      <c r="F462" s="862"/>
      <c r="G462" s="862"/>
      <c r="H462" s="862"/>
    </row>
    <row r="463" spans="1:8">
      <c r="A463" s="856"/>
      <c r="B463" s="856"/>
      <c r="C463" s="862"/>
      <c r="D463" s="862"/>
      <c r="E463" s="862"/>
      <c r="F463" s="862"/>
      <c r="G463" s="862"/>
      <c r="H463" s="862"/>
    </row>
    <row r="464" spans="1:8">
      <c r="A464" s="856"/>
      <c r="B464" s="856"/>
      <c r="C464" s="862"/>
      <c r="D464" s="862"/>
      <c r="E464" s="862"/>
      <c r="F464" s="862"/>
      <c r="G464" s="862"/>
      <c r="H464" s="862"/>
    </row>
    <row r="465" spans="1:8">
      <c r="A465" s="856"/>
      <c r="B465" s="856"/>
      <c r="C465" s="862"/>
      <c r="D465" s="862"/>
      <c r="E465" s="862"/>
      <c r="F465" s="862"/>
      <c r="G465" s="862"/>
      <c r="H465" s="862"/>
    </row>
    <row r="466" spans="1:8">
      <c r="A466" s="856"/>
      <c r="B466" s="856"/>
      <c r="C466" s="862"/>
      <c r="D466" s="862"/>
      <c r="E466" s="862"/>
      <c r="F466" s="862"/>
      <c r="G466" s="862"/>
      <c r="H466" s="862"/>
    </row>
    <row r="467" spans="1:8">
      <c r="A467" s="856"/>
      <c r="B467" s="856"/>
      <c r="C467" s="862"/>
      <c r="D467" s="862"/>
      <c r="E467" s="862"/>
      <c r="F467" s="862"/>
      <c r="G467" s="862"/>
      <c r="H467" s="862"/>
    </row>
    <row r="468" spans="1:8">
      <c r="A468" s="856"/>
      <c r="B468" s="856"/>
      <c r="C468" s="862"/>
      <c r="D468" s="862"/>
      <c r="E468" s="862"/>
      <c r="F468" s="862"/>
      <c r="G468" s="862"/>
      <c r="H468" s="862"/>
    </row>
    <row r="469" spans="1:8">
      <c r="A469" s="856"/>
      <c r="B469" s="856"/>
      <c r="C469" s="862"/>
      <c r="D469" s="862"/>
      <c r="E469" s="862"/>
      <c r="F469" s="862"/>
      <c r="G469" s="862"/>
      <c r="H469" s="862"/>
    </row>
    <row r="470" spans="1:8">
      <c r="A470" s="856"/>
      <c r="B470" s="856"/>
      <c r="C470" s="862"/>
      <c r="D470" s="862"/>
      <c r="E470" s="862"/>
      <c r="F470" s="862"/>
      <c r="G470" s="862"/>
      <c r="H470" s="862"/>
    </row>
    <row r="471" spans="1:8">
      <c r="A471" s="856"/>
      <c r="B471" s="856"/>
      <c r="C471" s="862"/>
      <c r="D471" s="862"/>
      <c r="E471" s="862"/>
      <c r="F471" s="862"/>
      <c r="G471" s="862"/>
      <c r="H471" s="862"/>
    </row>
    <row r="472" spans="1:8">
      <c r="A472" s="856"/>
      <c r="B472" s="856"/>
      <c r="C472" s="862"/>
      <c r="D472" s="862"/>
      <c r="E472" s="862"/>
      <c r="F472" s="862"/>
      <c r="G472" s="862"/>
      <c r="H472" s="862"/>
    </row>
    <row r="473" spans="1:8">
      <c r="A473" s="856"/>
      <c r="B473" s="856"/>
      <c r="C473" s="862"/>
      <c r="D473" s="862"/>
      <c r="E473" s="862"/>
      <c r="F473" s="862"/>
      <c r="G473" s="862"/>
      <c r="H473" s="862"/>
    </row>
    <row r="474" spans="1:8">
      <c r="A474" s="856"/>
      <c r="B474" s="856"/>
      <c r="C474" s="862"/>
      <c r="D474" s="862"/>
      <c r="E474" s="862"/>
      <c r="F474" s="862"/>
      <c r="G474" s="862"/>
      <c r="H474" s="862"/>
    </row>
    <row r="475" spans="1:8">
      <c r="A475" s="856"/>
      <c r="B475" s="856"/>
      <c r="C475" s="862"/>
      <c r="D475" s="862"/>
      <c r="E475" s="862"/>
      <c r="F475" s="862"/>
      <c r="G475" s="862"/>
      <c r="H475" s="862"/>
    </row>
    <row r="476" spans="1:8">
      <c r="A476" s="856"/>
      <c r="B476" s="856"/>
      <c r="C476" s="862"/>
      <c r="D476" s="862"/>
      <c r="E476" s="862"/>
      <c r="F476" s="862"/>
      <c r="G476" s="862"/>
      <c r="H476" s="862"/>
    </row>
    <row r="477" spans="1:8">
      <c r="A477" s="856"/>
      <c r="B477" s="856"/>
      <c r="C477" s="862"/>
      <c r="D477" s="862"/>
      <c r="E477" s="862"/>
      <c r="F477" s="862"/>
      <c r="G477" s="862"/>
      <c r="H477" s="862"/>
    </row>
    <row r="478" spans="1:8">
      <c r="A478" s="856"/>
      <c r="B478" s="856"/>
      <c r="C478" s="862"/>
      <c r="D478" s="862"/>
      <c r="E478" s="862"/>
      <c r="F478" s="862"/>
      <c r="G478" s="862"/>
      <c r="H478" s="862"/>
    </row>
    <row r="479" spans="1:8">
      <c r="A479" s="856"/>
      <c r="B479" s="856"/>
      <c r="C479" s="862"/>
      <c r="D479" s="862"/>
      <c r="E479" s="862"/>
      <c r="F479" s="862"/>
      <c r="G479" s="862"/>
      <c r="H479" s="862"/>
    </row>
    <row r="480" spans="1:8">
      <c r="A480" s="856"/>
      <c r="B480" s="856"/>
      <c r="C480" s="862"/>
      <c r="D480" s="862"/>
      <c r="E480" s="862"/>
      <c r="F480" s="862"/>
      <c r="G480" s="862"/>
      <c r="H480" s="862"/>
    </row>
    <row r="481" spans="1:8">
      <c r="A481" s="856"/>
      <c r="B481" s="856"/>
      <c r="C481" s="862"/>
      <c r="D481" s="862"/>
      <c r="E481" s="862"/>
      <c r="F481" s="862"/>
      <c r="G481" s="862"/>
      <c r="H481" s="862"/>
    </row>
    <row r="482" spans="1:8">
      <c r="A482" s="856"/>
      <c r="B482" s="856"/>
      <c r="C482" s="862"/>
      <c r="D482" s="862"/>
      <c r="E482" s="862"/>
      <c r="F482" s="862"/>
      <c r="G482" s="862"/>
      <c r="H482" s="862"/>
    </row>
    <row r="483" spans="1:8">
      <c r="A483" s="856"/>
      <c r="B483" s="856"/>
      <c r="C483" s="862"/>
      <c r="D483" s="862"/>
      <c r="E483" s="862"/>
      <c r="F483" s="862"/>
      <c r="G483" s="862"/>
      <c r="H483" s="862"/>
    </row>
    <row r="484" spans="1:8">
      <c r="A484" s="856"/>
      <c r="B484" s="856"/>
      <c r="C484" s="862"/>
      <c r="D484" s="862"/>
      <c r="E484" s="862"/>
      <c r="F484" s="862"/>
      <c r="G484" s="862"/>
      <c r="H484" s="862"/>
    </row>
    <row r="485" spans="1:8">
      <c r="A485" s="856"/>
      <c r="B485" s="856"/>
      <c r="C485" s="862"/>
      <c r="D485" s="862"/>
      <c r="E485" s="862"/>
      <c r="F485" s="862"/>
      <c r="G485" s="862"/>
      <c r="H485" s="862"/>
    </row>
    <row r="486" spans="1:8">
      <c r="A486" s="856"/>
      <c r="B486" s="856"/>
      <c r="C486" s="862"/>
      <c r="D486" s="862"/>
      <c r="E486" s="862"/>
      <c r="F486" s="862"/>
      <c r="G486" s="862"/>
      <c r="H486" s="862"/>
    </row>
    <row r="487" spans="1:8">
      <c r="A487" s="856"/>
      <c r="B487" s="856"/>
      <c r="C487" s="862"/>
      <c r="D487" s="862"/>
      <c r="E487" s="862"/>
      <c r="F487" s="862"/>
      <c r="G487" s="862"/>
      <c r="H487" s="862"/>
    </row>
    <row r="488" spans="1:8">
      <c r="A488" s="856"/>
      <c r="B488" s="856"/>
      <c r="C488" s="862"/>
      <c r="D488" s="862"/>
      <c r="E488" s="862"/>
      <c r="F488" s="862"/>
      <c r="G488" s="862"/>
      <c r="H488" s="862"/>
    </row>
    <row r="489" spans="1:8">
      <c r="A489" s="856"/>
      <c r="B489" s="856"/>
      <c r="C489" s="862"/>
      <c r="D489" s="862"/>
      <c r="E489" s="862"/>
      <c r="F489" s="862"/>
      <c r="G489" s="862"/>
      <c r="H489" s="862"/>
    </row>
    <row r="490" spans="1:8">
      <c r="A490" s="856"/>
      <c r="B490" s="856"/>
      <c r="C490" s="862"/>
      <c r="D490" s="862"/>
      <c r="E490" s="862"/>
      <c r="F490" s="862"/>
      <c r="G490" s="862"/>
      <c r="H490" s="862"/>
    </row>
    <row r="491" spans="1:8">
      <c r="A491" s="856"/>
      <c r="B491" s="856"/>
      <c r="C491" s="862"/>
      <c r="D491" s="862"/>
      <c r="E491" s="862"/>
      <c r="F491" s="862"/>
      <c r="G491" s="862"/>
      <c r="H491" s="862"/>
    </row>
    <row r="492" spans="1:8">
      <c r="A492" s="856"/>
      <c r="B492" s="856"/>
      <c r="C492" s="862"/>
      <c r="D492" s="862"/>
      <c r="E492" s="862"/>
      <c r="F492" s="862"/>
      <c r="G492" s="862"/>
      <c r="H492" s="862"/>
    </row>
    <row r="493" spans="1:8">
      <c r="A493" s="856"/>
      <c r="B493" s="856"/>
      <c r="C493" s="862"/>
      <c r="D493" s="862"/>
      <c r="E493" s="862"/>
      <c r="F493" s="862"/>
      <c r="G493" s="862"/>
      <c r="H493" s="862"/>
    </row>
    <row r="494" spans="1:8">
      <c r="A494" s="856"/>
      <c r="B494" s="856"/>
      <c r="C494" s="862"/>
      <c r="D494" s="862"/>
      <c r="E494" s="862"/>
      <c r="F494" s="862"/>
      <c r="G494" s="862"/>
      <c r="H494" s="862"/>
    </row>
    <row r="495" spans="1:8">
      <c r="A495" s="856"/>
      <c r="B495" s="856"/>
      <c r="C495" s="862"/>
      <c r="D495" s="862"/>
      <c r="E495" s="862"/>
      <c r="F495" s="862"/>
      <c r="G495" s="862"/>
      <c r="H495" s="862"/>
    </row>
    <row r="496" spans="1:8">
      <c r="A496" s="856"/>
      <c r="B496" s="856"/>
      <c r="C496" s="862"/>
      <c r="D496" s="862"/>
      <c r="E496" s="862"/>
      <c r="F496" s="862"/>
      <c r="G496" s="862"/>
      <c r="H496" s="862"/>
    </row>
    <row r="497" spans="1:8">
      <c r="A497" s="856"/>
      <c r="B497" s="856"/>
      <c r="C497" s="862"/>
      <c r="D497" s="862"/>
      <c r="E497" s="862"/>
      <c r="F497" s="862"/>
      <c r="G497" s="862"/>
      <c r="H497" s="862"/>
    </row>
    <row r="498" spans="1:8">
      <c r="A498" s="856"/>
      <c r="B498" s="856"/>
      <c r="C498" s="862"/>
      <c r="D498" s="862"/>
      <c r="E498" s="862"/>
      <c r="F498" s="862"/>
      <c r="G498" s="862"/>
      <c r="H498" s="862"/>
    </row>
    <row r="499" spans="1:8">
      <c r="A499" s="856"/>
      <c r="B499" s="856"/>
      <c r="C499" s="862"/>
      <c r="D499" s="862"/>
      <c r="E499" s="862"/>
      <c r="F499" s="862"/>
      <c r="G499" s="862"/>
      <c r="H499" s="862"/>
    </row>
    <row r="500" spans="1:8">
      <c r="A500" s="856"/>
      <c r="B500" s="856"/>
      <c r="C500" s="862"/>
      <c r="D500" s="862"/>
      <c r="E500" s="862"/>
      <c r="F500" s="862"/>
      <c r="G500" s="862"/>
      <c r="H500" s="862"/>
    </row>
    <row r="501" spans="1:8">
      <c r="A501" s="856"/>
      <c r="B501" s="856"/>
      <c r="C501" s="862"/>
      <c r="D501" s="862"/>
      <c r="E501" s="862"/>
      <c r="F501" s="862"/>
      <c r="G501" s="862"/>
      <c r="H501" s="862"/>
    </row>
    <row r="502" spans="1:8">
      <c r="A502" s="856"/>
      <c r="B502" s="856"/>
      <c r="C502" s="862"/>
      <c r="D502" s="862"/>
      <c r="E502" s="862"/>
      <c r="F502" s="862"/>
      <c r="G502" s="862"/>
      <c r="H502" s="862"/>
    </row>
    <row r="503" spans="1:8">
      <c r="A503" s="856"/>
      <c r="B503" s="856"/>
      <c r="C503" s="862"/>
      <c r="D503" s="862"/>
      <c r="E503" s="862"/>
      <c r="F503" s="862"/>
      <c r="G503" s="862"/>
      <c r="H503" s="862"/>
    </row>
    <row r="504" spans="1:8">
      <c r="A504" s="856"/>
      <c r="B504" s="856"/>
      <c r="C504" s="862"/>
      <c r="D504" s="862"/>
      <c r="E504" s="862"/>
      <c r="F504" s="862"/>
      <c r="G504" s="862"/>
      <c r="H504" s="862"/>
    </row>
    <row r="505" spans="1:8">
      <c r="A505" s="856"/>
      <c r="B505" s="856"/>
      <c r="C505" s="862"/>
      <c r="D505" s="862"/>
      <c r="E505" s="862"/>
      <c r="F505" s="862"/>
      <c r="G505" s="862"/>
      <c r="H505" s="862"/>
    </row>
    <row r="506" spans="1:8">
      <c r="A506" s="856"/>
      <c r="B506" s="856"/>
      <c r="C506" s="862"/>
      <c r="D506" s="862"/>
      <c r="E506" s="862"/>
      <c r="F506" s="862"/>
      <c r="G506" s="862"/>
      <c r="H506" s="862"/>
    </row>
    <row r="507" spans="1:8">
      <c r="A507" s="856"/>
      <c r="B507" s="856"/>
      <c r="C507" s="862"/>
      <c r="D507" s="862"/>
      <c r="E507" s="862"/>
      <c r="F507" s="862"/>
      <c r="G507" s="862"/>
      <c r="H507" s="862"/>
    </row>
    <row r="508" spans="1:8">
      <c r="A508" s="856"/>
      <c r="B508" s="856"/>
      <c r="C508" s="862"/>
      <c r="D508" s="862"/>
      <c r="E508" s="862"/>
      <c r="F508" s="862"/>
      <c r="G508" s="862"/>
      <c r="H508" s="862"/>
    </row>
    <row r="509" spans="1:8">
      <c r="A509" s="856"/>
      <c r="B509" s="856"/>
      <c r="C509" s="862"/>
      <c r="D509" s="862"/>
      <c r="E509" s="862"/>
      <c r="F509" s="862"/>
      <c r="G509" s="862"/>
      <c r="H509" s="862"/>
    </row>
    <row r="510" spans="1:8">
      <c r="A510" s="856"/>
      <c r="B510" s="856"/>
      <c r="C510" s="862"/>
      <c r="D510" s="862"/>
      <c r="E510" s="862"/>
      <c r="F510" s="862"/>
      <c r="G510" s="862"/>
      <c r="H510" s="862"/>
    </row>
    <row r="511" spans="1:8">
      <c r="A511" s="856"/>
      <c r="B511" s="856"/>
      <c r="C511" s="862"/>
      <c r="D511" s="862"/>
      <c r="E511" s="862"/>
      <c r="F511" s="862"/>
      <c r="G511" s="862"/>
      <c r="H511" s="862"/>
    </row>
    <row r="512" spans="1:8">
      <c r="A512" s="856"/>
      <c r="B512" s="856"/>
      <c r="C512" s="862"/>
      <c r="D512" s="862"/>
      <c r="E512" s="862"/>
      <c r="F512" s="862"/>
      <c r="G512" s="862"/>
      <c r="H512" s="862"/>
    </row>
    <row r="513" spans="1:8">
      <c r="A513" s="856"/>
      <c r="B513" s="856"/>
      <c r="C513" s="862"/>
      <c r="D513" s="862"/>
      <c r="E513" s="862"/>
      <c r="F513" s="862"/>
      <c r="G513" s="862"/>
      <c r="H513" s="862"/>
    </row>
    <row r="514" spans="1:8">
      <c r="A514" s="856"/>
      <c r="B514" s="856"/>
      <c r="C514" s="862"/>
      <c r="D514" s="862"/>
      <c r="E514" s="862"/>
      <c r="F514" s="862"/>
      <c r="G514" s="862"/>
      <c r="H514" s="862"/>
    </row>
    <row r="515" spans="1:8">
      <c r="A515" s="856"/>
      <c r="B515" s="856"/>
      <c r="C515" s="862"/>
      <c r="D515" s="862"/>
      <c r="E515" s="862"/>
      <c r="F515" s="862"/>
      <c r="G515" s="862"/>
      <c r="H515" s="862"/>
    </row>
    <row r="516" spans="1:8">
      <c r="A516" s="856"/>
      <c r="B516" s="856"/>
      <c r="C516" s="862"/>
      <c r="D516" s="862"/>
      <c r="E516" s="862"/>
      <c r="F516" s="862"/>
      <c r="G516" s="862"/>
      <c r="H516" s="862"/>
    </row>
    <row r="517" spans="1:8">
      <c r="A517" s="856"/>
      <c r="B517" s="856"/>
      <c r="C517" s="862"/>
      <c r="D517" s="862"/>
      <c r="E517" s="862"/>
      <c r="F517" s="862"/>
      <c r="G517" s="862"/>
      <c r="H517" s="862"/>
    </row>
    <row r="518" spans="1:8">
      <c r="A518" s="856"/>
      <c r="B518" s="856"/>
      <c r="C518" s="862"/>
      <c r="D518" s="862"/>
      <c r="E518" s="862"/>
      <c r="F518" s="862"/>
      <c r="G518" s="862"/>
      <c r="H518" s="862"/>
    </row>
    <row r="519" spans="1:8">
      <c r="A519" s="856"/>
      <c r="B519" s="856"/>
      <c r="C519" s="862"/>
      <c r="D519" s="862"/>
      <c r="E519" s="862"/>
      <c r="F519" s="862"/>
      <c r="G519" s="862"/>
      <c r="H519" s="862"/>
    </row>
    <row r="520" spans="1:8">
      <c r="A520" s="856"/>
      <c r="B520" s="856"/>
      <c r="C520" s="862"/>
      <c r="D520" s="862"/>
      <c r="E520" s="862"/>
      <c r="F520" s="862"/>
      <c r="G520" s="862"/>
      <c r="H520" s="862"/>
    </row>
    <row r="521" spans="1:8">
      <c r="A521" s="856"/>
      <c r="B521" s="856"/>
      <c r="C521" s="862"/>
      <c r="D521" s="862"/>
      <c r="E521" s="862"/>
      <c r="F521" s="862"/>
      <c r="G521" s="862"/>
      <c r="H521" s="862"/>
    </row>
    <row r="522" spans="1:8">
      <c r="A522" s="856"/>
      <c r="B522" s="856"/>
      <c r="C522" s="862"/>
      <c r="D522" s="862"/>
      <c r="E522" s="862"/>
      <c r="F522" s="862"/>
      <c r="G522" s="862"/>
      <c r="H522" s="862"/>
    </row>
    <row r="523" spans="1:8">
      <c r="A523" s="856"/>
      <c r="B523" s="856"/>
      <c r="C523" s="862"/>
      <c r="D523" s="862"/>
      <c r="E523" s="862"/>
      <c r="F523" s="862"/>
      <c r="G523" s="862"/>
      <c r="H523" s="862"/>
    </row>
    <row r="524" spans="1:8">
      <c r="A524" s="856"/>
      <c r="B524" s="856"/>
      <c r="C524" s="862"/>
      <c r="D524" s="862"/>
      <c r="E524" s="862"/>
      <c r="F524" s="862"/>
      <c r="G524" s="862"/>
      <c r="H524" s="862"/>
    </row>
    <row r="525" spans="1:8">
      <c r="A525" s="856"/>
      <c r="B525" s="856"/>
      <c r="C525" s="862"/>
      <c r="D525" s="862"/>
      <c r="E525" s="862"/>
      <c r="F525" s="862"/>
      <c r="G525" s="862"/>
      <c r="H525" s="862"/>
    </row>
    <row r="526" spans="1:8">
      <c r="A526" s="856"/>
      <c r="B526" s="856"/>
      <c r="C526" s="862"/>
      <c r="D526" s="862"/>
      <c r="E526" s="862"/>
      <c r="F526" s="862"/>
      <c r="G526" s="862"/>
      <c r="H526" s="862"/>
    </row>
    <row r="527" spans="1:8">
      <c r="A527" s="856"/>
      <c r="B527" s="856"/>
      <c r="C527" s="862"/>
      <c r="D527" s="862"/>
      <c r="E527" s="862"/>
      <c r="F527" s="862"/>
      <c r="G527" s="862"/>
      <c r="H527" s="862"/>
    </row>
    <row r="528" spans="1:8">
      <c r="A528" s="856"/>
      <c r="B528" s="856"/>
      <c r="C528" s="862"/>
      <c r="D528" s="862"/>
      <c r="E528" s="862"/>
      <c r="F528" s="862"/>
      <c r="G528" s="862"/>
      <c r="H528" s="862"/>
    </row>
    <row r="529" spans="1:8">
      <c r="A529" s="856"/>
      <c r="B529" s="856"/>
      <c r="C529" s="862"/>
      <c r="D529" s="862"/>
      <c r="E529" s="862"/>
      <c r="F529" s="862"/>
      <c r="G529" s="862"/>
      <c r="H529" s="862"/>
    </row>
    <row r="530" spans="1:8">
      <c r="A530" s="856"/>
      <c r="B530" s="856"/>
      <c r="C530" s="862"/>
      <c r="D530" s="862"/>
      <c r="E530" s="862"/>
      <c r="F530" s="862"/>
      <c r="G530" s="862"/>
      <c r="H530" s="862"/>
    </row>
    <row r="531" spans="1:8">
      <c r="A531" s="856"/>
      <c r="B531" s="856"/>
      <c r="C531" s="862"/>
      <c r="D531" s="862"/>
      <c r="E531" s="862"/>
      <c r="F531" s="862"/>
      <c r="G531" s="862"/>
      <c r="H531" s="862"/>
    </row>
    <row r="532" spans="1:8">
      <c r="A532" s="856"/>
      <c r="B532" s="856"/>
      <c r="C532" s="862"/>
      <c r="D532" s="862"/>
      <c r="E532" s="862"/>
      <c r="F532" s="862"/>
      <c r="G532" s="862"/>
      <c r="H532" s="862"/>
    </row>
    <row r="533" spans="1:8">
      <c r="A533" s="856"/>
      <c r="B533" s="856"/>
      <c r="C533" s="862"/>
      <c r="D533" s="862"/>
      <c r="E533" s="862"/>
      <c r="F533" s="862"/>
      <c r="G533" s="862"/>
      <c r="H533" s="862"/>
    </row>
    <row r="534" spans="1:8">
      <c r="A534" s="856"/>
      <c r="B534" s="856"/>
      <c r="C534" s="862"/>
      <c r="D534" s="862"/>
      <c r="E534" s="862"/>
      <c r="F534" s="862"/>
      <c r="G534" s="862"/>
      <c r="H534" s="862"/>
    </row>
    <row r="535" spans="1:8">
      <c r="A535" s="856"/>
      <c r="B535" s="856"/>
      <c r="C535" s="862"/>
      <c r="D535" s="862"/>
      <c r="E535" s="862"/>
      <c r="F535" s="862"/>
      <c r="G535" s="862"/>
      <c r="H535" s="862"/>
    </row>
    <row r="536" spans="1:8">
      <c r="A536" s="856"/>
      <c r="B536" s="856"/>
      <c r="C536" s="862"/>
      <c r="D536" s="862"/>
      <c r="E536" s="862"/>
      <c r="F536" s="862"/>
      <c r="G536" s="862"/>
      <c r="H536" s="862"/>
    </row>
    <row r="537" spans="1:8">
      <c r="A537" s="856"/>
      <c r="B537" s="856"/>
      <c r="C537" s="862"/>
      <c r="D537" s="862"/>
      <c r="E537" s="862"/>
      <c r="F537" s="862"/>
      <c r="G537" s="862"/>
      <c r="H537" s="862"/>
    </row>
    <row r="538" spans="1:8">
      <c r="A538" s="856"/>
      <c r="B538" s="856"/>
      <c r="C538" s="862"/>
      <c r="D538" s="862"/>
      <c r="E538" s="862"/>
      <c r="F538" s="862"/>
      <c r="G538" s="862"/>
      <c r="H538" s="862"/>
    </row>
    <row r="539" spans="1:8">
      <c r="A539" s="856"/>
      <c r="B539" s="856"/>
      <c r="C539" s="862"/>
      <c r="D539" s="862"/>
      <c r="E539" s="862"/>
      <c r="F539" s="862"/>
      <c r="G539" s="862"/>
      <c r="H539" s="862"/>
    </row>
    <row r="540" spans="1:8">
      <c r="A540" s="856"/>
      <c r="B540" s="856"/>
      <c r="C540" s="862"/>
      <c r="D540" s="862"/>
      <c r="E540" s="862"/>
      <c r="F540" s="862"/>
      <c r="G540" s="862"/>
      <c r="H540" s="862"/>
    </row>
    <row r="541" spans="1:8">
      <c r="A541" s="856"/>
      <c r="B541" s="856"/>
      <c r="C541" s="862"/>
      <c r="D541" s="862"/>
      <c r="E541" s="862"/>
      <c r="F541" s="862"/>
      <c r="G541" s="862"/>
      <c r="H541" s="862"/>
    </row>
    <row r="542" spans="1:8">
      <c r="A542" s="856"/>
      <c r="B542" s="856"/>
      <c r="C542" s="862"/>
      <c r="D542" s="862"/>
      <c r="E542" s="862"/>
      <c r="F542" s="862"/>
      <c r="G542" s="862"/>
      <c r="H542" s="862"/>
    </row>
    <row r="543" spans="1:8">
      <c r="A543" s="856"/>
      <c r="B543" s="856"/>
      <c r="C543" s="862"/>
      <c r="D543" s="862"/>
      <c r="E543" s="862"/>
      <c r="F543" s="862"/>
      <c r="G543" s="862"/>
      <c r="H543" s="862"/>
    </row>
    <row r="544" spans="1:8">
      <c r="A544" s="856"/>
      <c r="B544" s="856"/>
      <c r="C544" s="862"/>
      <c r="D544" s="862"/>
      <c r="E544" s="862"/>
      <c r="F544" s="862"/>
      <c r="G544" s="862"/>
      <c r="H544" s="862"/>
    </row>
    <row r="545" spans="1:8">
      <c r="A545" s="856"/>
      <c r="B545" s="856"/>
      <c r="C545" s="862"/>
      <c r="D545" s="862"/>
      <c r="E545" s="862"/>
      <c r="F545" s="862"/>
      <c r="G545" s="862"/>
      <c r="H545" s="862"/>
    </row>
    <row r="546" spans="1:8">
      <c r="A546" s="856"/>
      <c r="B546" s="856"/>
      <c r="C546" s="862"/>
      <c r="D546" s="862"/>
      <c r="E546" s="862"/>
      <c r="F546" s="862"/>
      <c r="G546" s="862"/>
      <c r="H546" s="862"/>
    </row>
    <row r="547" spans="1:8">
      <c r="A547" s="856"/>
      <c r="B547" s="856"/>
      <c r="C547" s="862"/>
      <c r="D547" s="862"/>
      <c r="E547" s="862"/>
      <c r="F547" s="862"/>
      <c r="G547" s="862"/>
      <c r="H547" s="862"/>
    </row>
    <row r="548" spans="1:8">
      <c r="A548" s="856"/>
      <c r="B548" s="856"/>
      <c r="C548" s="862"/>
      <c r="D548" s="862"/>
      <c r="E548" s="862"/>
      <c r="F548" s="862"/>
      <c r="G548" s="862"/>
      <c r="H548" s="862"/>
    </row>
    <row r="549" spans="1:8">
      <c r="A549" s="856"/>
      <c r="B549" s="856"/>
      <c r="C549" s="862"/>
      <c r="D549" s="862"/>
      <c r="E549" s="862"/>
      <c r="F549" s="862"/>
      <c r="G549" s="862"/>
      <c r="H549" s="862"/>
    </row>
    <row r="550" spans="1:8">
      <c r="A550" s="856"/>
      <c r="B550" s="856"/>
      <c r="C550" s="862"/>
      <c r="D550" s="862"/>
      <c r="E550" s="862"/>
      <c r="F550" s="862"/>
      <c r="G550" s="862"/>
      <c r="H550" s="862"/>
    </row>
    <row r="551" spans="1:8">
      <c r="A551" s="856"/>
      <c r="B551" s="856"/>
      <c r="C551" s="862"/>
      <c r="D551" s="862"/>
      <c r="E551" s="862"/>
      <c r="F551" s="862"/>
      <c r="G551" s="862"/>
      <c r="H551" s="862"/>
    </row>
    <row r="552" spans="1:8">
      <c r="A552" s="856"/>
      <c r="B552" s="856"/>
      <c r="C552" s="862"/>
      <c r="D552" s="862"/>
      <c r="E552" s="862"/>
      <c r="F552" s="862"/>
      <c r="G552" s="862"/>
      <c r="H552" s="862"/>
    </row>
    <row r="553" spans="1:8">
      <c r="A553" s="856"/>
      <c r="B553" s="856"/>
      <c r="C553" s="862"/>
      <c r="D553" s="862"/>
      <c r="E553" s="862"/>
      <c r="F553" s="862"/>
      <c r="G553" s="862"/>
      <c r="H553" s="862"/>
    </row>
    <row r="554" spans="1:8">
      <c r="A554" s="856"/>
      <c r="B554" s="856"/>
      <c r="C554" s="862"/>
      <c r="D554" s="862"/>
      <c r="E554" s="862"/>
      <c r="F554" s="862"/>
      <c r="G554" s="862"/>
      <c r="H554" s="862"/>
    </row>
    <row r="555" spans="1:8">
      <c r="A555" s="856"/>
      <c r="B555" s="856"/>
      <c r="C555" s="862"/>
      <c r="D555" s="862"/>
      <c r="E555" s="862"/>
      <c r="F555" s="862"/>
      <c r="G555" s="862"/>
      <c r="H555" s="862"/>
    </row>
    <row r="556" spans="1:8">
      <c r="A556" s="856"/>
      <c r="B556" s="856"/>
      <c r="C556" s="862"/>
      <c r="D556" s="862"/>
      <c r="E556" s="862"/>
      <c r="F556" s="862"/>
      <c r="G556" s="862"/>
      <c r="H556" s="862"/>
    </row>
    <row r="557" spans="1:8">
      <c r="A557" s="856"/>
      <c r="B557" s="856"/>
      <c r="C557" s="862"/>
      <c r="D557" s="862"/>
      <c r="E557" s="862"/>
      <c r="F557" s="862"/>
      <c r="G557" s="862"/>
      <c r="H557" s="862"/>
    </row>
    <row r="558" spans="1:8">
      <c r="A558" s="856"/>
      <c r="B558" s="856"/>
      <c r="C558" s="862"/>
      <c r="D558" s="862"/>
      <c r="E558" s="862"/>
      <c r="F558" s="862"/>
      <c r="G558" s="862"/>
      <c r="H558" s="862"/>
    </row>
    <row r="559" spans="1:8">
      <c r="A559" s="856"/>
      <c r="B559" s="856"/>
      <c r="C559" s="862"/>
      <c r="D559" s="862"/>
      <c r="E559" s="862"/>
      <c r="F559" s="862"/>
      <c r="G559" s="862"/>
      <c r="H559" s="862"/>
    </row>
    <row r="560" spans="1:8">
      <c r="A560" s="856"/>
      <c r="B560" s="856"/>
      <c r="C560" s="862"/>
      <c r="D560" s="862"/>
      <c r="E560" s="862"/>
      <c r="F560" s="862"/>
      <c r="G560" s="862"/>
      <c r="H560" s="862"/>
    </row>
    <row r="561" spans="1:8">
      <c r="A561" s="856"/>
      <c r="B561" s="856"/>
      <c r="C561" s="862"/>
      <c r="D561" s="862"/>
      <c r="E561" s="862"/>
      <c r="F561" s="862"/>
      <c r="G561" s="862"/>
      <c r="H561" s="862"/>
    </row>
    <row r="562" spans="1:8">
      <c r="A562" s="856"/>
      <c r="B562" s="856"/>
      <c r="C562" s="862"/>
      <c r="D562" s="862"/>
      <c r="E562" s="862"/>
      <c r="F562" s="862"/>
      <c r="G562" s="862"/>
      <c r="H562" s="862"/>
    </row>
    <row r="563" spans="1:8">
      <c r="A563" s="856"/>
      <c r="B563" s="856"/>
      <c r="C563" s="862"/>
      <c r="D563" s="862"/>
      <c r="E563" s="862"/>
      <c r="F563" s="862"/>
      <c r="G563" s="862"/>
      <c r="H563" s="862"/>
    </row>
    <row r="564" spans="1:8">
      <c r="A564" s="856"/>
      <c r="B564" s="856"/>
      <c r="C564" s="862"/>
      <c r="D564" s="862"/>
      <c r="E564" s="862"/>
      <c r="F564" s="862"/>
      <c r="G564" s="862"/>
      <c r="H564" s="862"/>
    </row>
    <row r="565" spans="1:8">
      <c r="A565" s="856"/>
      <c r="B565" s="856"/>
      <c r="C565" s="862"/>
      <c r="D565" s="862"/>
      <c r="E565" s="862"/>
      <c r="F565" s="862"/>
      <c r="G565" s="862"/>
      <c r="H565" s="862"/>
    </row>
    <row r="566" spans="1:8">
      <c r="A566" s="856"/>
      <c r="B566" s="856"/>
      <c r="C566" s="862"/>
      <c r="D566" s="862"/>
      <c r="E566" s="862"/>
      <c r="F566" s="862"/>
      <c r="G566" s="862"/>
      <c r="H566" s="862"/>
    </row>
    <row r="567" spans="1:8">
      <c r="A567" s="856"/>
      <c r="B567" s="856"/>
      <c r="C567" s="862"/>
      <c r="D567" s="862"/>
      <c r="E567" s="862"/>
      <c r="F567" s="862"/>
      <c r="G567" s="862"/>
      <c r="H567" s="862"/>
    </row>
    <row r="568" spans="1:8">
      <c r="A568" s="856"/>
      <c r="B568" s="856"/>
      <c r="C568" s="862"/>
      <c r="D568" s="862"/>
      <c r="E568" s="862"/>
      <c r="F568" s="862"/>
      <c r="G568" s="862"/>
      <c r="H568" s="862"/>
    </row>
    <row r="569" spans="1:8">
      <c r="A569" s="856"/>
      <c r="B569" s="856"/>
      <c r="C569" s="862"/>
      <c r="D569" s="862"/>
      <c r="E569" s="862"/>
      <c r="F569" s="862"/>
      <c r="G569" s="862"/>
      <c r="H569" s="862"/>
    </row>
    <row r="570" spans="1:8">
      <c r="A570" s="856"/>
      <c r="B570" s="856"/>
      <c r="C570" s="862"/>
      <c r="D570" s="862"/>
      <c r="E570" s="862"/>
      <c r="F570" s="862"/>
      <c r="G570" s="862"/>
      <c r="H570" s="862"/>
    </row>
    <row r="571" spans="1:8">
      <c r="A571" s="856"/>
      <c r="B571" s="856"/>
      <c r="C571" s="862"/>
      <c r="D571" s="862"/>
      <c r="E571" s="862"/>
      <c r="F571" s="862"/>
      <c r="G571" s="862"/>
      <c r="H571" s="862"/>
    </row>
    <row r="572" spans="1:8">
      <c r="A572" s="856"/>
      <c r="B572" s="856"/>
      <c r="C572" s="862"/>
      <c r="D572" s="862"/>
      <c r="E572" s="862"/>
      <c r="F572" s="862"/>
      <c r="G572" s="862"/>
      <c r="H572" s="862"/>
    </row>
    <row r="573" spans="1:8">
      <c r="A573" s="856"/>
      <c r="B573" s="856"/>
      <c r="C573" s="862"/>
      <c r="D573" s="862"/>
      <c r="E573" s="862"/>
      <c r="F573" s="862"/>
      <c r="G573" s="862"/>
      <c r="H573" s="862"/>
    </row>
    <row r="574" spans="1:8">
      <c r="A574" s="856"/>
      <c r="B574" s="856"/>
      <c r="C574" s="862"/>
      <c r="D574" s="862"/>
      <c r="E574" s="862"/>
      <c r="F574" s="862"/>
      <c r="G574" s="862"/>
      <c r="H574" s="862"/>
    </row>
    <row r="575" spans="1:8">
      <c r="A575" s="856"/>
      <c r="B575" s="856"/>
      <c r="C575" s="862"/>
      <c r="D575" s="862"/>
      <c r="E575" s="862"/>
      <c r="F575" s="862"/>
      <c r="G575" s="862"/>
      <c r="H575" s="862"/>
    </row>
    <row r="576" spans="1:8">
      <c r="A576" s="856"/>
      <c r="B576" s="856"/>
      <c r="C576" s="862"/>
      <c r="D576" s="862"/>
      <c r="E576" s="862"/>
      <c r="F576" s="862"/>
      <c r="G576" s="862"/>
      <c r="H576" s="862"/>
    </row>
    <row r="577" spans="1:8">
      <c r="A577" s="856"/>
      <c r="B577" s="856"/>
      <c r="C577" s="862"/>
      <c r="D577" s="862"/>
      <c r="E577" s="862"/>
      <c r="F577" s="862"/>
      <c r="G577" s="862"/>
      <c r="H577" s="862"/>
    </row>
    <row r="578" spans="1:8">
      <c r="A578" s="856"/>
      <c r="B578" s="856"/>
      <c r="C578" s="862"/>
      <c r="D578" s="862"/>
      <c r="E578" s="862"/>
      <c r="F578" s="862"/>
      <c r="G578" s="862"/>
      <c r="H578" s="862"/>
    </row>
    <row r="579" spans="1:8">
      <c r="A579" s="856"/>
      <c r="B579" s="856"/>
      <c r="C579" s="862"/>
      <c r="D579" s="862"/>
      <c r="E579" s="862"/>
      <c r="F579" s="862"/>
      <c r="G579" s="862"/>
      <c r="H579" s="862"/>
    </row>
    <row r="580" spans="1:8">
      <c r="A580" s="856"/>
      <c r="B580" s="856"/>
      <c r="C580" s="862"/>
      <c r="D580" s="862"/>
      <c r="E580" s="862"/>
      <c r="F580" s="862"/>
      <c r="G580" s="862"/>
      <c r="H580" s="862"/>
    </row>
    <row r="581" spans="1:8">
      <c r="A581" s="856"/>
      <c r="B581" s="856"/>
      <c r="C581" s="862"/>
      <c r="D581" s="862"/>
      <c r="E581" s="862"/>
      <c r="F581" s="862"/>
      <c r="G581" s="862"/>
      <c r="H581" s="862"/>
    </row>
    <row r="582" spans="1:8">
      <c r="A582" s="856"/>
      <c r="B582" s="856"/>
      <c r="C582" s="862"/>
      <c r="D582" s="862"/>
      <c r="E582" s="862"/>
      <c r="F582" s="862"/>
      <c r="G582" s="862"/>
      <c r="H582" s="862"/>
    </row>
    <row r="583" spans="1:8">
      <c r="A583" s="856"/>
      <c r="B583" s="856"/>
      <c r="C583" s="862"/>
      <c r="D583" s="862"/>
      <c r="E583" s="862"/>
      <c r="F583" s="862"/>
      <c r="G583" s="862"/>
      <c r="H583" s="862"/>
    </row>
    <row r="584" spans="1:8">
      <c r="A584" s="856"/>
      <c r="B584" s="856"/>
      <c r="C584" s="862"/>
      <c r="D584" s="862"/>
      <c r="E584" s="862"/>
      <c r="F584" s="862"/>
      <c r="G584" s="862"/>
      <c r="H584" s="862"/>
    </row>
    <row r="585" spans="1:8">
      <c r="A585" s="856"/>
      <c r="B585" s="856"/>
      <c r="C585" s="862"/>
      <c r="D585" s="862"/>
      <c r="E585" s="862"/>
      <c r="F585" s="862"/>
      <c r="G585" s="862"/>
      <c r="H585" s="862"/>
    </row>
    <row r="586" spans="1:8">
      <c r="A586" s="856"/>
      <c r="B586" s="856"/>
      <c r="C586" s="862"/>
      <c r="D586" s="862"/>
      <c r="E586" s="862"/>
      <c r="F586" s="862"/>
      <c r="G586" s="862"/>
      <c r="H586" s="862"/>
    </row>
    <row r="587" spans="1:8">
      <c r="A587" s="856"/>
      <c r="B587" s="856"/>
      <c r="C587" s="862"/>
      <c r="D587" s="862"/>
      <c r="E587" s="862"/>
      <c r="F587" s="862"/>
      <c r="G587" s="862"/>
      <c r="H587" s="862"/>
    </row>
    <row r="588" spans="1:8">
      <c r="A588" s="856"/>
      <c r="B588" s="856"/>
      <c r="C588" s="862"/>
      <c r="D588" s="862"/>
      <c r="E588" s="862"/>
      <c r="F588" s="862"/>
      <c r="G588" s="862"/>
      <c r="H588" s="862"/>
    </row>
    <row r="589" spans="1:8">
      <c r="A589" s="856"/>
      <c r="B589" s="856"/>
      <c r="C589" s="862"/>
      <c r="D589" s="862"/>
      <c r="E589" s="862"/>
      <c r="F589" s="862"/>
      <c r="G589" s="862"/>
      <c r="H589" s="862"/>
    </row>
    <row r="590" spans="1:8">
      <c r="A590" s="856"/>
      <c r="B590" s="856"/>
      <c r="C590" s="862"/>
      <c r="D590" s="862"/>
      <c r="E590" s="862"/>
      <c r="F590" s="862"/>
      <c r="G590" s="862"/>
      <c r="H590" s="862"/>
    </row>
    <row r="591" spans="1:8">
      <c r="A591" s="856"/>
      <c r="B591" s="856"/>
      <c r="C591" s="862"/>
      <c r="D591" s="862"/>
      <c r="E591" s="862"/>
      <c r="F591" s="862"/>
      <c r="G591" s="862"/>
      <c r="H591" s="862"/>
    </row>
    <row r="592" spans="1:8">
      <c r="A592" s="856"/>
      <c r="B592" s="856"/>
      <c r="C592" s="862"/>
      <c r="D592" s="862"/>
      <c r="E592" s="862"/>
      <c r="F592" s="862"/>
      <c r="G592" s="862"/>
      <c r="H592" s="862"/>
    </row>
    <row r="593" spans="1:8">
      <c r="A593" s="856"/>
      <c r="B593" s="856"/>
      <c r="C593" s="862"/>
      <c r="D593" s="862"/>
      <c r="E593" s="862"/>
      <c r="F593" s="862"/>
      <c r="G593" s="862"/>
      <c r="H593" s="862"/>
    </row>
    <row r="594" spans="1:8">
      <c r="A594" s="856"/>
      <c r="B594" s="856"/>
      <c r="C594" s="862"/>
      <c r="D594" s="862"/>
      <c r="E594" s="862"/>
      <c r="F594" s="862"/>
      <c r="G594" s="862"/>
      <c r="H594" s="862"/>
    </row>
    <row r="595" spans="1:8">
      <c r="A595" s="856"/>
      <c r="B595" s="856"/>
      <c r="C595" s="862"/>
      <c r="D595" s="862"/>
      <c r="E595" s="862"/>
      <c r="F595" s="862"/>
      <c r="G595" s="862"/>
      <c r="H595" s="862"/>
    </row>
    <row r="596" spans="1:8">
      <c r="A596" s="856"/>
      <c r="B596" s="856"/>
      <c r="C596" s="862"/>
      <c r="D596" s="862"/>
      <c r="E596" s="862"/>
      <c r="F596" s="862"/>
      <c r="G596" s="862"/>
      <c r="H596" s="862"/>
    </row>
    <row r="597" spans="1:8">
      <c r="A597" s="856"/>
      <c r="B597" s="856"/>
      <c r="C597" s="862"/>
      <c r="D597" s="862"/>
      <c r="E597" s="862"/>
      <c r="F597" s="862"/>
      <c r="G597" s="862"/>
      <c r="H597" s="862"/>
    </row>
    <row r="598" spans="1:8">
      <c r="A598" s="856"/>
      <c r="B598" s="856"/>
      <c r="C598" s="862"/>
      <c r="D598" s="862"/>
      <c r="E598" s="862"/>
      <c r="F598" s="862"/>
      <c r="G598" s="862"/>
      <c r="H598" s="862"/>
    </row>
    <row r="599" spans="1:8">
      <c r="A599" s="856"/>
      <c r="B599" s="856"/>
      <c r="C599" s="862"/>
      <c r="D599" s="862"/>
      <c r="E599" s="862"/>
      <c r="F599" s="862"/>
      <c r="G599" s="862"/>
      <c r="H599" s="862"/>
    </row>
    <row r="600" spans="1:8">
      <c r="A600" s="856"/>
      <c r="B600" s="856"/>
      <c r="C600" s="862"/>
      <c r="D600" s="862"/>
      <c r="E600" s="862"/>
      <c r="F600" s="862"/>
      <c r="G600" s="862"/>
      <c r="H600" s="862"/>
    </row>
    <row r="601" spans="1:8">
      <c r="A601" s="856"/>
      <c r="B601" s="856"/>
      <c r="C601" s="862"/>
      <c r="D601" s="862"/>
      <c r="E601" s="862"/>
      <c r="F601" s="862"/>
      <c r="G601" s="862"/>
      <c r="H601" s="862"/>
    </row>
    <row r="602" spans="1:8">
      <c r="A602" s="856"/>
      <c r="B602" s="856"/>
      <c r="C602" s="862"/>
      <c r="D602" s="862"/>
      <c r="E602" s="862"/>
      <c r="F602" s="862"/>
      <c r="G602" s="862"/>
      <c r="H602" s="862"/>
    </row>
    <row r="603" spans="1:8">
      <c r="A603" s="856"/>
      <c r="B603" s="856"/>
      <c r="C603" s="862"/>
      <c r="D603" s="862"/>
      <c r="E603" s="862"/>
      <c r="F603" s="862"/>
      <c r="G603" s="862"/>
      <c r="H603" s="862"/>
    </row>
    <row r="604" spans="1:8">
      <c r="A604" s="856"/>
      <c r="B604" s="856"/>
      <c r="C604" s="862"/>
      <c r="D604" s="862"/>
      <c r="E604" s="862"/>
      <c r="F604" s="862"/>
      <c r="G604" s="862"/>
      <c r="H604" s="862"/>
    </row>
    <row r="605" spans="1:8">
      <c r="A605" s="856"/>
      <c r="B605" s="856"/>
      <c r="C605" s="862"/>
      <c r="D605" s="862"/>
      <c r="E605" s="862"/>
      <c r="F605" s="862"/>
      <c r="G605" s="862"/>
      <c r="H605" s="862"/>
    </row>
    <row r="606" spans="1:8">
      <c r="A606" s="856"/>
      <c r="B606" s="856"/>
      <c r="C606" s="862"/>
      <c r="D606" s="862"/>
      <c r="E606" s="862"/>
      <c r="F606" s="862"/>
      <c r="G606" s="862"/>
      <c r="H606" s="862"/>
    </row>
    <row r="607" spans="1:8">
      <c r="A607" s="856"/>
      <c r="B607" s="856"/>
      <c r="C607" s="862"/>
      <c r="D607" s="862"/>
      <c r="E607" s="862"/>
      <c r="F607" s="862"/>
      <c r="G607" s="862"/>
      <c r="H607" s="862"/>
    </row>
    <row r="608" spans="1:8">
      <c r="A608" s="856"/>
      <c r="B608" s="856"/>
      <c r="C608" s="862"/>
      <c r="D608" s="862"/>
      <c r="E608" s="862"/>
      <c r="F608" s="862"/>
      <c r="G608" s="862"/>
      <c r="H608" s="862"/>
    </row>
    <row r="609" spans="1:8">
      <c r="A609" s="856"/>
      <c r="B609" s="856"/>
      <c r="C609" s="862"/>
      <c r="D609" s="862"/>
      <c r="E609" s="862"/>
      <c r="F609" s="862"/>
      <c r="G609" s="862"/>
      <c r="H609" s="862"/>
    </row>
    <row r="610" spans="1:8">
      <c r="A610" s="856"/>
      <c r="B610" s="856"/>
      <c r="C610" s="862"/>
      <c r="D610" s="862"/>
      <c r="E610" s="862"/>
      <c r="F610" s="862"/>
      <c r="G610" s="862"/>
      <c r="H610" s="862"/>
    </row>
    <row r="611" spans="1:8">
      <c r="A611" s="856"/>
      <c r="B611" s="856"/>
      <c r="C611" s="862"/>
      <c r="D611" s="862"/>
      <c r="E611" s="862"/>
      <c r="F611" s="862"/>
      <c r="G611" s="862"/>
      <c r="H611" s="862"/>
    </row>
    <row r="612" spans="1:8">
      <c r="A612" s="856"/>
      <c r="B612" s="856"/>
      <c r="C612" s="862"/>
      <c r="D612" s="862"/>
      <c r="E612" s="862"/>
      <c r="F612" s="862"/>
      <c r="G612" s="862"/>
      <c r="H612" s="862"/>
    </row>
    <row r="613" spans="1:8">
      <c r="A613" s="856"/>
      <c r="B613" s="856"/>
      <c r="C613" s="862"/>
      <c r="D613" s="862"/>
      <c r="E613" s="862"/>
      <c r="F613" s="862"/>
      <c r="G613" s="862"/>
      <c r="H613" s="862"/>
    </row>
    <row r="614" spans="1:8">
      <c r="A614" s="856"/>
      <c r="B614" s="856"/>
      <c r="C614" s="862"/>
      <c r="D614" s="862"/>
      <c r="E614" s="862"/>
      <c r="F614" s="862"/>
      <c r="G614" s="862"/>
      <c r="H614" s="862"/>
    </row>
    <row r="615" spans="1:8">
      <c r="A615" s="856"/>
      <c r="B615" s="856"/>
      <c r="C615" s="862"/>
      <c r="D615" s="862"/>
      <c r="E615" s="862"/>
      <c r="F615" s="862"/>
      <c r="G615" s="862"/>
      <c r="H615" s="862"/>
    </row>
    <row r="616" spans="1:8">
      <c r="A616" s="856"/>
      <c r="B616" s="856"/>
      <c r="C616" s="862"/>
      <c r="D616" s="862"/>
      <c r="E616" s="862"/>
      <c r="F616" s="862"/>
      <c r="G616" s="862"/>
      <c r="H616" s="862"/>
    </row>
    <row r="617" spans="1:8">
      <c r="A617" s="856"/>
      <c r="B617" s="856"/>
      <c r="C617" s="862"/>
      <c r="D617" s="862"/>
      <c r="E617" s="862"/>
      <c r="F617" s="862"/>
      <c r="G617" s="862"/>
      <c r="H617" s="862"/>
    </row>
    <row r="618" spans="1:8">
      <c r="A618" s="856"/>
      <c r="B618" s="856"/>
      <c r="C618" s="862"/>
      <c r="D618" s="862"/>
      <c r="E618" s="862"/>
      <c r="F618" s="862"/>
      <c r="G618" s="862"/>
      <c r="H618" s="862"/>
    </row>
    <row r="619" spans="1:8">
      <c r="A619" s="856"/>
      <c r="B619" s="856"/>
      <c r="C619" s="862"/>
      <c r="D619" s="862"/>
      <c r="E619" s="862"/>
      <c r="F619" s="862"/>
      <c r="G619" s="862"/>
      <c r="H619" s="862"/>
    </row>
    <row r="620" spans="1:8">
      <c r="A620" s="856"/>
      <c r="B620" s="856"/>
      <c r="C620" s="862"/>
      <c r="D620" s="862"/>
      <c r="E620" s="862"/>
      <c r="F620" s="862"/>
      <c r="G620" s="862"/>
      <c r="H620" s="862"/>
    </row>
    <row r="621" spans="1:8">
      <c r="A621" s="856"/>
      <c r="B621" s="856"/>
      <c r="C621" s="862"/>
      <c r="D621" s="862"/>
      <c r="E621" s="862"/>
      <c r="F621" s="862"/>
      <c r="G621" s="862"/>
      <c r="H621" s="862"/>
    </row>
    <row r="622" spans="1:8">
      <c r="A622" s="856"/>
      <c r="B622" s="856"/>
      <c r="C622" s="862"/>
      <c r="D622" s="862"/>
      <c r="E622" s="862"/>
      <c r="F622" s="862"/>
      <c r="G622" s="862"/>
      <c r="H622" s="862"/>
    </row>
    <row r="623" spans="1:8">
      <c r="A623" s="856"/>
      <c r="B623" s="856"/>
      <c r="C623" s="862"/>
      <c r="D623" s="862"/>
      <c r="E623" s="862"/>
      <c r="F623" s="862"/>
      <c r="G623" s="862"/>
      <c r="H623" s="862"/>
    </row>
    <row r="624" spans="1:8">
      <c r="A624" s="856"/>
      <c r="B624" s="856"/>
      <c r="C624" s="862"/>
      <c r="D624" s="862"/>
      <c r="E624" s="862"/>
      <c r="F624" s="862"/>
      <c r="G624" s="862"/>
      <c r="H624" s="862"/>
    </row>
    <row r="625" spans="1:8">
      <c r="A625" s="856"/>
      <c r="B625" s="856"/>
      <c r="C625" s="862"/>
      <c r="D625" s="862"/>
      <c r="E625" s="862"/>
      <c r="F625" s="862"/>
      <c r="G625" s="862"/>
      <c r="H625" s="862"/>
    </row>
    <row r="626" spans="1:8">
      <c r="A626" s="856"/>
      <c r="B626" s="856"/>
      <c r="C626" s="862"/>
      <c r="D626" s="862"/>
      <c r="E626" s="862"/>
      <c r="F626" s="862"/>
      <c r="G626" s="862"/>
      <c r="H626" s="862"/>
    </row>
    <row r="627" spans="1:8">
      <c r="A627" s="856"/>
      <c r="B627" s="856"/>
      <c r="C627" s="862"/>
      <c r="D627" s="862"/>
      <c r="E627" s="862"/>
      <c r="F627" s="862"/>
      <c r="G627" s="862"/>
      <c r="H627" s="862"/>
    </row>
    <row r="628" spans="1:8">
      <c r="A628" s="856"/>
      <c r="B628" s="856"/>
      <c r="C628" s="862"/>
      <c r="D628" s="862"/>
      <c r="E628" s="862"/>
      <c r="F628" s="862"/>
      <c r="G628" s="862"/>
      <c r="H628" s="862"/>
    </row>
    <row r="629" spans="1:8">
      <c r="A629" s="856"/>
      <c r="B629" s="856"/>
      <c r="C629" s="862"/>
      <c r="D629" s="862"/>
      <c r="E629" s="862"/>
      <c r="F629" s="862"/>
      <c r="G629" s="862"/>
      <c r="H629" s="862"/>
    </row>
    <row r="630" spans="1:8">
      <c r="A630" s="856"/>
      <c r="B630" s="856"/>
      <c r="C630" s="862"/>
      <c r="D630" s="862"/>
      <c r="E630" s="862"/>
      <c r="F630" s="862"/>
      <c r="G630" s="862"/>
      <c r="H630" s="862"/>
    </row>
    <row r="631" spans="1:8">
      <c r="A631" s="856"/>
      <c r="B631" s="856"/>
      <c r="C631" s="862"/>
      <c r="D631" s="862"/>
      <c r="E631" s="862"/>
      <c r="F631" s="862"/>
      <c r="G631" s="862"/>
      <c r="H631" s="862"/>
    </row>
    <row r="632" spans="1:8">
      <c r="A632" s="856"/>
      <c r="B632" s="856"/>
      <c r="C632" s="862"/>
      <c r="D632" s="862"/>
      <c r="E632" s="862"/>
      <c r="F632" s="862"/>
      <c r="G632" s="862"/>
      <c r="H632" s="862"/>
    </row>
    <row r="633" spans="1:8">
      <c r="A633" s="856"/>
      <c r="B633" s="856"/>
      <c r="C633" s="862"/>
      <c r="D633" s="862"/>
      <c r="E633" s="862"/>
      <c r="F633" s="862"/>
      <c r="G633" s="862"/>
      <c r="H633" s="862"/>
    </row>
    <row r="634" spans="1:8">
      <c r="A634" s="856"/>
      <c r="B634" s="856"/>
      <c r="C634" s="862"/>
      <c r="D634" s="862"/>
      <c r="E634" s="862"/>
      <c r="F634" s="862"/>
      <c r="G634" s="862"/>
      <c r="H634" s="862"/>
    </row>
    <row r="635" spans="1:8">
      <c r="A635" s="856"/>
      <c r="B635" s="856"/>
      <c r="C635" s="862"/>
      <c r="D635" s="862"/>
      <c r="E635" s="862"/>
      <c r="F635" s="862"/>
      <c r="G635" s="862"/>
      <c r="H635" s="862"/>
    </row>
    <row r="636" spans="1:8">
      <c r="A636" s="856"/>
      <c r="B636" s="856"/>
      <c r="C636" s="862"/>
      <c r="D636" s="862"/>
      <c r="E636" s="862"/>
      <c r="F636" s="862"/>
      <c r="G636" s="862"/>
      <c r="H636" s="862"/>
    </row>
    <row r="637" spans="1:8">
      <c r="A637" s="856"/>
      <c r="B637" s="856"/>
      <c r="C637" s="862"/>
      <c r="D637" s="862"/>
      <c r="E637" s="862"/>
      <c r="F637" s="862"/>
      <c r="G637" s="862"/>
      <c r="H637" s="862"/>
    </row>
    <row r="638" spans="1:8">
      <c r="A638" s="856"/>
      <c r="B638" s="856"/>
      <c r="C638" s="862"/>
      <c r="D638" s="862"/>
      <c r="E638" s="862"/>
      <c r="F638" s="862"/>
      <c r="G638" s="862"/>
      <c r="H638" s="862"/>
    </row>
    <row r="639" spans="1:8">
      <c r="A639" s="856"/>
      <c r="B639" s="856"/>
      <c r="C639" s="862"/>
      <c r="D639" s="862"/>
      <c r="E639" s="862"/>
      <c r="F639" s="862"/>
      <c r="G639" s="862"/>
      <c r="H639" s="862"/>
    </row>
    <row r="640" spans="1:8">
      <c r="A640" s="856"/>
      <c r="B640" s="856"/>
      <c r="C640" s="862"/>
      <c r="D640" s="862"/>
      <c r="E640" s="862"/>
      <c r="F640" s="862"/>
      <c r="G640" s="862"/>
      <c r="H640" s="862"/>
    </row>
    <row r="641" spans="1:8">
      <c r="A641" s="856"/>
      <c r="B641" s="856"/>
      <c r="C641" s="862"/>
      <c r="D641" s="862"/>
      <c r="E641" s="862"/>
      <c r="F641" s="862"/>
      <c r="G641" s="862"/>
      <c r="H641" s="862"/>
    </row>
    <row r="642" spans="1:8">
      <c r="A642" s="856"/>
      <c r="B642" s="856"/>
      <c r="C642" s="862"/>
      <c r="D642" s="862"/>
      <c r="E642" s="862"/>
      <c r="F642" s="862"/>
      <c r="G642" s="862"/>
      <c r="H642" s="862"/>
    </row>
    <row r="643" spans="1:8">
      <c r="A643" s="856"/>
      <c r="B643" s="856"/>
      <c r="C643" s="862"/>
      <c r="D643" s="862"/>
      <c r="E643" s="862"/>
      <c r="F643" s="862"/>
      <c r="G643" s="862"/>
      <c r="H643" s="862"/>
    </row>
    <row r="644" spans="1:8">
      <c r="A644" s="856"/>
      <c r="B644" s="856"/>
      <c r="C644" s="862"/>
      <c r="D644" s="862"/>
      <c r="E644" s="862"/>
      <c r="F644" s="862"/>
      <c r="G644" s="862"/>
      <c r="H644" s="862"/>
    </row>
    <row r="645" spans="1:8">
      <c r="A645" s="856"/>
      <c r="B645" s="856"/>
      <c r="C645" s="862"/>
      <c r="D645" s="862"/>
      <c r="E645" s="862"/>
      <c r="F645" s="862"/>
      <c r="G645" s="862"/>
      <c r="H645" s="862"/>
    </row>
    <row r="646" spans="1:8">
      <c r="A646" s="856"/>
      <c r="B646" s="856"/>
      <c r="C646" s="862"/>
      <c r="D646" s="862"/>
      <c r="E646" s="862"/>
      <c r="F646" s="862"/>
      <c r="G646" s="862"/>
      <c r="H646" s="862"/>
    </row>
    <row r="647" spans="1:8">
      <c r="A647" s="856"/>
      <c r="B647" s="856"/>
      <c r="C647" s="862"/>
      <c r="D647" s="862"/>
      <c r="E647" s="862"/>
      <c r="F647" s="862"/>
      <c r="G647" s="862"/>
      <c r="H647" s="862"/>
    </row>
    <row r="648" spans="1:8">
      <c r="A648" s="856"/>
      <c r="B648" s="856"/>
      <c r="C648" s="862"/>
      <c r="D648" s="862"/>
      <c r="E648" s="862"/>
      <c r="F648" s="862"/>
      <c r="G648" s="862"/>
      <c r="H648" s="862"/>
    </row>
    <row r="649" spans="1:8">
      <c r="A649" s="856"/>
      <c r="B649" s="856"/>
      <c r="C649" s="862"/>
      <c r="D649" s="862"/>
      <c r="E649" s="862"/>
      <c r="F649" s="862"/>
      <c r="G649" s="862"/>
      <c r="H649" s="862"/>
    </row>
    <row r="650" spans="1:8">
      <c r="A650" s="856"/>
      <c r="B650" s="856"/>
      <c r="C650" s="862"/>
      <c r="D650" s="862"/>
      <c r="E650" s="862"/>
      <c r="F650" s="862"/>
      <c r="G650" s="862"/>
      <c r="H650" s="862"/>
    </row>
    <row r="651" spans="1:8">
      <c r="A651" s="856"/>
      <c r="B651" s="856"/>
      <c r="C651" s="862"/>
      <c r="D651" s="862"/>
      <c r="E651" s="862"/>
      <c r="F651" s="862"/>
      <c r="G651" s="862"/>
      <c r="H651" s="862"/>
    </row>
    <row r="652" spans="1:8">
      <c r="A652" s="856"/>
      <c r="B652" s="856"/>
      <c r="C652" s="862"/>
      <c r="D652" s="862"/>
      <c r="E652" s="862"/>
      <c r="F652" s="862"/>
      <c r="G652" s="862"/>
      <c r="H652" s="862"/>
    </row>
    <row r="653" spans="1:8">
      <c r="A653" s="856"/>
      <c r="B653" s="856"/>
      <c r="C653" s="862"/>
      <c r="D653" s="862"/>
      <c r="E653" s="862"/>
      <c r="F653" s="862"/>
      <c r="G653" s="862"/>
      <c r="H653" s="862"/>
    </row>
    <row r="654" spans="1:8">
      <c r="A654" s="856"/>
      <c r="B654" s="856"/>
      <c r="C654" s="862"/>
      <c r="D654" s="862"/>
      <c r="E654" s="862"/>
      <c r="F654" s="862"/>
      <c r="G654" s="862"/>
      <c r="H654" s="862"/>
    </row>
    <row r="655" spans="1:8">
      <c r="A655" s="856"/>
      <c r="B655" s="856"/>
      <c r="C655" s="862"/>
      <c r="D655" s="862"/>
      <c r="E655" s="862"/>
      <c r="F655" s="862"/>
      <c r="G655" s="862"/>
      <c r="H655" s="862"/>
    </row>
    <row r="656" spans="1:8">
      <c r="A656" s="856"/>
      <c r="B656" s="856"/>
      <c r="C656" s="862"/>
      <c r="D656" s="862"/>
      <c r="E656" s="862"/>
      <c r="F656" s="862"/>
      <c r="G656" s="862"/>
      <c r="H656" s="862"/>
    </row>
    <row r="657" spans="1:8">
      <c r="A657" s="856"/>
      <c r="B657" s="856"/>
      <c r="C657" s="862"/>
      <c r="D657" s="862"/>
      <c r="E657" s="862"/>
      <c r="F657" s="862"/>
      <c r="G657" s="862"/>
      <c r="H657" s="862"/>
    </row>
    <row r="658" spans="1:8">
      <c r="A658" s="856"/>
      <c r="B658" s="856"/>
      <c r="C658" s="862"/>
      <c r="D658" s="862"/>
      <c r="E658" s="862"/>
      <c r="F658" s="862"/>
      <c r="G658" s="862"/>
      <c r="H658" s="862"/>
    </row>
    <row r="659" spans="1:8">
      <c r="A659" s="856"/>
      <c r="B659" s="856"/>
      <c r="C659" s="862"/>
      <c r="D659" s="862"/>
      <c r="E659" s="862"/>
      <c r="F659" s="862"/>
      <c r="G659" s="862"/>
      <c r="H659" s="862"/>
    </row>
    <row r="660" spans="1:8">
      <c r="A660" s="856"/>
      <c r="B660" s="856"/>
      <c r="C660" s="862"/>
      <c r="D660" s="862"/>
      <c r="E660" s="862"/>
      <c r="F660" s="862"/>
      <c r="G660" s="862"/>
      <c r="H660" s="862"/>
    </row>
    <row r="661" spans="1:8">
      <c r="A661" s="856"/>
      <c r="B661" s="856"/>
      <c r="C661" s="862"/>
      <c r="D661" s="862"/>
      <c r="E661" s="862"/>
      <c r="F661" s="862"/>
      <c r="G661" s="862"/>
      <c r="H661" s="862"/>
    </row>
    <row r="662" spans="1:8">
      <c r="A662" s="856"/>
      <c r="B662" s="856"/>
      <c r="C662" s="862"/>
      <c r="D662" s="862"/>
      <c r="E662" s="862"/>
      <c r="F662" s="862"/>
      <c r="G662" s="862"/>
      <c r="H662" s="862"/>
    </row>
    <row r="663" spans="1:8">
      <c r="A663" s="856"/>
      <c r="B663" s="856"/>
      <c r="C663" s="862"/>
      <c r="D663" s="862"/>
      <c r="E663" s="862"/>
      <c r="F663" s="862"/>
      <c r="G663" s="862"/>
      <c r="H663" s="862"/>
    </row>
    <row r="664" spans="1:8">
      <c r="A664" s="856"/>
      <c r="B664" s="856"/>
      <c r="C664" s="862"/>
      <c r="D664" s="862"/>
      <c r="E664" s="862"/>
      <c r="F664" s="862"/>
      <c r="G664" s="862"/>
      <c r="H664" s="862"/>
    </row>
    <row r="665" spans="1:8">
      <c r="A665" s="856"/>
      <c r="B665" s="856"/>
      <c r="C665" s="862"/>
      <c r="D665" s="862"/>
      <c r="E665" s="862"/>
      <c r="F665" s="862"/>
      <c r="G665" s="862"/>
      <c r="H665" s="862"/>
    </row>
    <row r="666" spans="1:8">
      <c r="A666" s="856"/>
      <c r="B666" s="856"/>
      <c r="C666" s="862"/>
      <c r="D666" s="862"/>
      <c r="E666" s="862"/>
      <c r="F666" s="862"/>
      <c r="G666" s="862"/>
      <c r="H666" s="862"/>
    </row>
    <row r="667" spans="1:8">
      <c r="A667" s="856"/>
      <c r="B667" s="856"/>
      <c r="C667" s="862"/>
      <c r="D667" s="862"/>
      <c r="E667" s="862"/>
      <c r="F667" s="862"/>
      <c r="G667" s="862"/>
      <c r="H667" s="862"/>
    </row>
    <row r="668" spans="1:8">
      <c r="A668" s="856"/>
      <c r="B668" s="856"/>
      <c r="C668" s="862"/>
      <c r="D668" s="862"/>
      <c r="E668" s="862"/>
      <c r="F668" s="862"/>
      <c r="G668" s="862"/>
      <c r="H668" s="862"/>
    </row>
    <row r="669" spans="1:8">
      <c r="A669" s="856"/>
      <c r="B669" s="856"/>
      <c r="C669" s="862"/>
      <c r="D669" s="862"/>
      <c r="E669" s="862"/>
      <c r="F669" s="862"/>
      <c r="G669" s="862"/>
      <c r="H669" s="862"/>
    </row>
    <row r="670" spans="1:8">
      <c r="A670" s="856"/>
      <c r="B670" s="856"/>
      <c r="C670" s="862"/>
      <c r="D670" s="862"/>
      <c r="E670" s="862"/>
      <c r="F670" s="862"/>
      <c r="G670" s="862"/>
      <c r="H670" s="862"/>
    </row>
    <row r="671" spans="1:8">
      <c r="A671" s="856"/>
      <c r="B671" s="856"/>
      <c r="C671" s="862"/>
      <c r="D671" s="862"/>
      <c r="E671" s="862"/>
      <c r="F671" s="862"/>
      <c r="G671" s="862"/>
      <c r="H671" s="862"/>
    </row>
    <row r="672" spans="1:8">
      <c r="A672" s="856"/>
      <c r="B672" s="856"/>
      <c r="C672" s="862"/>
      <c r="D672" s="862"/>
      <c r="E672" s="862"/>
      <c r="F672" s="862"/>
      <c r="G672" s="862"/>
      <c r="H672" s="862"/>
    </row>
    <row r="673" spans="1:8">
      <c r="A673" s="856"/>
      <c r="B673" s="856"/>
      <c r="C673" s="862"/>
      <c r="D673" s="862"/>
      <c r="E673" s="862"/>
      <c r="F673" s="862"/>
      <c r="G673" s="862"/>
      <c r="H673" s="862"/>
    </row>
    <row r="674" spans="1:8">
      <c r="A674" s="856"/>
      <c r="B674" s="856"/>
      <c r="C674" s="862"/>
      <c r="D674" s="862"/>
      <c r="E674" s="862"/>
      <c r="F674" s="862"/>
      <c r="G674" s="862"/>
      <c r="H674" s="862"/>
    </row>
    <row r="675" spans="1:8">
      <c r="A675" s="856"/>
      <c r="B675" s="856"/>
      <c r="C675" s="862"/>
      <c r="D675" s="862"/>
      <c r="E675" s="862"/>
      <c r="F675" s="862"/>
      <c r="G675" s="862"/>
      <c r="H675" s="862"/>
    </row>
    <row r="676" spans="1:8">
      <c r="A676" s="856"/>
      <c r="B676" s="856"/>
      <c r="C676" s="862"/>
      <c r="D676" s="862"/>
      <c r="E676" s="862"/>
      <c r="F676" s="862"/>
      <c r="G676" s="862"/>
      <c r="H676" s="862"/>
    </row>
    <row r="677" spans="1:8">
      <c r="A677" s="856"/>
      <c r="B677" s="856"/>
      <c r="C677" s="862"/>
      <c r="D677" s="862"/>
      <c r="E677" s="862"/>
      <c r="F677" s="862"/>
      <c r="G677" s="862"/>
      <c r="H677" s="862"/>
    </row>
    <row r="678" spans="1:8">
      <c r="A678" s="856"/>
      <c r="B678" s="856"/>
      <c r="C678" s="862"/>
      <c r="D678" s="862"/>
      <c r="E678" s="862"/>
      <c r="F678" s="862"/>
      <c r="G678" s="862"/>
      <c r="H678" s="862"/>
    </row>
    <row r="679" spans="1:8">
      <c r="A679" s="856"/>
      <c r="B679" s="856"/>
      <c r="C679" s="862"/>
      <c r="D679" s="862"/>
      <c r="E679" s="862"/>
      <c r="F679" s="862"/>
      <c r="G679" s="862"/>
      <c r="H679" s="862"/>
    </row>
    <row r="680" spans="1:8">
      <c r="A680" s="856"/>
      <c r="B680" s="856"/>
      <c r="C680" s="862"/>
      <c r="D680" s="862"/>
      <c r="E680" s="862"/>
      <c r="F680" s="862"/>
      <c r="G680" s="862"/>
      <c r="H680" s="862"/>
    </row>
    <row r="681" spans="1:8">
      <c r="A681" s="856"/>
      <c r="B681" s="856"/>
      <c r="C681" s="862"/>
      <c r="D681" s="862"/>
      <c r="E681" s="862"/>
      <c r="F681" s="862"/>
      <c r="G681" s="862"/>
      <c r="H681" s="862"/>
    </row>
    <row r="682" spans="1:8">
      <c r="A682" s="856"/>
      <c r="B682" s="856"/>
      <c r="C682" s="862"/>
      <c r="D682" s="862"/>
      <c r="E682" s="862"/>
      <c r="F682" s="862"/>
      <c r="G682" s="862"/>
      <c r="H682" s="862"/>
    </row>
    <row r="683" spans="1:8">
      <c r="A683" s="856"/>
      <c r="B683" s="856"/>
      <c r="C683" s="862"/>
      <c r="D683" s="862"/>
      <c r="E683" s="862"/>
      <c r="F683" s="862"/>
      <c r="G683" s="862"/>
      <c r="H683" s="862"/>
    </row>
    <row r="684" spans="1:8">
      <c r="A684" s="856"/>
      <c r="B684" s="856"/>
      <c r="C684" s="862"/>
      <c r="D684" s="862"/>
      <c r="E684" s="862"/>
      <c r="F684" s="862"/>
      <c r="G684" s="862"/>
      <c r="H684" s="862"/>
    </row>
    <row r="685" spans="1:8">
      <c r="A685" s="856"/>
      <c r="B685" s="856"/>
      <c r="C685" s="862"/>
      <c r="D685" s="862"/>
      <c r="E685" s="862"/>
      <c r="F685" s="862"/>
      <c r="G685" s="862"/>
      <c r="H685" s="862"/>
    </row>
    <row r="686" spans="1:8">
      <c r="A686" s="856"/>
      <c r="B686" s="856"/>
      <c r="C686" s="862"/>
      <c r="D686" s="862"/>
      <c r="E686" s="862"/>
      <c r="F686" s="862"/>
      <c r="G686" s="862"/>
      <c r="H686" s="862"/>
    </row>
    <row r="687" spans="1:8">
      <c r="A687" s="856"/>
      <c r="B687" s="856"/>
      <c r="C687" s="862"/>
      <c r="D687" s="862"/>
      <c r="E687" s="862"/>
      <c r="F687" s="862"/>
      <c r="G687" s="862"/>
      <c r="H687" s="862"/>
    </row>
    <row r="688" spans="1:8">
      <c r="A688" s="856"/>
      <c r="B688" s="856"/>
      <c r="C688" s="862"/>
      <c r="D688" s="862"/>
      <c r="E688" s="862"/>
      <c r="F688" s="862"/>
      <c r="G688" s="862"/>
      <c r="H688" s="862"/>
    </row>
    <row r="689" spans="1:8">
      <c r="A689" s="856"/>
      <c r="B689" s="856"/>
      <c r="C689" s="862"/>
      <c r="D689" s="862"/>
      <c r="E689" s="862"/>
      <c r="F689" s="862"/>
      <c r="G689" s="862"/>
      <c r="H689" s="862"/>
    </row>
    <row r="690" spans="1:8">
      <c r="A690" s="856"/>
      <c r="B690" s="856"/>
      <c r="C690" s="862"/>
      <c r="D690" s="862"/>
      <c r="E690" s="862"/>
      <c r="F690" s="862"/>
      <c r="G690" s="862"/>
      <c r="H690" s="862"/>
    </row>
    <row r="691" spans="1:8">
      <c r="A691" s="856"/>
      <c r="B691" s="856"/>
      <c r="C691" s="862"/>
      <c r="D691" s="862"/>
      <c r="E691" s="862"/>
      <c r="F691" s="862"/>
      <c r="G691" s="862"/>
      <c r="H691" s="862"/>
    </row>
    <row r="692" spans="1:8">
      <c r="A692" s="856"/>
      <c r="B692" s="856"/>
      <c r="C692" s="862"/>
      <c r="D692" s="862"/>
      <c r="E692" s="862"/>
      <c r="F692" s="862"/>
      <c r="G692" s="862"/>
      <c r="H692" s="862"/>
    </row>
    <row r="693" spans="1:8">
      <c r="A693" s="856"/>
      <c r="B693" s="856"/>
      <c r="C693" s="862"/>
      <c r="D693" s="862"/>
      <c r="E693" s="862"/>
      <c r="F693" s="862"/>
      <c r="G693" s="862"/>
      <c r="H693" s="862"/>
    </row>
    <row r="694" spans="1:8" ht="14.25">
      <c r="A694" s="111"/>
      <c r="B694" s="249"/>
      <c r="C694" s="249"/>
      <c r="D694" s="249"/>
      <c r="E694" s="249"/>
      <c r="F694" s="249"/>
      <c r="G694" s="249"/>
      <c r="H694" s="249"/>
    </row>
    <row r="695" spans="1:8" ht="14.25">
      <c r="A695" s="111"/>
      <c r="B695" s="249"/>
      <c r="C695" s="249"/>
      <c r="D695" s="249"/>
      <c r="E695" s="249"/>
      <c r="F695" s="249"/>
      <c r="G695" s="249"/>
      <c r="H695" s="249"/>
    </row>
    <row r="696" spans="1:8" ht="14.25">
      <c r="A696" s="111"/>
      <c r="B696" s="249"/>
      <c r="C696" s="249"/>
      <c r="D696" s="249"/>
      <c r="E696" s="249"/>
      <c r="F696" s="249"/>
      <c r="G696" s="249"/>
      <c r="H696" s="249"/>
    </row>
    <row r="697" spans="1:8" ht="14.25">
      <c r="A697" s="111"/>
      <c r="B697" s="249"/>
      <c r="C697" s="249"/>
      <c r="D697" s="249"/>
      <c r="E697" s="249"/>
      <c r="F697" s="249"/>
      <c r="G697" s="249"/>
      <c r="H697" s="249"/>
    </row>
    <row r="698" spans="1:8" ht="14.25">
      <c r="A698" s="111"/>
      <c r="B698" s="249"/>
      <c r="C698" s="249"/>
      <c r="D698" s="249"/>
      <c r="E698" s="249"/>
      <c r="F698" s="249"/>
      <c r="G698" s="249"/>
      <c r="H698" s="249"/>
    </row>
    <row r="699" spans="1:8" ht="14.25">
      <c r="A699" s="111"/>
      <c r="B699" s="249"/>
      <c r="C699" s="249"/>
      <c r="D699" s="249"/>
      <c r="E699" s="249"/>
      <c r="F699" s="249"/>
      <c r="G699" s="249"/>
      <c r="H699" s="249"/>
    </row>
    <row r="700" spans="1:8" ht="14.25">
      <c r="A700" s="111"/>
      <c r="B700" s="249"/>
      <c r="C700" s="249"/>
      <c r="D700" s="249"/>
      <c r="E700" s="249"/>
      <c r="F700" s="249"/>
      <c r="G700" s="249"/>
      <c r="H700" s="249"/>
    </row>
    <row r="701" spans="1:8" ht="14.25">
      <c r="A701" s="111"/>
      <c r="B701" s="249"/>
      <c r="C701" s="249"/>
      <c r="D701" s="249"/>
      <c r="E701" s="249"/>
      <c r="F701" s="249"/>
      <c r="G701" s="249"/>
      <c r="H701" s="249"/>
    </row>
    <row r="702" spans="1:8" ht="14.25">
      <c r="A702" s="111"/>
      <c r="B702" s="249"/>
      <c r="C702" s="249"/>
      <c r="D702" s="249"/>
      <c r="E702" s="249"/>
      <c r="F702" s="249"/>
      <c r="G702" s="249"/>
      <c r="H702" s="249"/>
    </row>
    <row r="703" spans="1:8" ht="14.25">
      <c r="A703" s="111"/>
      <c r="B703" s="249"/>
      <c r="C703" s="249"/>
      <c r="D703" s="249"/>
      <c r="E703" s="249"/>
      <c r="F703" s="249"/>
      <c r="G703" s="249"/>
      <c r="H703" s="249"/>
    </row>
    <row r="704" spans="1:8" ht="14.25">
      <c r="A704" s="111"/>
      <c r="B704" s="249"/>
      <c r="C704" s="249"/>
      <c r="D704" s="249"/>
      <c r="E704" s="249"/>
      <c r="F704" s="249"/>
      <c r="G704" s="249"/>
      <c r="H704" s="249"/>
    </row>
    <row r="705" spans="1:8" ht="14.25">
      <c r="A705" s="111"/>
      <c r="B705" s="249"/>
      <c r="C705" s="249"/>
      <c r="D705" s="249"/>
      <c r="E705" s="249"/>
      <c r="F705" s="249"/>
      <c r="G705" s="249"/>
      <c r="H705" s="249"/>
    </row>
    <row r="706" spans="1:8" ht="14.25">
      <c r="A706" s="111"/>
      <c r="B706" s="249"/>
      <c r="C706" s="249"/>
      <c r="D706" s="249"/>
      <c r="E706" s="249"/>
      <c r="F706" s="249"/>
      <c r="G706" s="249"/>
      <c r="H706" s="249"/>
    </row>
    <row r="707" spans="1:8" ht="14.25">
      <c r="A707" s="111"/>
      <c r="B707" s="249"/>
      <c r="C707" s="249"/>
      <c r="D707" s="249"/>
      <c r="E707" s="249"/>
      <c r="F707" s="249"/>
      <c r="G707" s="249"/>
      <c r="H707" s="249"/>
    </row>
    <row r="708" spans="1:8" ht="14.25">
      <c r="A708" s="111"/>
      <c r="B708" s="249"/>
      <c r="C708" s="249"/>
      <c r="D708" s="249"/>
      <c r="E708" s="249"/>
      <c r="F708" s="249"/>
      <c r="G708" s="249"/>
      <c r="H708" s="249"/>
    </row>
    <row r="709" spans="1:8" ht="14.25">
      <c r="A709" s="111"/>
      <c r="B709" s="249"/>
      <c r="C709" s="249"/>
      <c r="D709" s="249"/>
      <c r="E709" s="249"/>
      <c r="F709" s="249"/>
      <c r="G709" s="249"/>
      <c r="H709" s="249"/>
    </row>
    <row r="710" spans="1:8" ht="14.25">
      <c r="A710" s="111"/>
      <c r="B710" s="249"/>
      <c r="C710" s="249"/>
      <c r="D710" s="249"/>
      <c r="E710" s="249"/>
      <c r="F710" s="249"/>
      <c r="G710" s="249"/>
      <c r="H710" s="249"/>
    </row>
    <row r="711" spans="1:8" ht="14.25">
      <c r="A711" s="111"/>
      <c r="B711" s="249"/>
      <c r="C711" s="249"/>
      <c r="D711" s="249"/>
      <c r="E711" s="249"/>
      <c r="F711" s="249"/>
      <c r="G711" s="249"/>
      <c r="H711" s="249"/>
    </row>
    <row r="712" spans="1:8" ht="14.25">
      <c r="A712" s="111"/>
      <c r="B712" s="249"/>
      <c r="C712" s="249"/>
      <c r="D712" s="249"/>
      <c r="E712" s="249"/>
      <c r="F712" s="249"/>
      <c r="G712" s="249"/>
      <c r="H712" s="249"/>
    </row>
    <row r="713" spans="1:8" ht="14.25">
      <c r="A713" s="111"/>
      <c r="B713" s="249"/>
      <c r="C713" s="249"/>
      <c r="D713" s="249"/>
      <c r="E713" s="249"/>
      <c r="F713" s="249"/>
      <c r="G713" s="249"/>
      <c r="H713" s="249"/>
    </row>
    <row r="714" spans="1:8" ht="14.25">
      <c r="A714" s="111"/>
      <c r="B714" s="249"/>
      <c r="C714" s="249"/>
      <c r="D714" s="249"/>
      <c r="E714" s="249"/>
      <c r="F714" s="249"/>
      <c r="G714" s="249"/>
      <c r="H714" s="249"/>
    </row>
    <row r="715" spans="1:8" ht="14.25">
      <c r="A715" s="111"/>
      <c r="B715" s="249"/>
      <c r="C715" s="249"/>
      <c r="D715" s="249"/>
      <c r="E715" s="249"/>
      <c r="F715" s="249"/>
      <c r="G715" s="249"/>
      <c r="H715" s="249"/>
    </row>
    <row r="716" spans="1:8" ht="14.25">
      <c r="A716" s="111"/>
      <c r="B716" s="249"/>
      <c r="C716" s="249"/>
      <c r="D716" s="249"/>
      <c r="E716" s="249"/>
      <c r="F716" s="249"/>
      <c r="G716" s="249"/>
      <c r="H716" s="249"/>
    </row>
    <row r="717" spans="1:8">
      <c r="A717" s="251"/>
      <c r="B717" s="252"/>
      <c r="C717" s="137"/>
      <c r="D717" s="137"/>
      <c r="E717" s="132"/>
      <c r="F717" s="132"/>
      <c r="G717" s="132"/>
      <c r="H717" s="132"/>
    </row>
    <row r="718" spans="1:8" ht="14.25">
      <c r="A718" s="225"/>
      <c r="B718" s="137"/>
      <c r="C718" s="137"/>
      <c r="D718" s="137"/>
      <c r="E718" s="132"/>
      <c r="F718" s="132"/>
      <c r="G718" s="132"/>
      <c r="H718" s="132"/>
    </row>
    <row r="719" spans="1:8" ht="14.25">
      <c r="A719" s="225"/>
      <c r="B719" s="137"/>
      <c r="C719" s="137"/>
      <c r="D719" s="137"/>
      <c r="E719" s="132"/>
      <c r="F719" s="132"/>
      <c r="G719" s="132"/>
      <c r="H719" s="132"/>
    </row>
    <row r="720" spans="1:8" ht="14.25">
      <c r="A720" s="225"/>
      <c r="B720" s="137"/>
      <c r="C720" s="137"/>
      <c r="D720" s="137"/>
      <c r="E720" s="132"/>
      <c r="F720" s="132"/>
      <c r="G720" s="132"/>
      <c r="H720" s="132"/>
    </row>
    <row r="721" spans="1:8" ht="14.25">
      <c r="A721" s="225"/>
      <c r="B721" s="137"/>
      <c r="C721" s="137"/>
      <c r="D721" s="137"/>
      <c r="E721" s="132"/>
      <c r="F721" s="132"/>
      <c r="G721" s="132"/>
      <c r="H721" s="132"/>
    </row>
    <row r="722" spans="1:8" ht="14.25">
      <c r="A722" s="225"/>
      <c r="B722" s="137"/>
      <c r="C722" s="137"/>
      <c r="D722" s="137"/>
      <c r="E722" s="132"/>
      <c r="F722" s="132"/>
      <c r="G722" s="132"/>
      <c r="H722" s="132"/>
    </row>
    <row r="723" spans="1:8" ht="14.25">
      <c r="A723" s="225"/>
      <c r="B723" s="137"/>
      <c r="C723" s="137"/>
      <c r="D723" s="137"/>
      <c r="E723" s="132"/>
      <c r="F723" s="132"/>
      <c r="G723" s="132"/>
      <c r="H723" s="132"/>
    </row>
    <row r="724" spans="1:8" ht="14.25">
      <c r="A724" s="225"/>
      <c r="B724" s="137"/>
      <c r="C724" s="137"/>
      <c r="D724" s="137"/>
      <c r="E724" s="132"/>
      <c r="F724" s="132"/>
      <c r="G724" s="132"/>
      <c r="H724" s="132"/>
    </row>
    <row r="725" spans="1:8" ht="14.25">
      <c r="A725" s="225"/>
      <c r="B725" s="137"/>
      <c r="C725" s="137"/>
      <c r="D725" s="137"/>
      <c r="E725" s="132"/>
      <c r="F725" s="132"/>
      <c r="G725" s="132"/>
      <c r="H725" s="132"/>
    </row>
    <row r="726" spans="1:8" ht="14.25">
      <c r="A726" s="225"/>
      <c r="B726" s="137"/>
      <c r="C726" s="137"/>
      <c r="D726" s="137"/>
      <c r="E726" s="132"/>
      <c r="F726" s="132"/>
      <c r="G726" s="132"/>
      <c r="H726" s="132"/>
    </row>
    <row r="727" spans="1:8" ht="14.25">
      <c r="A727" s="225"/>
      <c r="B727" s="137"/>
      <c r="C727" s="137"/>
      <c r="D727" s="137"/>
      <c r="E727" s="132"/>
      <c r="F727" s="132"/>
      <c r="G727" s="132"/>
      <c r="H727" s="132"/>
    </row>
    <row r="728" spans="1:8" ht="14.25">
      <c r="A728" s="225"/>
      <c r="B728" s="137"/>
      <c r="C728" s="137"/>
      <c r="D728" s="137"/>
      <c r="E728" s="132"/>
      <c r="F728" s="132"/>
      <c r="G728" s="132"/>
      <c r="H728" s="132"/>
    </row>
    <row r="729" spans="1:8" ht="14.25">
      <c r="A729" s="225"/>
      <c r="B729" s="137"/>
      <c r="C729" s="137"/>
      <c r="D729" s="137"/>
      <c r="E729" s="132"/>
      <c r="F729" s="132"/>
      <c r="G729" s="132"/>
      <c r="H729" s="132"/>
    </row>
    <row r="730" spans="1:8" ht="14.25">
      <c r="A730" s="225"/>
      <c r="B730" s="137"/>
      <c r="C730" s="137"/>
      <c r="D730" s="137"/>
      <c r="E730" s="132"/>
      <c r="F730" s="132"/>
      <c r="G730" s="132"/>
      <c r="H730" s="132"/>
    </row>
    <row r="731" spans="1:8" ht="14.25">
      <c r="A731" s="225"/>
      <c r="B731" s="137"/>
      <c r="C731" s="137"/>
      <c r="D731" s="137"/>
      <c r="E731" s="132"/>
      <c r="F731" s="132"/>
      <c r="G731" s="132"/>
      <c r="H731" s="132"/>
    </row>
    <row r="732" spans="1:8" ht="14.25">
      <c r="A732" s="225"/>
      <c r="B732" s="137"/>
      <c r="C732" s="137"/>
      <c r="D732" s="137"/>
      <c r="E732" s="132"/>
      <c r="F732" s="132"/>
      <c r="G732" s="132"/>
      <c r="H732" s="132"/>
    </row>
    <row r="733" spans="1:8" ht="14.25">
      <c r="A733" s="225"/>
      <c r="B733" s="137"/>
      <c r="C733" s="137"/>
      <c r="D733" s="137"/>
      <c r="E733" s="132"/>
      <c r="F733" s="132"/>
      <c r="G733" s="132"/>
      <c r="H733" s="132"/>
    </row>
    <row r="734" spans="1:8" ht="14.25">
      <c r="A734" s="225"/>
      <c r="B734" s="137"/>
      <c r="C734" s="137"/>
      <c r="D734" s="137"/>
      <c r="E734" s="132"/>
      <c r="F734" s="132"/>
      <c r="G734" s="132"/>
      <c r="H734" s="132"/>
    </row>
    <row r="735" spans="1:8" ht="14.25">
      <c r="A735" s="225"/>
      <c r="B735" s="137"/>
      <c r="C735" s="137"/>
      <c r="D735" s="137"/>
      <c r="E735" s="132"/>
      <c r="F735" s="132"/>
      <c r="G735" s="132"/>
      <c r="H735" s="132"/>
    </row>
    <row r="736" spans="1:8" ht="14.25">
      <c r="A736" s="225"/>
      <c r="B736" s="137"/>
      <c r="C736" s="137"/>
      <c r="D736" s="137"/>
      <c r="E736" s="132"/>
      <c r="F736" s="132"/>
      <c r="G736" s="132"/>
      <c r="H736" s="132"/>
    </row>
    <row r="737" spans="1:8" ht="14.25">
      <c r="A737" s="225"/>
      <c r="B737" s="137"/>
      <c r="C737" s="137"/>
      <c r="D737" s="137"/>
      <c r="E737" s="132"/>
      <c r="F737" s="132"/>
      <c r="G737" s="132"/>
      <c r="H737" s="132"/>
    </row>
    <row r="738" spans="1:8" ht="14.25">
      <c r="A738" s="225"/>
      <c r="B738" s="137"/>
      <c r="C738" s="137"/>
      <c r="D738" s="137"/>
      <c r="E738" s="132"/>
      <c r="F738" s="132"/>
      <c r="G738" s="132"/>
      <c r="H738" s="132"/>
    </row>
    <row r="739" spans="1:8">
      <c r="A739" s="111"/>
      <c r="B739" s="137"/>
      <c r="C739" s="137"/>
      <c r="D739" s="137"/>
      <c r="E739" s="132"/>
      <c r="F739" s="132"/>
      <c r="G739" s="132"/>
      <c r="H739" s="132"/>
    </row>
    <row r="740" spans="1:8" ht="14.25">
      <c r="A740" s="111" t="s">
        <v>249</v>
      </c>
      <c r="B740" s="340"/>
      <c r="C740" s="340"/>
      <c r="D740" s="340"/>
      <c r="E740" s="340"/>
      <c r="F740" s="340"/>
      <c r="G740" s="340"/>
      <c r="H740" s="340"/>
    </row>
    <row r="741" spans="1:8" ht="14.25">
      <c r="A741" s="225" t="s">
        <v>148</v>
      </c>
      <c r="B741" s="137" t="s">
        <v>149</v>
      </c>
      <c r="C741" s="137"/>
      <c r="D741" s="137"/>
      <c r="E741" s="132"/>
      <c r="F741" s="132"/>
      <c r="G741" s="132"/>
      <c r="H741" s="132"/>
    </row>
    <row r="742" spans="1:8" ht="14.25">
      <c r="A742" s="225" t="s">
        <v>150</v>
      </c>
      <c r="B742" s="137" t="s">
        <v>151</v>
      </c>
      <c r="C742" s="137"/>
      <c r="D742" s="137"/>
      <c r="E742" s="132"/>
      <c r="F742" s="132"/>
      <c r="G742" s="132"/>
      <c r="H742" s="132"/>
    </row>
    <row r="743" spans="1:8" ht="14.25">
      <c r="A743" s="225" t="s">
        <v>152</v>
      </c>
      <c r="B743" s="137" t="s">
        <v>175</v>
      </c>
      <c r="C743" s="137"/>
      <c r="D743" s="137"/>
      <c r="E743" s="132"/>
      <c r="F743" s="132"/>
      <c r="G743" s="132"/>
      <c r="H743" s="132"/>
    </row>
    <row r="744" spans="1:8" ht="25.5">
      <c r="A744" s="225" t="s">
        <v>153</v>
      </c>
      <c r="B744" s="137" t="s">
        <v>154</v>
      </c>
      <c r="C744" s="137"/>
      <c r="D744" s="137"/>
      <c r="E744" s="132"/>
      <c r="F744" s="132"/>
      <c r="G744" s="132"/>
      <c r="H744" s="132"/>
    </row>
    <row r="745" spans="1:8" ht="14.25">
      <c r="A745" s="225" t="s">
        <v>155</v>
      </c>
      <c r="B745" s="137" t="s">
        <v>156</v>
      </c>
      <c r="C745" s="137"/>
      <c r="D745" s="137"/>
      <c r="E745" s="132"/>
      <c r="F745" s="132"/>
      <c r="G745" s="132"/>
      <c r="H745" s="132"/>
    </row>
    <row r="746" spans="1:8" ht="25.5">
      <c r="A746" s="225" t="s">
        <v>157</v>
      </c>
      <c r="B746" s="137" t="s">
        <v>170</v>
      </c>
      <c r="C746" s="137"/>
      <c r="D746" s="137"/>
      <c r="E746" s="132"/>
      <c r="F746" s="132"/>
      <c r="G746" s="132"/>
      <c r="H746" s="132"/>
    </row>
    <row r="747" spans="1:8" ht="51">
      <c r="A747" s="225" t="s">
        <v>158</v>
      </c>
      <c r="B747" s="137" t="s">
        <v>159</v>
      </c>
      <c r="C747" s="137"/>
      <c r="D747" s="137"/>
      <c r="E747" s="132"/>
      <c r="F747" s="132"/>
      <c r="G747" s="132"/>
      <c r="H747" s="132"/>
    </row>
    <row r="748" spans="1:8" ht="51">
      <c r="A748" s="225" t="s">
        <v>160</v>
      </c>
      <c r="B748" s="137" t="s">
        <v>161</v>
      </c>
      <c r="C748" s="137"/>
      <c r="D748" s="137"/>
      <c r="E748" s="132"/>
      <c r="F748" s="132"/>
      <c r="G748" s="132"/>
      <c r="H748" s="132"/>
    </row>
    <row r="749" spans="1:8" ht="25.5">
      <c r="A749" s="225" t="s">
        <v>162</v>
      </c>
      <c r="B749" s="137" t="s">
        <v>163</v>
      </c>
      <c r="C749" s="137"/>
      <c r="D749" s="137"/>
      <c r="E749" s="132"/>
      <c r="F749" s="132"/>
      <c r="G749" s="132"/>
      <c r="H749" s="132"/>
    </row>
    <row r="750" spans="1:8" ht="38.25">
      <c r="A750" s="225" t="s">
        <v>164</v>
      </c>
      <c r="B750" s="137" t="s">
        <v>165</v>
      </c>
      <c r="C750" s="137"/>
      <c r="D750" s="137"/>
      <c r="E750" s="132"/>
      <c r="F750" s="132"/>
      <c r="G750" s="132"/>
      <c r="H750" s="132"/>
    </row>
    <row r="751" spans="1:8" ht="76.5">
      <c r="A751" s="225" t="s">
        <v>166</v>
      </c>
      <c r="B751" s="137" t="s">
        <v>167</v>
      </c>
      <c r="C751" s="137"/>
      <c r="D751" s="137"/>
      <c r="E751" s="132"/>
      <c r="F751" s="132"/>
      <c r="G751" s="132"/>
      <c r="H751" s="132"/>
    </row>
    <row r="752" spans="1:8" ht="89.25">
      <c r="A752" s="225" t="s">
        <v>168</v>
      </c>
      <c r="B752" s="137" t="s">
        <v>169</v>
      </c>
      <c r="C752" s="137"/>
      <c r="D752" s="137"/>
      <c r="E752" s="132"/>
      <c r="F752" s="132"/>
      <c r="G752" s="132"/>
      <c r="H752" s="132"/>
    </row>
    <row r="753" spans="1:8">
      <c r="A753" s="111" t="s">
        <v>250</v>
      </c>
      <c r="B753" s="137"/>
      <c r="C753" s="137"/>
      <c r="D753" s="137"/>
      <c r="E753" s="132"/>
      <c r="F753" s="132"/>
      <c r="G753" s="132"/>
      <c r="H753" s="132"/>
    </row>
    <row r="754" spans="1:8">
      <c r="A754" s="111" t="s">
        <v>246</v>
      </c>
      <c r="B754" s="111"/>
      <c r="C754" s="137"/>
      <c r="D754" s="137"/>
      <c r="E754" s="132"/>
      <c r="F754" s="132"/>
      <c r="G754" s="132"/>
      <c r="H754" s="132"/>
    </row>
    <row r="755" spans="1:8" ht="18.75" customHeight="1">
      <c r="A755" s="974" t="s">
        <v>147</v>
      </c>
      <c r="B755" s="974"/>
      <c r="C755" s="974"/>
      <c r="D755" s="974"/>
      <c r="E755" s="974"/>
      <c r="F755" s="974"/>
      <c r="G755" s="974"/>
      <c r="H755" s="974"/>
    </row>
    <row r="756" spans="1:8" ht="28.5" customHeight="1">
      <c r="A756" s="974" t="s">
        <v>340</v>
      </c>
      <c r="B756" s="974"/>
      <c r="C756" s="974"/>
      <c r="D756" s="974"/>
      <c r="E756" s="974"/>
      <c r="F756" s="974"/>
      <c r="G756" s="974"/>
      <c r="H756" s="974"/>
    </row>
    <row r="757" spans="1:8" ht="14.25">
      <c r="A757" s="111"/>
      <c r="B757" s="225"/>
      <c r="C757" s="225"/>
      <c r="D757" s="225"/>
      <c r="E757" s="132"/>
      <c r="F757" s="132"/>
      <c r="G757" s="341"/>
      <c r="H757" s="132"/>
    </row>
  </sheetData>
  <mergeCells count="8">
    <mergeCell ref="A756:H756"/>
    <mergeCell ref="C2:D2"/>
    <mergeCell ref="A7:A8"/>
    <mergeCell ref="B7:B8"/>
    <mergeCell ref="C7:D7"/>
    <mergeCell ref="E7:F7"/>
    <mergeCell ref="G7:H7"/>
    <mergeCell ref="A755:H75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00000"/>
  </sheetPr>
  <dimension ref="A1:K623"/>
  <sheetViews>
    <sheetView topLeftCell="A58" workbookViewId="0">
      <selection activeCell="A10" sqref="A10:H143"/>
    </sheetView>
  </sheetViews>
  <sheetFormatPr defaultRowHeight="12.75"/>
  <cols>
    <col min="1" max="1" width="12.7109375" style="349" customWidth="1"/>
    <col min="2" max="2" width="39.85546875" style="241" customWidth="1"/>
    <col min="3" max="3" width="12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4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42"/>
      <c r="B2" s="323" t="s">
        <v>201</v>
      </c>
      <c r="C2" s="324">
        <f>[5]Kadar.ode.!C2</f>
        <v>17870092</v>
      </c>
      <c r="D2" s="324"/>
      <c r="E2" s="324"/>
      <c r="F2" s="324"/>
      <c r="G2" s="324"/>
      <c r="H2" s="325"/>
    </row>
    <row r="3" spans="1:8">
      <c r="A3" s="34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4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42"/>
      <c r="B5" s="323" t="s">
        <v>243</v>
      </c>
      <c r="C5" s="327"/>
      <c r="D5" s="327"/>
      <c r="E5" s="327"/>
      <c r="F5" s="327"/>
      <c r="G5" s="327"/>
      <c r="H5" s="325"/>
    </row>
    <row r="6" spans="1:8" ht="15.75">
      <c r="A6" s="345"/>
      <c r="B6" s="328"/>
      <c r="C6" s="328"/>
      <c r="D6" s="328"/>
      <c r="E6" s="328"/>
      <c r="F6" s="328"/>
      <c r="G6" s="111"/>
      <c r="H6" s="111"/>
    </row>
    <row r="7" spans="1:8" ht="12.75" customHeight="1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856"/>
      <c r="B9" s="856"/>
      <c r="C9" s="862"/>
      <c r="D9" s="862"/>
      <c r="E9" s="862"/>
      <c r="F9" s="862"/>
      <c r="G9" s="862"/>
      <c r="H9" s="862"/>
    </row>
    <row r="10" spans="1:8" ht="25.5">
      <c r="A10" s="856">
        <v>241024</v>
      </c>
      <c r="B10" s="856" t="s">
        <v>1848</v>
      </c>
      <c r="C10" s="241">
        <v>0</v>
      </c>
      <c r="D10" s="862">
        <v>0</v>
      </c>
      <c r="E10" s="241">
        <v>0</v>
      </c>
      <c r="F10" s="862">
        <v>2</v>
      </c>
      <c r="G10" s="367">
        <f t="shared" ref="G10:H10" si="0">C10+E10</f>
        <v>0</v>
      </c>
      <c r="H10" s="367">
        <f t="shared" si="0"/>
        <v>2</v>
      </c>
    </row>
    <row r="11" spans="1:8">
      <c r="A11" s="417" t="s">
        <v>2545</v>
      </c>
      <c r="B11" s="418" t="s">
        <v>2546</v>
      </c>
      <c r="C11" s="241">
        <v>0</v>
      </c>
      <c r="D11" s="420"/>
      <c r="E11" s="241">
        <v>1</v>
      </c>
      <c r="F11" s="419">
        <v>2</v>
      </c>
      <c r="G11" s="367">
        <f t="shared" ref="G11:H15" si="1">C11+E11</f>
        <v>1</v>
      </c>
      <c r="H11" s="367">
        <f t="shared" si="1"/>
        <v>2</v>
      </c>
    </row>
    <row r="12" spans="1:8">
      <c r="A12" s="410" t="s">
        <v>1813</v>
      </c>
      <c r="B12" s="378" t="s">
        <v>1814</v>
      </c>
      <c r="C12" s="241">
        <v>0</v>
      </c>
      <c r="D12" s="369">
        <v>0</v>
      </c>
      <c r="E12" s="241">
        <v>25</v>
      </c>
      <c r="F12" s="369">
        <v>25</v>
      </c>
      <c r="G12" s="367">
        <f t="shared" si="1"/>
        <v>25</v>
      </c>
      <c r="H12" s="367">
        <f t="shared" si="1"/>
        <v>25</v>
      </c>
    </row>
    <row r="13" spans="1:8">
      <c r="A13" s="411" t="s">
        <v>1815</v>
      </c>
      <c r="B13" s="399" t="s">
        <v>2425</v>
      </c>
      <c r="C13" s="241">
        <v>52</v>
      </c>
      <c r="D13" s="369">
        <v>60</v>
      </c>
      <c r="E13" s="241">
        <v>12612</v>
      </c>
      <c r="F13" s="369">
        <v>13000</v>
      </c>
      <c r="G13" s="367">
        <f t="shared" si="1"/>
        <v>12664</v>
      </c>
      <c r="H13" s="367">
        <f t="shared" si="1"/>
        <v>13060</v>
      </c>
    </row>
    <row r="14" spans="1:8">
      <c r="A14" s="411" t="s">
        <v>1817</v>
      </c>
      <c r="B14" s="399" t="s">
        <v>2426</v>
      </c>
      <c r="C14" s="241">
        <v>8470</v>
      </c>
      <c r="D14" s="369">
        <v>8500</v>
      </c>
      <c r="E14" s="241">
        <v>5257</v>
      </c>
      <c r="F14" s="369">
        <v>5000</v>
      </c>
      <c r="G14" s="367">
        <f t="shared" si="1"/>
        <v>13727</v>
      </c>
      <c r="H14" s="367">
        <f t="shared" si="1"/>
        <v>13500</v>
      </c>
    </row>
    <row r="15" spans="1:8" ht="25.5">
      <c r="A15" s="410" t="s">
        <v>2389</v>
      </c>
      <c r="B15" s="378" t="s">
        <v>2427</v>
      </c>
      <c r="C15" s="241">
        <v>0</v>
      </c>
      <c r="D15" s="369">
        <v>0</v>
      </c>
      <c r="E15" s="241">
        <v>5</v>
      </c>
      <c r="F15" s="369">
        <v>10</v>
      </c>
      <c r="G15" s="367">
        <f t="shared" si="1"/>
        <v>5</v>
      </c>
      <c r="H15" s="367">
        <f t="shared" si="1"/>
        <v>10</v>
      </c>
    </row>
    <row r="16" spans="1:8">
      <c r="A16" s="856" t="s">
        <v>2391</v>
      </c>
      <c r="B16" s="856" t="s">
        <v>2428</v>
      </c>
      <c r="C16" s="241">
        <v>0</v>
      </c>
      <c r="D16" s="862">
        <v>0</v>
      </c>
      <c r="E16" s="241">
        <v>10</v>
      </c>
      <c r="F16" s="862">
        <v>10</v>
      </c>
      <c r="G16" s="862"/>
      <c r="H16" s="367">
        <f t="shared" ref="H16:H47" si="2">D16+F16</f>
        <v>10</v>
      </c>
    </row>
    <row r="17" spans="1:8">
      <c r="A17" s="411" t="s">
        <v>1819</v>
      </c>
      <c r="B17" s="399" t="s">
        <v>2429</v>
      </c>
      <c r="C17" s="241">
        <v>50</v>
      </c>
      <c r="D17" s="369">
        <v>60</v>
      </c>
      <c r="E17" s="241">
        <v>65</v>
      </c>
      <c r="F17" s="369">
        <v>100</v>
      </c>
      <c r="G17" s="367">
        <f>C17+E17</f>
        <v>115</v>
      </c>
      <c r="H17" s="367">
        <f t="shared" si="2"/>
        <v>160</v>
      </c>
    </row>
    <row r="18" spans="1:8">
      <c r="A18" s="412" t="s">
        <v>2393</v>
      </c>
      <c r="B18" s="402" t="s">
        <v>2394</v>
      </c>
      <c r="C18" s="241">
        <v>0</v>
      </c>
      <c r="D18" s="369">
        <v>2</v>
      </c>
      <c r="E18" s="241">
        <v>0</v>
      </c>
      <c r="F18" s="369">
        <v>2</v>
      </c>
      <c r="G18" s="367">
        <f>C18+E18</f>
        <v>0</v>
      </c>
      <c r="H18" s="367">
        <f t="shared" si="2"/>
        <v>4</v>
      </c>
    </row>
    <row r="19" spans="1:8">
      <c r="A19" s="410" t="s">
        <v>2395</v>
      </c>
      <c r="B19" s="378" t="s">
        <v>2396</v>
      </c>
      <c r="C19" s="241">
        <v>0</v>
      </c>
      <c r="D19" s="369">
        <v>0</v>
      </c>
      <c r="E19" s="241">
        <v>41</v>
      </c>
      <c r="F19" s="369">
        <v>45</v>
      </c>
      <c r="G19" s="367">
        <f>C19+E19</f>
        <v>41</v>
      </c>
      <c r="H19" s="367">
        <f t="shared" si="2"/>
        <v>45</v>
      </c>
    </row>
    <row r="20" spans="1:8" ht="25.5">
      <c r="A20" s="410" t="s">
        <v>2430</v>
      </c>
      <c r="B20" s="378" t="s">
        <v>2431</v>
      </c>
      <c r="C20" s="241">
        <v>0</v>
      </c>
      <c r="D20" s="369">
        <v>0</v>
      </c>
      <c r="E20" s="241">
        <v>0</v>
      </c>
      <c r="F20" s="369">
        <v>2</v>
      </c>
      <c r="G20" s="367">
        <f>C20+E20</f>
        <v>0</v>
      </c>
      <c r="H20" s="367">
        <f t="shared" si="2"/>
        <v>2</v>
      </c>
    </row>
    <row r="21" spans="1:8">
      <c r="A21" s="856" t="s">
        <v>2397</v>
      </c>
      <c r="B21" s="856" t="s">
        <v>2432</v>
      </c>
      <c r="C21" s="241">
        <v>0</v>
      </c>
      <c r="D21" s="862"/>
      <c r="E21" s="241">
        <v>2</v>
      </c>
      <c r="F21" s="862">
        <v>2</v>
      </c>
      <c r="G21" s="862"/>
      <c r="H21" s="367">
        <f t="shared" si="2"/>
        <v>2</v>
      </c>
    </row>
    <row r="22" spans="1:8">
      <c r="A22" s="385" t="s">
        <v>2433</v>
      </c>
      <c r="B22" s="385" t="s">
        <v>2434</v>
      </c>
      <c r="C22" s="241">
        <v>746</v>
      </c>
      <c r="D22" s="413">
        <v>800</v>
      </c>
      <c r="E22" s="241">
        <v>1</v>
      </c>
      <c r="F22" s="862">
        <v>2</v>
      </c>
      <c r="G22" s="367">
        <f t="shared" ref="G22:G51" si="3">C22+E22</f>
        <v>747</v>
      </c>
      <c r="H22" s="367">
        <f t="shared" si="2"/>
        <v>802</v>
      </c>
    </row>
    <row r="23" spans="1:8">
      <c r="A23" s="390" t="s">
        <v>2435</v>
      </c>
      <c r="B23" s="391" t="s">
        <v>2436</v>
      </c>
      <c r="C23" s="241">
        <v>17</v>
      </c>
      <c r="D23" s="413">
        <v>20</v>
      </c>
      <c r="E23" s="241">
        <v>0</v>
      </c>
      <c r="F23" s="862">
        <v>0</v>
      </c>
      <c r="G23" s="367">
        <f t="shared" si="3"/>
        <v>17</v>
      </c>
      <c r="H23" s="367">
        <f t="shared" si="2"/>
        <v>20</v>
      </c>
    </row>
    <row r="24" spans="1:8" ht="38.25">
      <c r="A24" s="412" t="s">
        <v>1821</v>
      </c>
      <c r="B24" s="402" t="s">
        <v>2302</v>
      </c>
      <c r="C24" s="241">
        <v>0</v>
      </c>
      <c r="D24" s="369">
        <v>2</v>
      </c>
      <c r="E24" s="241">
        <v>168</v>
      </c>
      <c r="F24" s="369">
        <v>200</v>
      </c>
      <c r="G24" s="367">
        <f t="shared" si="3"/>
        <v>168</v>
      </c>
      <c r="H24" s="367">
        <f t="shared" si="2"/>
        <v>202</v>
      </c>
    </row>
    <row r="25" spans="1:8">
      <c r="A25" s="411" t="s">
        <v>2320</v>
      </c>
      <c r="B25" s="399" t="s">
        <v>2437</v>
      </c>
      <c r="C25" s="241">
        <v>0</v>
      </c>
      <c r="D25" s="369">
        <v>2</v>
      </c>
      <c r="E25" s="241">
        <v>77</v>
      </c>
      <c r="F25" s="369">
        <v>100</v>
      </c>
      <c r="G25" s="367">
        <f t="shared" si="3"/>
        <v>77</v>
      </c>
      <c r="H25" s="367">
        <f t="shared" si="2"/>
        <v>102</v>
      </c>
    </row>
    <row r="26" spans="1:8">
      <c r="A26" s="411" t="s">
        <v>1823</v>
      </c>
      <c r="B26" s="399" t="s">
        <v>2438</v>
      </c>
      <c r="C26" s="241">
        <v>0</v>
      </c>
      <c r="D26" s="369">
        <v>1</v>
      </c>
      <c r="E26" s="241">
        <v>759</v>
      </c>
      <c r="F26" s="369">
        <v>750</v>
      </c>
      <c r="G26" s="367">
        <f t="shared" si="3"/>
        <v>759</v>
      </c>
      <c r="H26" s="367">
        <f t="shared" si="2"/>
        <v>751</v>
      </c>
    </row>
    <row r="27" spans="1:8">
      <c r="A27" s="411" t="s">
        <v>1825</v>
      </c>
      <c r="B27" s="399" t="s">
        <v>2439</v>
      </c>
      <c r="C27" s="241">
        <v>0</v>
      </c>
      <c r="D27" s="369">
        <v>2</v>
      </c>
      <c r="E27" s="241">
        <v>187</v>
      </c>
      <c r="F27" s="369">
        <v>200</v>
      </c>
      <c r="G27" s="367">
        <f t="shared" si="3"/>
        <v>187</v>
      </c>
      <c r="H27" s="367">
        <f t="shared" si="2"/>
        <v>202</v>
      </c>
    </row>
    <row r="28" spans="1:8">
      <c r="A28" s="411" t="s">
        <v>2440</v>
      </c>
      <c r="B28" s="399" t="s">
        <v>2441</v>
      </c>
      <c r="C28" s="241">
        <v>0</v>
      </c>
      <c r="D28" s="369">
        <v>2</v>
      </c>
      <c r="E28" s="241">
        <v>0</v>
      </c>
      <c r="F28" s="369">
        <v>5</v>
      </c>
      <c r="G28" s="367">
        <f t="shared" si="3"/>
        <v>0</v>
      </c>
      <c r="H28" s="367">
        <f t="shared" si="2"/>
        <v>7</v>
      </c>
    </row>
    <row r="29" spans="1:8">
      <c r="A29" s="410" t="s">
        <v>1827</v>
      </c>
      <c r="B29" s="378" t="s">
        <v>1828</v>
      </c>
      <c r="C29" s="241">
        <v>0</v>
      </c>
      <c r="D29" s="369">
        <v>2</v>
      </c>
      <c r="E29" s="241">
        <v>45</v>
      </c>
      <c r="F29" s="369">
        <v>30</v>
      </c>
      <c r="G29" s="367">
        <f t="shared" si="3"/>
        <v>45</v>
      </c>
      <c r="H29" s="367">
        <f t="shared" si="2"/>
        <v>32</v>
      </c>
    </row>
    <row r="30" spans="1:8">
      <c r="A30" s="412" t="s">
        <v>1829</v>
      </c>
      <c r="B30" s="414" t="s">
        <v>2442</v>
      </c>
      <c r="C30" s="241">
        <v>7</v>
      </c>
      <c r="D30" s="369">
        <v>10</v>
      </c>
      <c r="E30" s="241">
        <v>7432</v>
      </c>
      <c r="F30" s="369">
        <v>7800</v>
      </c>
      <c r="G30" s="374">
        <f t="shared" si="3"/>
        <v>7439</v>
      </c>
      <c r="H30" s="374">
        <f t="shared" si="2"/>
        <v>7810</v>
      </c>
    </row>
    <row r="31" spans="1:8" ht="25.5">
      <c r="A31" s="412" t="s">
        <v>1831</v>
      </c>
      <c r="B31" s="402" t="s">
        <v>2443</v>
      </c>
      <c r="C31" s="241">
        <v>0</v>
      </c>
      <c r="D31" s="369"/>
      <c r="E31" s="241">
        <v>57</v>
      </c>
      <c r="F31" s="369">
        <v>100</v>
      </c>
      <c r="G31" s="374">
        <f t="shared" si="3"/>
        <v>57</v>
      </c>
      <c r="H31" s="374">
        <f t="shared" si="2"/>
        <v>100</v>
      </c>
    </row>
    <row r="32" spans="1:8" ht="25.5">
      <c r="A32" s="412" t="s">
        <v>1833</v>
      </c>
      <c r="B32" s="402" t="s">
        <v>2444</v>
      </c>
      <c r="C32" s="241">
        <v>0</v>
      </c>
      <c r="D32" s="369"/>
      <c r="E32" s="241">
        <v>16</v>
      </c>
      <c r="F32" s="369">
        <v>25</v>
      </c>
      <c r="G32" s="374">
        <f t="shared" si="3"/>
        <v>16</v>
      </c>
      <c r="H32" s="374">
        <f t="shared" si="2"/>
        <v>25</v>
      </c>
    </row>
    <row r="33" spans="1:8" ht="38.25">
      <c r="A33" s="412" t="s">
        <v>1835</v>
      </c>
      <c r="B33" s="402" t="s">
        <v>2445</v>
      </c>
      <c r="C33" s="241">
        <v>0</v>
      </c>
      <c r="D33" s="369"/>
      <c r="E33" s="241">
        <v>16</v>
      </c>
      <c r="F33" s="369">
        <v>40</v>
      </c>
      <c r="G33" s="374">
        <f t="shared" si="3"/>
        <v>16</v>
      </c>
      <c r="H33" s="374">
        <f t="shared" si="2"/>
        <v>40</v>
      </c>
    </row>
    <row r="34" spans="1:8" ht="25.5">
      <c r="A34" s="412" t="s">
        <v>1837</v>
      </c>
      <c r="B34" s="402" t="s">
        <v>2446</v>
      </c>
      <c r="C34" s="241">
        <v>0</v>
      </c>
      <c r="D34" s="369"/>
      <c r="E34" s="241">
        <v>43</v>
      </c>
      <c r="F34" s="369">
        <v>50</v>
      </c>
      <c r="G34" s="374">
        <f t="shared" si="3"/>
        <v>43</v>
      </c>
      <c r="H34" s="374">
        <f t="shared" si="2"/>
        <v>50</v>
      </c>
    </row>
    <row r="35" spans="1:8">
      <c r="A35" s="417" t="s">
        <v>2547</v>
      </c>
      <c r="B35" s="418" t="s">
        <v>2548</v>
      </c>
      <c r="C35" s="241">
        <v>0</v>
      </c>
      <c r="D35" s="420"/>
      <c r="E35" s="241">
        <v>1</v>
      </c>
      <c r="F35" s="419">
        <v>2</v>
      </c>
      <c r="G35" s="367">
        <f t="shared" si="3"/>
        <v>1</v>
      </c>
      <c r="H35" s="367">
        <f t="shared" si="2"/>
        <v>2</v>
      </c>
    </row>
    <row r="36" spans="1:8">
      <c r="A36" s="412" t="s">
        <v>1839</v>
      </c>
      <c r="B36" s="402" t="s">
        <v>2447</v>
      </c>
      <c r="C36" s="241">
        <v>0</v>
      </c>
      <c r="D36" s="369"/>
      <c r="E36" s="241">
        <v>586</v>
      </c>
      <c r="F36" s="369">
        <v>600</v>
      </c>
      <c r="G36" s="374">
        <f t="shared" si="3"/>
        <v>586</v>
      </c>
      <c r="H36" s="374">
        <f t="shared" si="2"/>
        <v>600</v>
      </c>
    </row>
    <row r="37" spans="1:8">
      <c r="A37" s="417" t="s">
        <v>1841</v>
      </c>
      <c r="B37" s="418" t="s">
        <v>1842</v>
      </c>
      <c r="C37" s="241">
        <v>0</v>
      </c>
      <c r="D37" s="420"/>
      <c r="E37" s="241">
        <v>1</v>
      </c>
      <c r="F37" s="419">
        <v>2</v>
      </c>
      <c r="G37" s="367">
        <f t="shared" si="3"/>
        <v>1</v>
      </c>
      <c r="H37" s="367">
        <f t="shared" si="2"/>
        <v>2</v>
      </c>
    </row>
    <row r="38" spans="1:8" ht="25.5">
      <c r="A38" s="412" t="s">
        <v>1845</v>
      </c>
      <c r="B38" s="402" t="s">
        <v>2448</v>
      </c>
      <c r="C38" s="241">
        <v>0</v>
      </c>
      <c r="D38" s="369"/>
      <c r="E38" s="241">
        <v>33</v>
      </c>
      <c r="F38" s="369">
        <v>30</v>
      </c>
      <c r="G38" s="374">
        <f t="shared" si="3"/>
        <v>33</v>
      </c>
      <c r="H38" s="374">
        <f t="shared" si="2"/>
        <v>30</v>
      </c>
    </row>
    <row r="39" spans="1:8" ht="25.5">
      <c r="A39" s="412" t="s">
        <v>1849</v>
      </c>
      <c r="B39" s="402" t="s">
        <v>1850</v>
      </c>
      <c r="C39" s="241">
        <v>0</v>
      </c>
      <c r="D39" s="369">
        <v>0</v>
      </c>
      <c r="E39" s="241">
        <v>0</v>
      </c>
      <c r="F39" s="369">
        <v>50</v>
      </c>
      <c r="G39" s="374">
        <f t="shared" si="3"/>
        <v>0</v>
      </c>
      <c r="H39" s="374">
        <f t="shared" si="2"/>
        <v>50</v>
      </c>
    </row>
    <row r="40" spans="1:8">
      <c r="A40" s="412" t="s">
        <v>1861</v>
      </c>
      <c r="B40" s="402" t="s">
        <v>2449</v>
      </c>
      <c r="C40" s="241">
        <v>0</v>
      </c>
      <c r="D40" s="369"/>
      <c r="E40" s="241">
        <v>202</v>
      </c>
      <c r="F40" s="369">
        <v>200</v>
      </c>
      <c r="G40" s="374">
        <f t="shared" si="3"/>
        <v>202</v>
      </c>
      <c r="H40" s="374">
        <f t="shared" si="2"/>
        <v>200</v>
      </c>
    </row>
    <row r="41" spans="1:8" ht="25.5">
      <c r="A41" s="411" t="s">
        <v>2450</v>
      </c>
      <c r="B41" s="405" t="s">
        <v>2451</v>
      </c>
      <c r="C41" s="241">
        <v>0</v>
      </c>
      <c r="D41" s="369">
        <v>10</v>
      </c>
      <c r="E41" s="241">
        <v>78</v>
      </c>
      <c r="F41" s="369">
        <v>80</v>
      </c>
      <c r="G41" s="374">
        <f t="shared" si="3"/>
        <v>78</v>
      </c>
      <c r="H41" s="374">
        <f t="shared" si="2"/>
        <v>90</v>
      </c>
    </row>
    <row r="42" spans="1:8">
      <c r="A42" s="415" t="s">
        <v>2452</v>
      </c>
      <c r="B42" s="416" t="s">
        <v>2453</v>
      </c>
      <c r="C42" s="241">
        <v>0</v>
      </c>
      <c r="D42" s="369">
        <v>10</v>
      </c>
      <c r="E42" s="241">
        <v>40</v>
      </c>
      <c r="F42" s="369">
        <v>60</v>
      </c>
      <c r="G42" s="374">
        <f t="shared" si="3"/>
        <v>40</v>
      </c>
      <c r="H42" s="374">
        <f t="shared" si="2"/>
        <v>70</v>
      </c>
    </row>
    <row r="43" spans="1:8">
      <c r="A43" s="410" t="s">
        <v>2333</v>
      </c>
      <c r="B43" s="378" t="s">
        <v>2334</v>
      </c>
      <c r="C43" s="241">
        <v>0</v>
      </c>
      <c r="D43" s="369">
        <v>0</v>
      </c>
      <c r="E43" s="241">
        <v>0</v>
      </c>
      <c r="F43" s="369">
        <v>2</v>
      </c>
      <c r="G43" s="367">
        <f t="shared" si="3"/>
        <v>0</v>
      </c>
      <c r="H43" s="367">
        <f t="shared" si="2"/>
        <v>2</v>
      </c>
    </row>
    <row r="44" spans="1:8">
      <c r="A44" s="410" t="s">
        <v>2339</v>
      </c>
      <c r="B44" s="378" t="s">
        <v>2340</v>
      </c>
      <c r="C44" s="241">
        <v>0</v>
      </c>
      <c r="D44" s="369">
        <v>0</v>
      </c>
      <c r="E44" s="241">
        <v>0</v>
      </c>
      <c r="F44" s="369">
        <v>2</v>
      </c>
      <c r="G44" s="367">
        <f t="shared" si="3"/>
        <v>0</v>
      </c>
      <c r="H44" s="367">
        <f t="shared" si="2"/>
        <v>2</v>
      </c>
    </row>
    <row r="45" spans="1:8">
      <c r="A45" s="412" t="s">
        <v>1863</v>
      </c>
      <c r="B45" s="402" t="s">
        <v>2454</v>
      </c>
      <c r="C45" s="241">
        <v>0</v>
      </c>
      <c r="D45" s="369"/>
      <c r="E45" s="241">
        <v>136</v>
      </c>
      <c r="F45" s="369">
        <v>150</v>
      </c>
      <c r="G45" s="367">
        <f t="shared" si="3"/>
        <v>136</v>
      </c>
      <c r="H45" s="367">
        <f t="shared" si="2"/>
        <v>150</v>
      </c>
    </row>
    <row r="46" spans="1:8">
      <c r="A46" s="412" t="s">
        <v>1865</v>
      </c>
      <c r="B46" s="402" t="s">
        <v>2455</v>
      </c>
      <c r="C46" s="241">
        <v>0</v>
      </c>
      <c r="D46" s="369">
        <v>2</v>
      </c>
      <c r="E46" s="241">
        <v>101</v>
      </c>
      <c r="F46" s="369">
        <v>120</v>
      </c>
      <c r="G46" s="367">
        <f t="shared" si="3"/>
        <v>101</v>
      </c>
      <c r="H46" s="367">
        <f t="shared" si="2"/>
        <v>122</v>
      </c>
    </row>
    <row r="47" spans="1:8">
      <c r="A47" s="410" t="s">
        <v>2362</v>
      </c>
      <c r="B47" s="378" t="s">
        <v>2363</v>
      </c>
      <c r="C47" s="241">
        <v>0</v>
      </c>
      <c r="D47" s="369">
        <v>2</v>
      </c>
      <c r="E47" s="241">
        <v>0</v>
      </c>
      <c r="F47" s="369">
        <v>1</v>
      </c>
      <c r="G47" s="367">
        <f t="shared" si="3"/>
        <v>0</v>
      </c>
      <c r="H47" s="367">
        <f t="shared" si="2"/>
        <v>3</v>
      </c>
    </row>
    <row r="48" spans="1:8" ht="25.5">
      <c r="A48" s="412" t="s">
        <v>1867</v>
      </c>
      <c r="B48" s="402" t="s">
        <v>2456</v>
      </c>
      <c r="C48" s="241">
        <v>1</v>
      </c>
      <c r="D48" s="369">
        <v>2</v>
      </c>
      <c r="E48" s="241">
        <v>194</v>
      </c>
      <c r="F48" s="369">
        <v>200</v>
      </c>
      <c r="G48" s="367">
        <f t="shared" si="3"/>
        <v>195</v>
      </c>
      <c r="H48" s="367">
        <f t="shared" ref="H48:H79" si="4">D48+F48</f>
        <v>202</v>
      </c>
    </row>
    <row r="49" spans="1:8" ht="25.5">
      <c r="A49" s="410" t="s">
        <v>2457</v>
      </c>
      <c r="B49" s="378" t="s">
        <v>2458</v>
      </c>
      <c r="C49" s="241">
        <v>0</v>
      </c>
      <c r="D49" s="369">
        <v>0</v>
      </c>
      <c r="E49" s="241">
        <v>5</v>
      </c>
      <c r="F49" s="369">
        <v>2</v>
      </c>
      <c r="G49" s="367">
        <f t="shared" si="3"/>
        <v>5</v>
      </c>
      <c r="H49" s="367">
        <f t="shared" si="4"/>
        <v>2</v>
      </c>
    </row>
    <row r="50" spans="1:8" ht="25.5">
      <c r="A50" s="411" t="s">
        <v>2401</v>
      </c>
      <c r="B50" s="405" t="s">
        <v>2402</v>
      </c>
      <c r="C50" s="241">
        <v>0</v>
      </c>
      <c r="D50" s="369">
        <v>0</v>
      </c>
      <c r="E50" s="241">
        <v>39</v>
      </c>
      <c r="F50" s="369">
        <v>50</v>
      </c>
      <c r="G50" s="367">
        <f t="shared" si="3"/>
        <v>39</v>
      </c>
      <c r="H50" s="367">
        <f t="shared" si="4"/>
        <v>50</v>
      </c>
    </row>
    <row r="51" spans="1:8">
      <c r="A51" s="410" t="s">
        <v>2403</v>
      </c>
      <c r="B51" s="378" t="s">
        <v>2459</v>
      </c>
      <c r="C51" s="241">
        <v>0</v>
      </c>
      <c r="D51" s="369">
        <v>5</v>
      </c>
      <c r="E51" s="241">
        <v>54</v>
      </c>
      <c r="F51" s="369">
        <v>60</v>
      </c>
      <c r="G51" s="367">
        <f t="shared" si="3"/>
        <v>54</v>
      </c>
      <c r="H51" s="367">
        <f t="shared" si="4"/>
        <v>65</v>
      </c>
    </row>
    <row r="52" spans="1:8">
      <c r="A52" s="856" t="s">
        <v>2460</v>
      </c>
      <c r="B52" s="856" t="s">
        <v>2461</v>
      </c>
      <c r="C52" s="241">
        <v>0</v>
      </c>
      <c r="D52" s="862">
        <v>2</v>
      </c>
      <c r="E52" s="241">
        <v>0</v>
      </c>
      <c r="F52" s="862">
        <v>2</v>
      </c>
      <c r="G52" s="862"/>
      <c r="H52" s="367">
        <f t="shared" si="4"/>
        <v>4</v>
      </c>
    </row>
    <row r="53" spans="1:8" ht="25.5">
      <c r="A53" s="410" t="s">
        <v>2462</v>
      </c>
      <c r="B53" s="378" t="s">
        <v>2463</v>
      </c>
      <c r="C53" s="241">
        <v>0</v>
      </c>
      <c r="D53" s="369">
        <v>0</v>
      </c>
      <c r="E53" s="241">
        <v>2</v>
      </c>
      <c r="F53" s="369">
        <v>2</v>
      </c>
      <c r="G53" s="367">
        <f>C53+E53</f>
        <v>2</v>
      </c>
      <c r="H53" s="367">
        <f t="shared" si="4"/>
        <v>2</v>
      </c>
    </row>
    <row r="54" spans="1:8">
      <c r="A54" s="410" t="s">
        <v>2407</v>
      </c>
      <c r="B54" s="378" t="s">
        <v>2464</v>
      </c>
      <c r="C54" s="241">
        <v>0</v>
      </c>
      <c r="D54" s="369">
        <v>0</v>
      </c>
      <c r="E54" s="241">
        <v>0</v>
      </c>
      <c r="F54" s="369">
        <v>2</v>
      </c>
      <c r="G54" s="367">
        <f>C54+E54</f>
        <v>0</v>
      </c>
      <c r="H54" s="367">
        <f t="shared" si="4"/>
        <v>2</v>
      </c>
    </row>
    <row r="55" spans="1:8">
      <c r="A55" s="856" t="s">
        <v>2465</v>
      </c>
      <c r="B55" s="856" t="s">
        <v>2466</v>
      </c>
      <c r="C55" s="241">
        <v>0</v>
      </c>
      <c r="D55" s="862">
        <v>1</v>
      </c>
      <c r="E55" s="241">
        <v>0</v>
      </c>
      <c r="F55" s="862">
        <v>2</v>
      </c>
      <c r="G55" s="862"/>
      <c r="H55" s="367">
        <f t="shared" si="4"/>
        <v>3</v>
      </c>
    </row>
    <row r="56" spans="1:8">
      <c r="A56" s="410" t="s">
        <v>1873</v>
      </c>
      <c r="B56" s="378" t="s">
        <v>1874</v>
      </c>
      <c r="C56" s="241">
        <v>0</v>
      </c>
      <c r="D56" s="369">
        <v>0</v>
      </c>
      <c r="E56" s="241">
        <v>1</v>
      </c>
      <c r="F56" s="369">
        <v>2</v>
      </c>
      <c r="G56" s="367">
        <f t="shared" ref="G56:G68" si="5">C56+E56</f>
        <v>1</v>
      </c>
      <c r="H56" s="367">
        <f t="shared" si="4"/>
        <v>2</v>
      </c>
    </row>
    <row r="57" spans="1:8">
      <c r="A57" s="417" t="s">
        <v>2549</v>
      </c>
      <c r="B57" s="418" t="s">
        <v>2550</v>
      </c>
      <c r="C57" s="241">
        <v>0</v>
      </c>
      <c r="D57" s="420"/>
      <c r="E57" s="241">
        <v>1</v>
      </c>
      <c r="F57" s="419">
        <v>2</v>
      </c>
      <c r="G57" s="367">
        <f t="shared" si="5"/>
        <v>1</v>
      </c>
      <c r="H57" s="367">
        <f t="shared" si="4"/>
        <v>2</v>
      </c>
    </row>
    <row r="58" spans="1:8" s="314" customFormat="1">
      <c r="A58" s="410" t="s">
        <v>2467</v>
      </c>
      <c r="B58" s="378" t="s">
        <v>2468</v>
      </c>
      <c r="C58" s="241">
        <v>0</v>
      </c>
      <c r="D58" s="369">
        <v>0</v>
      </c>
      <c r="E58" s="241">
        <v>0</v>
      </c>
      <c r="F58" s="369">
        <v>2</v>
      </c>
      <c r="G58" s="367">
        <f t="shared" si="5"/>
        <v>0</v>
      </c>
      <c r="H58" s="367">
        <f t="shared" si="4"/>
        <v>2</v>
      </c>
    </row>
    <row r="59" spans="1:8" s="314" customFormat="1" ht="25.5">
      <c r="A59" s="410" t="s">
        <v>2469</v>
      </c>
      <c r="B59" s="378" t="s">
        <v>2470</v>
      </c>
      <c r="C59" s="241">
        <v>0</v>
      </c>
      <c r="D59" s="369">
        <v>0</v>
      </c>
      <c r="E59" s="241">
        <v>0</v>
      </c>
      <c r="F59" s="369">
        <v>2</v>
      </c>
      <c r="G59" s="367">
        <f t="shared" si="5"/>
        <v>0</v>
      </c>
      <c r="H59" s="367">
        <f t="shared" si="4"/>
        <v>2</v>
      </c>
    </row>
    <row r="60" spans="1:8" s="314" customFormat="1" ht="25.5">
      <c r="A60" s="410" t="s">
        <v>2324</v>
      </c>
      <c r="B60" s="378" t="s">
        <v>2325</v>
      </c>
      <c r="C60" s="241">
        <v>19</v>
      </c>
      <c r="D60" s="369">
        <v>20</v>
      </c>
      <c r="E60" s="241">
        <v>64</v>
      </c>
      <c r="F60" s="369">
        <v>74</v>
      </c>
      <c r="G60" s="367">
        <f t="shared" si="5"/>
        <v>83</v>
      </c>
      <c r="H60" s="367">
        <f t="shared" si="4"/>
        <v>94</v>
      </c>
    </row>
    <row r="61" spans="1:8">
      <c r="A61" s="401" t="s">
        <v>2410</v>
      </c>
      <c r="B61" s="402" t="s">
        <v>2411</v>
      </c>
      <c r="C61" s="314">
        <v>0</v>
      </c>
      <c r="D61" s="398">
        <v>6</v>
      </c>
      <c r="E61" s="314">
        <v>1</v>
      </c>
      <c r="F61" s="398">
        <v>0</v>
      </c>
      <c r="G61" s="374">
        <f t="shared" si="5"/>
        <v>1</v>
      </c>
      <c r="H61" s="374">
        <f t="shared" si="4"/>
        <v>6</v>
      </c>
    </row>
    <row r="62" spans="1:8">
      <c r="A62" s="858" t="s">
        <v>2412</v>
      </c>
      <c r="B62" s="858" t="s">
        <v>2413</v>
      </c>
      <c r="C62" s="314">
        <v>0</v>
      </c>
      <c r="D62" s="895">
        <v>4</v>
      </c>
      <c r="E62" s="314">
        <v>0</v>
      </c>
      <c r="F62" s="858">
        <v>5</v>
      </c>
      <c r="G62" s="374">
        <f t="shared" si="5"/>
        <v>0</v>
      </c>
      <c r="H62" s="374">
        <f t="shared" si="4"/>
        <v>9</v>
      </c>
    </row>
    <row r="63" spans="1:8">
      <c r="A63" s="401" t="s">
        <v>2414</v>
      </c>
      <c r="B63" s="402" t="s">
        <v>2415</v>
      </c>
      <c r="C63" s="314">
        <v>5</v>
      </c>
      <c r="D63" s="398">
        <v>20</v>
      </c>
      <c r="E63" s="314">
        <v>1</v>
      </c>
      <c r="F63" s="398">
        <v>4</v>
      </c>
      <c r="G63" s="374">
        <f t="shared" si="5"/>
        <v>6</v>
      </c>
      <c r="H63" s="374">
        <f t="shared" si="4"/>
        <v>24</v>
      </c>
    </row>
    <row r="64" spans="1:8">
      <c r="A64" s="412" t="s">
        <v>2471</v>
      </c>
      <c r="B64" s="402" t="s">
        <v>2472</v>
      </c>
      <c r="C64" s="241">
        <v>0</v>
      </c>
      <c r="D64" s="369"/>
      <c r="E64" s="241">
        <v>248</v>
      </c>
      <c r="F64" s="369">
        <v>250</v>
      </c>
      <c r="G64" s="367">
        <f t="shared" si="5"/>
        <v>248</v>
      </c>
      <c r="H64" s="367">
        <f t="shared" si="4"/>
        <v>250</v>
      </c>
    </row>
    <row r="65" spans="1:8">
      <c r="A65" s="412" t="s">
        <v>1885</v>
      </c>
      <c r="B65" s="402" t="s">
        <v>2473</v>
      </c>
      <c r="C65" s="241">
        <v>0</v>
      </c>
      <c r="D65" s="369"/>
      <c r="E65" s="241">
        <v>43</v>
      </c>
      <c r="F65" s="369">
        <v>50</v>
      </c>
      <c r="G65" s="367">
        <f t="shared" si="5"/>
        <v>43</v>
      </c>
      <c r="H65" s="367">
        <f t="shared" si="4"/>
        <v>50</v>
      </c>
    </row>
    <row r="66" spans="1:8" ht="38.25">
      <c r="A66" s="412" t="s">
        <v>1887</v>
      </c>
      <c r="B66" s="402" t="s">
        <v>2474</v>
      </c>
      <c r="C66" s="241">
        <v>3</v>
      </c>
      <c r="D66" s="369">
        <v>5</v>
      </c>
      <c r="E66" s="241">
        <v>9041</v>
      </c>
      <c r="F66" s="369">
        <v>9000</v>
      </c>
      <c r="G66" s="374">
        <f t="shared" si="5"/>
        <v>9044</v>
      </c>
      <c r="H66" s="374">
        <f t="shared" si="4"/>
        <v>9005</v>
      </c>
    </row>
    <row r="67" spans="1:8" ht="25.5">
      <c r="A67" s="412" t="s">
        <v>2475</v>
      </c>
      <c r="B67" s="402" t="s">
        <v>2476</v>
      </c>
      <c r="C67" s="241">
        <v>0</v>
      </c>
      <c r="D67" s="369"/>
      <c r="E67" s="241">
        <v>1</v>
      </c>
      <c r="F67" s="369">
        <v>5</v>
      </c>
      <c r="G67" s="367">
        <f t="shared" si="5"/>
        <v>1</v>
      </c>
      <c r="H67" s="367">
        <f t="shared" si="4"/>
        <v>5</v>
      </c>
    </row>
    <row r="68" spans="1:8">
      <c r="A68" s="410" t="s">
        <v>2416</v>
      </c>
      <c r="B68" s="378" t="s">
        <v>2477</v>
      </c>
      <c r="C68" s="241">
        <v>0</v>
      </c>
      <c r="D68" s="369">
        <v>0</v>
      </c>
      <c r="E68" s="241">
        <v>0</v>
      </c>
      <c r="F68" s="369">
        <v>5</v>
      </c>
      <c r="G68" s="367">
        <f t="shared" si="5"/>
        <v>0</v>
      </c>
      <c r="H68" s="367">
        <f t="shared" si="4"/>
        <v>5</v>
      </c>
    </row>
    <row r="69" spans="1:8">
      <c r="A69" s="856" t="s">
        <v>2418</v>
      </c>
      <c r="B69" s="856" t="s">
        <v>2478</v>
      </c>
      <c r="C69" s="241">
        <v>0</v>
      </c>
      <c r="D69" s="862"/>
      <c r="E69" s="241">
        <v>0</v>
      </c>
      <c r="F69" s="862">
        <v>2</v>
      </c>
      <c r="G69" s="862"/>
      <c r="H69" s="367">
        <f t="shared" si="4"/>
        <v>2</v>
      </c>
    </row>
    <row r="70" spans="1:8">
      <c r="A70" s="856" t="s">
        <v>2479</v>
      </c>
      <c r="B70" s="856" t="s">
        <v>2480</v>
      </c>
      <c r="C70" s="241">
        <v>0</v>
      </c>
      <c r="D70" s="862"/>
      <c r="E70" s="241">
        <v>0</v>
      </c>
      <c r="F70" s="862">
        <v>2</v>
      </c>
      <c r="G70" s="862"/>
      <c r="H70" s="367">
        <f t="shared" si="4"/>
        <v>2</v>
      </c>
    </row>
    <row r="71" spans="1:8" ht="25.5">
      <c r="A71" s="412" t="s">
        <v>2481</v>
      </c>
      <c r="B71" s="402" t="s">
        <v>2482</v>
      </c>
      <c r="C71" s="241">
        <v>0</v>
      </c>
      <c r="D71" s="369"/>
      <c r="E71" s="241">
        <v>0</v>
      </c>
      <c r="F71" s="369">
        <v>4</v>
      </c>
      <c r="G71" s="367">
        <f t="shared" ref="G71:G102" si="6">C71+E71</f>
        <v>0</v>
      </c>
      <c r="H71" s="367">
        <f t="shared" si="4"/>
        <v>4</v>
      </c>
    </row>
    <row r="72" spans="1:8" ht="25.5">
      <c r="A72" s="412" t="s">
        <v>1891</v>
      </c>
      <c r="B72" s="402" t="s">
        <v>2483</v>
      </c>
      <c r="C72" s="241">
        <v>0</v>
      </c>
      <c r="D72" s="369"/>
      <c r="E72" s="241">
        <v>188</v>
      </c>
      <c r="F72" s="369">
        <v>200</v>
      </c>
      <c r="G72" s="367">
        <f t="shared" si="6"/>
        <v>188</v>
      </c>
      <c r="H72" s="367">
        <f t="shared" si="4"/>
        <v>200</v>
      </c>
    </row>
    <row r="73" spans="1:8">
      <c r="A73" s="412" t="s">
        <v>1897</v>
      </c>
      <c r="B73" s="402" t="s">
        <v>2484</v>
      </c>
      <c r="C73" s="241">
        <v>0</v>
      </c>
      <c r="D73" s="369"/>
      <c r="E73" s="241">
        <v>52</v>
      </c>
      <c r="F73" s="369">
        <v>60</v>
      </c>
      <c r="G73" s="367">
        <f t="shared" si="6"/>
        <v>52</v>
      </c>
      <c r="H73" s="367">
        <f t="shared" si="4"/>
        <v>60</v>
      </c>
    </row>
    <row r="74" spans="1:8">
      <c r="A74" s="412" t="s">
        <v>1899</v>
      </c>
      <c r="B74" s="402" t="s">
        <v>2485</v>
      </c>
      <c r="C74" s="241">
        <v>0</v>
      </c>
      <c r="D74" s="369"/>
      <c r="E74" s="241">
        <v>5</v>
      </c>
      <c r="F74" s="369">
        <v>15</v>
      </c>
      <c r="G74" s="367">
        <f t="shared" si="6"/>
        <v>5</v>
      </c>
      <c r="H74" s="367">
        <f t="shared" si="4"/>
        <v>15</v>
      </c>
    </row>
    <row r="75" spans="1:8" ht="25.5">
      <c r="A75" s="412" t="s">
        <v>1901</v>
      </c>
      <c r="B75" s="402" t="s">
        <v>2486</v>
      </c>
      <c r="C75" s="241">
        <v>0</v>
      </c>
      <c r="D75" s="369"/>
      <c r="E75" s="241">
        <v>236</v>
      </c>
      <c r="F75" s="369">
        <v>250</v>
      </c>
      <c r="G75" s="367">
        <f t="shared" si="6"/>
        <v>236</v>
      </c>
      <c r="H75" s="367">
        <f t="shared" si="4"/>
        <v>250</v>
      </c>
    </row>
    <row r="76" spans="1:8">
      <c r="A76" s="411" t="s">
        <v>1903</v>
      </c>
      <c r="B76" s="399" t="s">
        <v>2487</v>
      </c>
      <c r="C76" s="241">
        <v>0</v>
      </c>
      <c r="D76" s="369">
        <v>0</v>
      </c>
      <c r="E76" s="241">
        <v>94</v>
      </c>
      <c r="F76" s="369">
        <v>125</v>
      </c>
      <c r="G76" s="367">
        <f t="shared" si="6"/>
        <v>94</v>
      </c>
      <c r="H76" s="367">
        <f t="shared" si="4"/>
        <v>125</v>
      </c>
    </row>
    <row r="77" spans="1:8">
      <c r="A77" s="417" t="s">
        <v>2551</v>
      </c>
      <c r="B77" s="418" t="s">
        <v>2552</v>
      </c>
      <c r="C77" s="241">
        <v>0</v>
      </c>
      <c r="D77" s="420"/>
      <c r="E77" s="241">
        <v>1</v>
      </c>
      <c r="F77" s="419">
        <v>2</v>
      </c>
      <c r="G77" s="367">
        <f t="shared" si="6"/>
        <v>1</v>
      </c>
      <c r="H77" s="367">
        <f t="shared" si="4"/>
        <v>2</v>
      </c>
    </row>
    <row r="78" spans="1:8">
      <c r="A78" s="410" t="s">
        <v>1907</v>
      </c>
      <c r="B78" s="378" t="s">
        <v>1908</v>
      </c>
      <c r="C78" s="241">
        <v>0</v>
      </c>
      <c r="D78" s="369">
        <v>4</v>
      </c>
      <c r="E78" s="241">
        <v>4</v>
      </c>
      <c r="F78" s="369">
        <v>4</v>
      </c>
      <c r="G78" s="367">
        <f t="shared" si="6"/>
        <v>4</v>
      </c>
      <c r="H78" s="367">
        <f t="shared" si="4"/>
        <v>8</v>
      </c>
    </row>
    <row r="79" spans="1:8">
      <c r="A79" s="410" t="s">
        <v>2421</v>
      </c>
      <c r="B79" s="378" t="s">
        <v>2488</v>
      </c>
      <c r="C79" s="241">
        <v>0</v>
      </c>
      <c r="D79" s="369">
        <v>0</v>
      </c>
      <c r="E79" s="241">
        <v>11</v>
      </c>
      <c r="F79" s="369">
        <v>8</v>
      </c>
      <c r="G79" s="367">
        <f t="shared" si="6"/>
        <v>11</v>
      </c>
      <c r="H79" s="367">
        <f t="shared" si="4"/>
        <v>8</v>
      </c>
    </row>
    <row r="80" spans="1:8">
      <c r="A80" s="410" t="s">
        <v>2423</v>
      </c>
      <c r="B80" s="378" t="s">
        <v>2489</v>
      </c>
      <c r="C80" s="241">
        <v>0</v>
      </c>
      <c r="D80" s="369">
        <v>2</v>
      </c>
      <c r="E80" s="241">
        <v>9</v>
      </c>
      <c r="F80" s="369">
        <v>15</v>
      </c>
      <c r="G80" s="367">
        <f t="shared" si="6"/>
        <v>9</v>
      </c>
      <c r="H80" s="367">
        <f t="shared" ref="H80:H111" si="7">D80+F80</f>
        <v>17</v>
      </c>
    </row>
    <row r="81" spans="1:9" ht="25.5">
      <c r="A81" s="410" t="s">
        <v>1909</v>
      </c>
      <c r="B81" s="378" t="s">
        <v>1910</v>
      </c>
      <c r="C81" s="241">
        <v>0</v>
      </c>
      <c r="D81" s="369">
        <v>0</v>
      </c>
      <c r="E81" s="241">
        <v>2</v>
      </c>
      <c r="F81" s="369">
        <v>2</v>
      </c>
      <c r="G81" s="367">
        <f t="shared" si="6"/>
        <v>2</v>
      </c>
      <c r="H81" s="367">
        <f t="shared" si="7"/>
        <v>2</v>
      </c>
    </row>
    <row r="82" spans="1:9">
      <c r="A82" s="411" t="s">
        <v>1911</v>
      </c>
      <c r="B82" s="399" t="s">
        <v>2490</v>
      </c>
      <c r="C82" s="241">
        <v>0</v>
      </c>
      <c r="D82" s="369"/>
      <c r="E82" s="241">
        <v>160</v>
      </c>
      <c r="F82" s="369">
        <v>200</v>
      </c>
      <c r="G82" s="367">
        <f t="shared" si="6"/>
        <v>160</v>
      </c>
      <c r="H82" s="367">
        <f t="shared" si="7"/>
        <v>200</v>
      </c>
    </row>
    <row r="83" spans="1:9" s="338" customFormat="1">
      <c r="A83" s="417" t="s">
        <v>2553</v>
      </c>
      <c r="B83" s="418" t="s">
        <v>2554</v>
      </c>
      <c r="C83" s="338">
        <v>0</v>
      </c>
      <c r="D83" s="420"/>
      <c r="E83" s="338">
        <v>1</v>
      </c>
      <c r="F83" s="419">
        <v>2</v>
      </c>
      <c r="G83" s="367">
        <f t="shared" si="6"/>
        <v>1</v>
      </c>
      <c r="H83" s="367">
        <f t="shared" si="7"/>
        <v>2</v>
      </c>
      <c r="I83" s="241"/>
    </row>
    <row r="84" spans="1:9">
      <c r="A84" s="417" t="s">
        <v>2555</v>
      </c>
      <c r="B84" s="418" t="s">
        <v>2556</v>
      </c>
      <c r="C84" s="241">
        <v>0</v>
      </c>
      <c r="D84" s="420"/>
      <c r="E84" s="241">
        <v>1</v>
      </c>
      <c r="F84" s="419">
        <v>2</v>
      </c>
      <c r="G84" s="367">
        <f t="shared" si="6"/>
        <v>1</v>
      </c>
      <c r="H84" s="367">
        <f t="shared" si="7"/>
        <v>2</v>
      </c>
    </row>
    <row r="85" spans="1:9" ht="25.5">
      <c r="A85" s="412" t="s">
        <v>1915</v>
      </c>
      <c r="B85" s="402" t="s">
        <v>2491</v>
      </c>
      <c r="C85" s="241">
        <v>0</v>
      </c>
      <c r="D85" s="369"/>
      <c r="E85" s="241">
        <v>1</v>
      </c>
      <c r="F85" s="369">
        <v>2</v>
      </c>
      <c r="G85" s="367">
        <f t="shared" si="6"/>
        <v>1</v>
      </c>
      <c r="H85" s="367">
        <f t="shared" si="7"/>
        <v>2</v>
      </c>
    </row>
    <row r="86" spans="1:9" ht="25.5">
      <c r="A86" s="410" t="s">
        <v>1917</v>
      </c>
      <c r="B86" s="378" t="s">
        <v>1918</v>
      </c>
      <c r="C86" s="241">
        <v>0</v>
      </c>
      <c r="D86" s="369">
        <v>0</v>
      </c>
      <c r="E86" s="241">
        <v>1</v>
      </c>
      <c r="F86" s="369">
        <v>2</v>
      </c>
      <c r="G86" s="367">
        <f t="shared" si="6"/>
        <v>1</v>
      </c>
      <c r="H86" s="367">
        <f t="shared" si="7"/>
        <v>2</v>
      </c>
    </row>
    <row r="87" spans="1:9">
      <c r="A87" s="417" t="s">
        <v>2557</v>
      </c>
      <c r="B87" s="418" t="s">
        <v>2558</v>
      </c>
      <c r="C87" s="241">
        <v>0</v>
      </c>
      <c r="D87" s="420"/>
      <c r="E87" s="241">
        <v>1</v>
      </c>
      <c r="F87" s="419">
        <v>2</v>
      </c>
      <c r="G87" s="367">
        <f t="shared" si="6"/>
        <v>1</v>
      </c>
      <c r="H87" s="367">
        <f t="shared" si="7"/>
        <v>2</v>
      </c>
    </row>
    <row r="88" spans="1:9">
      <c r="A88" s="417" t="s">
        <v>2559</v>
      </c>
      <c r="B88" s="418" t="s">
        <v>2560</v>
      </c>
      <c r="C88" s="241">
        <v>0</v>
      </c>
      <c r="D88" s="420"/>
      <c r="E88" s="241">
        <v>1</v>
      </c>
      <c r="F88" s="419">
        <v>2</v>
      </c>
      <c r="G88" s="367">
        <f t="shared" si="6"/>
        <v>1</v>
      </c>
      <c r="H88" s="367">
        <f t="shared" si="7"/>
        <v>2</v>
      </c>
    </row>
    <row r="89" spans="1:9">
      <c r="A89" s="417" t="s">
        <v>2561</v>
      </c>
      <c r="B89" s="418" t="s">
        <v>2562</v>
      </c>
      <c r="C89" s="241">
        <v>0</v>
      </c>
      <c r="D89" s="420"/>
      <c r="E89" s="241">
        <v>1</v>
      </c>
      <c r="F89" s="419">
        <v>2</v>
      </c>
      <c r="G89" s="367">
        <f t="shared" si="6"/>
        <v>1</v>
      </c>
      <c r="H89" s="367">
        <f t="shared" si="7"/>
        <v>2</v>
      </c>
    </row>
    <row r="90" spans="1:9">
      <c r="A90" s="390" t="s">
        <v>2492</v>
      </c>
      <c r="B90" s="391" t="s">
        <v>2493</v>
      </c>
      <c r="C90" s="241">
        <v>75</v>
      </c>
      <c r="D90" s="413">
        <v>80</v>
      </c>
      <c r="E90" s="241">
        <v>0</v>
      </c>
      <c r="F90" s="862"/>
      <c r="G90" s="367">
        <f t="shared" si="6"/>
        <v>75</v>
      </c>
      <c r="H90" s="367">
        <f t="shared" si="7"/>
        <v>80</v>
      </c>
    </row>
    <row r="91" spans="1:9" ht="25.5">
      <c r="A91" s="385" t="s">
        <v>2494</v>
      </c>
      <c r="B91" s="392" t="s">
        <v>2495</v>
      </c>
      <c r="C91" s="241">
        <v>4199</v>
      </c>
      <c r="D91" s="413">
        <v>4200</v>
      </c>
      <c r="E91" s="241">
        <v>0</v>
      </c>
      <c r="F91" s="862"/>
      <c r="G91" s="367">
        <f t="shared" si="6"/>
        <v>4199</v>
      </c>
      <c r="H91" s="367">
        <f t="shared" si="7"/>
        <v>4200</v>
      </c>
    </row>
    <row r="92" spans="1:9" ht="25.5">
      <c r="A92" s="412" t="s">
        <v>1919</v>
      </c>
      <c r="B92" s="402" t="s">
        <v>2496</v>
      </c>
      <c r="C92" s="241">
        <v>1</v>
      </c>
      <c r="D92" s="369">
        <v>5</v>
      </c>
      <c r="E92" s="241">
        <v>36</v>
      </c>
      <c r="F92" s="369">
        <v>50</v>
      </c>
      <c r="G92" s="367">
        <f t="shared" si="6"/>
        <v>37</v>
      </c>
      <c r="H92" s="367">
        <f t="shared" si="7"/>
        <v>55</v>
      </c>
    </row>
    <row r="93" spans="1:9" ht="25.5">
      <c r="A93" s="412" t="s">
        <v>1921</v>
      </c>
      <c r="B93" s="402" t="s">
        <v>2497</v>
      </c>
      <c r="C93" s="241">
        <v>0</v>
      </c>
      <c r="D93" s="369"/>
      <c r="E93" s="241">
        <v>11</v>
      </c>
      <c r="F93" s="369">
        <v>20</v>
      </c>
      <c r="G93" s="367">
        <f t="shared" si="6"/>
        <v>11</v>
      </c>
      <c r="H93" s="367">
        <f t="shared" si="7"/>
        <v>20</v>
      </c>
    </row>
    <row r="94" spans="1:9" ht="38.25">
      <c r="A94" s="412" t="s">
        <v>1923</v>
      </c>
      <c r="B94" s="402" t="s">
        <v>2498</v>
      </c>
      <c r="C94" s="241">
        <v>0</v>
      </c>
      <c r="D94" s="369"/>
      <c r="E94" s="241">
        <v>2</v>
      </c>
      <c r="F94" s="369">
        <v>21</v>
      </c>
      <c r="G94" s="367">
        <f t="shared" si="6"/>
        <v>2</v>
      </c>
      <c r="H94" s="367">
        <f t="shared" si="7"/>
        <v>21</v>
      </c>
    </row>
    <row r="95" spans="1:9" ht="25.5">
      <c r="A95" s="412" t="s">
        <v>1925</v>
      </c>
      <c r="B95" s="402" t="s">
        <v>2499</v>
      </c>
      <c r="C95" s="241">
        <v>0</v>
      </c>
      <c r="D95" s="369"/>
      <c r="E95" s="241">
        <v>4</v>
      </c>
      <c r="F95" s="369">
        <v>21</v>
      </c>
      <c r="G95" s="367">
        <f t="shared" si="6"/>
        <v>4</v>
      </c>
      <c r="H95" s="367">
        <f t="shared" si="7"/>
        <v>21</v>
      </c>
    </row>
    <row r="96" spans="1:9">
      <c r="A96" s="410" t="s">
        <v>2500</v>
      </c>
      <c r="B96" s="378" t="s">
        <v>2501</v>
      </c>
      <c r="C96" s="241">
        <v>0</v>
      </c>
      <c r="D96" s="369">
        <v>0</v>
      </c>
      <c r="E96" s="241">
        <v>44</v>
      </c>
      <c r="F96" s="369">
        <v>60</v>
      </c>
      <c r="G96" s="367">
        <f t="shared" si="6"/>
        <v>44</v>
      </c>
      <c r="H96" s="367">
        <f t="shared" si="7"/>
        <v>60</v>
      </c>
    </row>
    <row r="97" spans="1:8">
      <c r="A97" s="333" t="s">
        <v>1927</v>
      </c>
      <c r="B97" s="367" t="s">
        <v>2502</v>
      </c>
      <c r="C97" s="241">
        <v>0</v>
      </c>
      <c r="D97" s="333">
        <v>0</v>
      </c>
      <c r="E97" s="241">
        <v>0</v>
      </c>
      <c r="F97" s="333">
        <v>10</v>
      </c>
      <c r="G97" s="363">
        <f t="shared" si="6"/>
        <v>0</v>
      </c>
      <c r="H97" s="363">
        <f t="shared" si="7"/>
        <v>10</v>
      </c>
    </row>
    <row r="98" spans="1:8">
      <c r="A98" s="410" t="s">
        <v>1935</v>
      </c>
      <c r="B98" s="378" t="s">
        <v>1936</v>
      </c>
      <c r="C98" s="241">
        <v>963</v>
      </c>
      <c r="D98" s="369">
        <v>1000</v>
      </c>
      <c r="E98" s="241">
        <v>191</v>
      </c>
      <c r="F98" s="369">
        <v>200</v>
      </c>
      <c r="G98" s="367">
        <f t="shared" si="6"/>
        <v>1154</v>
      </c>
      <c r="H98" s="367">
        <f t="shared" si="7"/>
        <v>1200</v>
      </c>
    </row>
    <row r="99" spans="1:8" ht="25.5">
      <c r="A99" s="382" t="s">
        <v>1947</v>
      </c>
      <c r="B99" s="381" t="s">
        <v>2327</v>
      </c>
      <c r="C99" s="241">
        <v>39</v>
      </c>
      <c r="D99" s="369">
        <v>50</v>
      </c>
      <c r="E99" s="241">
        <v>5</v>
      </c>
      <c r="F99" s="369">
        <v>10</v>
      </c>
      <c r="G99" s="367">
        <f t="shared" si="6"/>
        <v>44</v>
      </c>
      <c r="H99" s="367">
        <f t="shared" si="7"/>
        <v>60</v>
      </c>
    </row>
    <row r="100" spans="1:8">
      <c r="A100" s="417" t="s">
        <v>1949</v>
      </c>
      <c r="B100" s="418" t="s">
        <v>1950</v>
      </c>
      <c r="C100" s="241">
        <v>0</v>
      </c>
      <c r="D100" s="420"/>
      <c r="E100" s="241">
        <v>2</v>
      </c>
      <c r="F100" s="419">
        <v>2</v>
      </c>
      <c r="G100" s="367">
        <f t="shared" si="6"/>
        <v>2</v>
      </c>
      <c r="H100" s="367">
        <f t="shared" si="7"/>
        <v>2</v>
      </c>
    </row>
    <row r="101" spans="1:8">
      <c r="A101" s="417" t="s">
        <v>1951</v>
      </c>
      <c r="B101" s="418" t="s">
        <v>1952</v>
      </c>
      <c r="C101" s="241">
        <v>0</v>
      </c>
      <c r="D101" s="420"/>
      <c r="E101" s="241">
        <v>3</v>
      </c>
      <c r="F101" s="419">
        <v>6</v>
      </c>
      <c r="G101" s="367">
        <f t="shared" si="6"/>
        <v>3</v>
      </c>
      <c r="H101" s="367">
        <f t="shared" si="7"/>
        <v>6</v>
      </c>
    </row>
    <row r="102" spans="1:8">
      <c r="A102" s="417" t="s">
        <v>1953</v>
      </c>
      <c r="B102" s="418" t="s">
        <v>1954</v>
      </c>
      <c r="C102" s="241">
        <v>0</v>
      </c>
      <c r="D102" s="420"/>
      <c r="E102" s="241">
        <v>2</v>
      </c>
      <c r="F102" s="419">
        <v>2</v>
      </c>
      <c r="G102" s="367">
        <f t="shared" si="6"/>
        <v>2</v>
      </c>
      <c r="H102" s="367">
        <f t="shared" si="7"/>
        <v>2</v>
      </c>
    </row>
    <row r="103" spans="1:8" ht="25.5">
      <c r="A103" s="412" t="s">
        <v>1957</v>
      </c>
      <c r="B103" s="402" t="s">
        <v>2503</v>
      </c>
      <c r="C103" s="241">
        <v>0</v>
      </c>
      <c r="D103" s="369"/>
      <c r="E103" s="241">
        <v>299</v>
      </c>
      <c r="F103" s="369">
        <v>380</v>
      </c>
      <c r="G103" s="367">
        <f t="shared" ref="G103:G134" si="8">C103+E103</f>
        <v>299</v>
      </c>
      <c r="H103" s="367">
        <f t="shared" si="7"/>
        <v>380</v>
      </c>
    </row>
    <row r="104" spans="1:8">
      <c r="A104" s="410" t="s">
        <v>1959</v>
      </c>
      <c r="B104" s="378" t="s">
        <v>1960</v>
      </c>
      <c r="C104" s="241">
        <v>0</v>
      </c>
      <c r="D104" s="369">
        <v>0</v>
      </c>
      <c r="E104" s="241">
        <v>1</v>
      </c>
      <c r="F104" s="369">
        <v>10</v>
      </c>
      <c r="G104" s="367">
        <f t="shared" si="8"/>
        <v>1</v>
      </c>
      <c r="H104" s="367">
        <f t="shared" si="7"/>
        <v>10</v>
      </c>
    </row>
    <row r="105" spans="1:8" ht="25.5">
      <c r="A105" s="412" t="s">
        <v>1961</v>
      </c>
      <c r="B105" s="402" t="s">
        <v>2504</v>
      </c>
      <c r="C105" s="241">
        <v>0</v>
      </c>
      <c r="D105" s="369"/>
      <c r="E105" s="241">
        <v>14</v>
      </c>
      <c r="F105" s="369">
        <v>50</v>
      </c>
      <c r="G105" s="367">
        <f t="shared" si="8"/>
        <v>14</v>
      </c>
      <c r="H105" s="367">
        <f t="shared" si="7"/>
        <v>50</v>
      </c>
    </row>
    <row r="106" spans="1:8" ht="38.25">
      <c r="A106" s="410" t="s">
        <v>1963</v>
      </c>
      <c r="B106" s="378" t="s">
        <v>1964</v>
      </c>
      <c r="C106" s="241">
        <v>5</v>
      </c>
      <c r="D106" s="369">
        <v>5</v>
      </c>
      <c r="E106" s="241">
        <v>187</v>
      </c>
      <c r="F106" s="369">
        <v>200</v>
      </c>
      <c r="G106" s="367">
        <f t="shared" si="8"/>
        <v>192</v>
      </c>
      <c r="H106" s="367">
        <f t="shared" si="7"/>
        <v>205</v>
      </c>
    </row>
    <row r="107" spans="1:8" ht="25.5">
      <c r="A107" s="410" t="s">
        <v>1967</v>
      </c>
      <c r="B107" s="378" t="s">
        <v>1968</v>
      </c>
      <c r="C107" s="241">
        <v>0</v>
      </c>
      <c r="D107" s="369">
        <v>1</v>
      </c>
      <c r="E107" s="241">
        <v>796</v>
      </c>
      <c r="F107" s="369">
        <v>800</v>
      </c>
      <c r="G107" s="367">
        <f t="shared" si="8"/>
        <v>796</v>
      </c>
      <c r="H107" s="367">
        <f t="shared" si="7"/>
        <v>801</v>
      </c>
    </row>
    <row r="108" spans="1:8" ht="25.5">
      <c r="A108" s="412" t="s">
        <v>1969</v>
      </c>
      <c r="B108" s="402" t="s">
        <v>2505</v>
      </c>
      <c r="C108" s="241">
        <v>0</v>
      </c>
      <c r="D108" s="369"/>
      <c r="E108" s="241">
        <v>276</v>
      </c>
      <c r="F108" s="369">
        <v>300</v>
      </c>
      <c r="G108" s="367">
        <f t="shared" si="8"/>
        <v>276</v>
      </c>
      <c r="H108" s="367">
        <f t="shared" si="7"/>
        <v>300</v>
      </c>
    </row>
    <row r="109" spans="1:8" ht="25.5">
      <c r="A109" s="412" t="s">
        <v>1971</v>
      </c>
      <c r="B109" s="402" t="s">
        <v>2506</v>
      </c>
      <c r="C109" s="241">
        <v>0</v>
      </c>
      <c r="D109" s="369"/>
      <c r="E109" s="241">
        <v>541</v>
      </c>
      <c r="F109" s="369">
        <v>600</v>
      </c>
      <c r="G109" s="367">
        <f t="shared" si="8"/>
        <v>541</v>
      </c>
      <c r="H109" s="367">
        <f t="shared" si="7"/>
        <v>600</v>
      </c>
    </row>
    <row r="110" spans="1:8" ht="25.5">
      <c r="A110" s="412" t="s">
        <v>2507</v>
      </c>
      <c r="B110" s="402" t="s">
        <v>2508</v>
      </c>
      <c r="C110" s="241">
        <v>0</v>
      </c>
      <c r="D110" s="369"/>
      <c r="E110" s="241">
        <v>0</v>
      </c>
      <c r="F110" s="369">
        <v>2</v>
      </c>
      <c r="G110" s="367">
        <f t="shared" si="8"/>
        <v>0</v>
      </c>
      <c r="H110" s="367">
        <f t="shared" si="7"/>
        <v>2</v>
      </c>
    </row>
    <row r="111" spans="1:8" ht="25.5">
      <c r="A111" s="412" t="s">
        <v>1975</v>
      </c>
      <c r="B111" s="402" t="s">
        <v>2509</v>
      </c>
      <c r="C111" s="241">
        <v>0</v>
      </c>
      <c r="D111" s="369">
        <v>2</v>
      </c>
      <c r="E111" s="241">
        <v>212</v>
      </c>
      <c r="F111" s="369">
        <v>220</v>
      </c>
      <c r="G111" s="367">
        <f t="shared" si="8"/>
        <v>212</v>
      </c>
      <c r="H111" s="367">
        <f t="shared" si="7"/>
        <v>222</v>
      </c>
    </row>
    <row r="112" spans="1:8" ht="25.5">
      <c r="A112" s="412" t="s">
        <v>2214</v>
      </c>
      <c r="B112" s="402" t="s">
        <v>2510</v>
      </c>
      <c r="C112" s="241">
        <v>0</v>
      </c>
      <c r="D112" s="369"/>
      <c r="E112" s="241">
        <v>1</v>
      </c>
      <c r="F112" s="369">
        <v>10</v>
      </c>
      <c r="G112" s="367">
        <f t="shared" si="8"/>
        <v>1</v>
      </c>
      <c r="H112" s="367">
        <f t="shared" ref="H112:H143" si="9">D112+F112</f>
        <v>10</v>
      </c>
    </row>
    <row r="113" spans="1:11" ht="25.5">
      <c r="A113" s="412" t="s">
        <v>1977</v>
      </c>
      <c r="B113" s="402" t="s">
        <v>2511</v>
      </c>
      <c r="C113" s="241">
        <v>4</v>
      </c>
      <c r="D113" s="369">
        <v>5</v>
      </c>
      <c r="E113" s="241">
        <v>2676</v>
      </c>
      <c r="F113" s="369">
        <v>2700</v>
      </c>
      <c r="G113" s="374">
        <f t="shared" si="8"/>
        <v>2680</v>
      </c>
      <c r="H113" s="374">
        <f t="shared" si="9"/>
        <v>2705</v>
      </c>
    </row>
    <row r="114" spans="1:11" ht="38.25">
      <c r="A114" s="412" t="s">
        <v>1979</v>
      </c>
      <c r="B114" s="402" t="s">
        <v>2512</v>
      </c>
      <c r="C114" s="241">
        <v>5</v>
      </c>
      <c r="D114" s="369">
        <v>5</v>
      </c>
      <c r="E114" s="241">
        <v>26845</v>
      </c>
      <c r="F114" s="369">
        <v>27000</v>
      </c>
      <c r="G114" s="374">
        <f t="shared" si="8"/>
        <v>26850</v>
      </c>
      <c r="H114" s="374">
        <f t="shared" si="9"/>
        <v>27005</v>
      </c>
    </row>
    <row r="115" spans="1:11" ht="25.5">
      <c r="A115" s="412" t="s">
        <v>1981</v>
      </c>
      <c r="B115" s="402" t="s">
        <v>2513</v>
      </c>
      <c r="C115" s="241">
        <v>0</v>
      </c>
      <c r="D115" s="369">
        <v>5</v>
      </c>
      <c r="E115" s="241">
        <v>8858</v>
      </c>
      <c r="F115" s="369">
        <v>9000</v>
      </c>
      <c r="G115" s="374">
        <f t="shared" si="8"/>
        <v>8858</v>
      </c>
      <c r="H115" s="374">
        <f t="shared" si="9"/>
        <v>9005</v>
      </c>
    </row>
    <row r="116" spans="1:11" ht="25.5">
      <c r="A116" s="412" t="s">
        <v>1983</v>
      </c>
      <c r="B116" s="402" t="s">
        <v>2514</v>
      </c>
      <c r="C116" s="241">
        <v>0</v>
      </c>
      <c r="D116" s="369"/>
      <c r="E116" s="241">
        <v>7127</v>
      </c>
      <c r="F116" s="369">
        <v>7500</v>
      </c>
      <c r="G116" s="374">
        <f t="shared" si="8"/>
        <v>7127</v>
      </c>
      <c r="H116" s="374">
        <f t="shared" si="9"/>
        <v>7500</v>
      </c>
    </row>
    <row r="117" spans="1:11" ht="38.25">
      <c r="A117" s="412" t="s">
        <v>2317</v>
      </c>
      <c r="B117" s="402" t="s">
        <v>2515</v>
      </c>
      <c r="C117" s="241">
        <v>72</v>
      </c>
      <c r="D117" s="369">
        <v>60</v>
      </c>
      <c r="E117" s="241">
        <v>936</v>
      </c>
      <c r="F117" s="369">
        <v>1000</v>
      </c>
      <c r="G117" s="374">
        <f t="shared" si="8"/>
        <v>1008</v>
      </c>
      <c r="H117" s="374">
        <f t="shared" si="9"/>
        <v>1060</v>
      </c>
    </row>
    <row r="118" spans="1:11" ht="25.5">
      <c r="A118" s="417" t="s">
        <v>2563</v>
      </c>
      <c r="B118" s="424" t="s">
        <v>2564</v>
      </c>
      <c r="C118" s="241">
        <v>0</v>
      </c>
      <c r="D118" s="420"/>
      <c r="E118" s="241">
        <v>2</v>
      </c>
      <c r="F118" s="419">
        <v>4</v>
      </c>
      <c r="G118" s="367">
        <f t="shared" si="8"/>
        <v>2</v>
      </c>
      <c r="H118" s="367">
        <f t="shared" si="9"/>
        <v>4</v>
      </c>
    </row>
    <row r="119" spans="1:11" ht="25.5">
      <c r="A119" s="412" t="s">
        <v>1985</v>
      </c>
      <c r="B119" s="402" t="s">
        <v>1986</v>
      </c>
      <c r="C119" s="241">
        <v>0</v>
      </c>
      <c r="D119" s="369">
        <v>0</v>
      </c>
      <c r="E119" s="241">
        <v>11</v>
      </c>
      <c r="F119" s="369">
        <v>10</v>
      </c>
      <c r="G119" s="374">
        <f t="shared" si="8"/>
        <v>11</v>
      </c>
      <c r="H119" s="374">
        <f t="shared" si="9"/>
        <v>10</v>
      </c>
    </row>
    <row r="120" spans="1:11" ht="25.5">
      <c r="A120" s="412" t="s">
        <v>1987</v>
      </c>
      <c r="B120" s="402" t="s">
        <v>2516</v>
      </c>
      <c r="C120" s="241">
        <v>1</v>
      </c>
      <c r="D120" s="369"/>
      <c r="E120" s="241">
        <v>3737</v>
      </c>
      <c r="F120" s="369">
        <v>4000</v>
      </c>
      <c r="G120" s="374">
        <f t="shared" si="8"/>
        <v>3738</v>
      </c>
      <c r="H120" s="374">
        <f t="shared" si="9"/>
        <v>4000</v>
      </c>
    </row>
    <row r="121" spans="1:11" ht="25.5">
      <c r="A121" s="417" t="s">
        <v>1991</v>
      </c>
      <c r="B121" s="424" t="s">
        <v>1992</v>
      </c>
      <c r="C121" s="241">
        <v>0</v>
      </c>
      <c r="D121" s="420"/>
      <c r="E121" s="241">
        <v>5</v>
      </c>
      <c r="F121" s="419">
        <v>6</v>
      </c>
      <c r="G121" s="367">
        <f t="shared" si="8"/>
        <v>5</v>
      </c>
      <c r="H121" s="367">
        <f t="shared" si="9"/>
        <v>6</v>
      </c>
    </row>
    <row r="122" spans="1:11" ht="38.25">
      <c r="A122" s="412" t="s">
        <v>1993</v>
      </c>
      <c r="B122" s="402" t="s">
        <v>2517</v>
      </c>
      <c r="C122" s="241">
        <v>1</v>
      </c>
      <c r="D122" s="369">
        <v>2</v>
      </c>
      <c r="E122" s="241">
        <v>57538</v>
      </c>
      <c r="F122" s="369">
        <v>58000</v>
      </c>
      <c r="G122" s="374">
        <f t="shared" si="8"/>
        <v>57539</v>
      </c>
      <c r="H122" s="374">
        <f t="shared" si="9"/>
        <v>58002</v>
      </c>
    </row>
    <row r="123" spans="1:11" ht="25.5">
      <c r="A123" s="417" t="s">
        <v>2565</v>
      </c>
      <c r="B123" s="424" t="s">
        <v>2566</v>
      </c>
      <c r="C123" s="241">
        <v>0</v>
      </c>
      <c r="D123" s="420"/>
      <c r="E123" s="241">
        <v>1</v>
      </c>
      <c r="F123" s="419">
        <v>2</v>
      </c>
      <c r="G123" s="367">
        <f t="shared" si="8"/>
        <v>1</v>
      </c>
      <c r="H123" s="367">
        <f t="shared" si="9"/>
        <v>2</v>
      </c>
    </row>
    <row r="124" spans="1:11">
      <c r="A124" s="417" t="s">
        <v>2567</v>
      </c>
      <c r="B124" s="424" t="s">
        <v>2568</v>
      </c>
      <c r="C124" s="241">
        <v>0</v>
      </c>
      <c r="D124" s="420"/>
      <c r="E124" s="241">
        <v>3</v>
      </c>
      <c r="F124" s="419">
        <v>2</v>
      </c>
      <c r="G124" s="367">
        <f t="shared" si="8"/>
        <v>3</v>
      </c>
      <c r="H124" s="367">
        <f t="shared" si="9"/>
        <v>2</v>
      </c>
    </row>
    <row r="125" spans="1:11">
      <c r="A125" s="412" t="s">
        <v>1997</v>
      </c>
      <c r="B125" s="402" t="s">
        <v>2518</v>
      </c>
      <c r="C125" s="241">
        <v>0</v>
      </c>
      <c r="D125" s="369"/>
      <c r="E125" s="241">
        <v>17</v>
      </c>
      <c r="F125" s="369">
        <v>25</v>
      </c>
      <c r="G125" s="367">
        <f t="shared" si="8"/>
        <v>17</v>
      </c>
      <c r="H125" s="367">
        <f t="shared" si="9"/>
        <v>25</v>
      </c>
    </row>
    <row r="126" spans="1:11" ht="25.5">
      <c r="A126" s="417" t="s">
        <v>2569</v>
      </c>
      <c r="B126" s="424" t="s">
        <v>2570</v>
      </c>
      <c r="C126" s="593">
        <v>0</v>
      </c>
      <c r="D126" s="420"/>
      <c r="E126" s="593">
        <v>2</v>
      </c>
      <c r="F126" s="419">
        <v>2</v>
      </c>
      <c r="G126" s="367">
        <f t="shared" si="8"/>
        <v>2</v>
      </c>
      <c r="H126" s="367">
        <f t="shared" si="9"/>
        <v>2</v>
      </c>
      <c r="I126" s="421"/>
      <c r="J126" s="422"/>
      <c r="K126" s="423"/>
    </row>
    <row r="127" spans="1:11" ht="25.5">
      <c r="A127" s="412" t="s">
        <v>1999</v>
      </c>
      <c r="B127" s="402" t="s">
        <v>2519</v>
      </c>
      <c r="C127" s="593">
        <v>0</v>
      </c>
      <c r="D127" s="369"/>
      <c r="E127" s="593">
        <v>5</v>
      </c>
      <c r="F127" s="369">
        <v>10</v>
      </c>
      <c r="G127" s="367">
        <f t="shared" si="8"/>
        <v>5</v>
      </c>
      <c r="H127" s="367">
        <f t="shared" si="9"/>
        <v>10</v>
      </c>
      <c r="I127" s="421"/>
      <c r="J127" s="422"/>
      <c r="K127" s="423"/>
    </row>
    <row r="128" spans="1:11" ht="25.5">
      <c r="A128" s="412" t="s">
        <v>2001</v>
      </c>
      <c r="B128" s="402" t="s">
        <v>2520</v>
      </c>
      <c r="C128" s="593">
        <v>0</v>
      </c>
      <c r="D128" s="369"/>
      <c r="E128" s="593">
        <v>21</v>
      </c>
      <c r="F128" s="369">
        <v>25</v>
      </c>
      <c r="G128" s="367">
        <f t="shared" si="8"/>
        <v>21</v>
      </c>
      <c r="H128" s="367">
        <f t="shared" si="9"/>
        <v>25</v>
      </c>
      <c r="I128" s="421"/>
      <c r="J128" s="422"/>
      <c r="K128" s="423"/>
    </row>
    <row r="129" spans="1:11">
      <c r="A129" s="417" t="s">
        <v>2003</v>
      </c>
      <c r="B129" s="418" t="s">
        <v>2004</v>
      </c>
      <c r="C129" s="593">
        <v>0</v>
      </c>
      <c r="D129" s="420">
        <v>2</v>
      </c>
      <c r="E129" s="593">
        <v>1</v>
      </c>
      <c r="F129" s="419">
        <v>2</v>
      </c>
      <c r="G129" s="367">
        <f t="shared" si="8"/>
        <v>1</v>
      </c>
      <c r="H129" s="367">
        <f t="shared" si="9"/>
        <v>4</v>
      </c>
      <c r="I129" s="421"/>
      <c r="J129" s="422"/>
      <c r="K129" s="423"/>
    </row>
    <row r="130" spans="1:11" ht="25.5">
      <c r="A130" s="410" t="s">
        <v>2005</v>
      </c>
      <c r="B130" s="378" t="s">
        <v>2006</v>
      </c>
      <c r="C130" s="593">
        <v>0</v>
      </c>
      <c r="D130" s="369">
        <v>5</v>
      </c>
      <c r="E130" s="593">
        <v>582</v>
      </c>
      <c r="F130" s="369">
        <v>580</v>
      </c>
      <c r="G130" s="367">
        <f t="shared" si="8"/>
        <v>582</v>
      </c>
      <c r="H130" s="367">
        <f t="shared" si="9"/>
        <v>585</v>
      </c>
      <c r="I130" s="421"/>
      <c r="J130" s="422"/>
      <c r="K130" s="423"/>
    </row>
    <row r="131" spans="1:11">
      <c r="A131" s="410" t="s">
        <v>2521</v>
      </c>
      <c r="B131" s="378" t="s">
        <v>2522</v>
      </c>
      <c r="C131" s="593">
        <v>0</v>
      </c>
      <c r="D131" s="369">
        <v>0</v>
      </c>
      <c r="E131" s="593">
        <v>41</v>
      </c>
      <c r="F131" s="369">
        <v>50</v>
      </c>
      <c r="G131" s="367">
        <f t="shared" si="8"/>
        <v>41</v>
      </c>
      <c r="H131" s="367">
        <f t="shared" si="9"/>
        <v>50</v>
      </c>
      <c r="I131" s="421"/>
      <c r="J131" s="422"/>
      <c r="K131" s="423"/>
    </row>
    <row r="132" spans="1:11">
      <c r="A132" s="415" t="s">
        <v>2523</v>
      </c>
      <c r="B132" s="416" t="s">
        <v>2524</v>
      </c>
      <c r="C132" s="593">
        <v>10</v>
      </c>
      <c r="D132" s="369">
        <v>50</v>
      </c>
      <c r="E132" s="593">
        <v>7</v>
      </c>
      <c r="F132" s="369">
        <v>10</v>
      </c>
      <c r="G132" s="367">
        <f t="shared" si="8"/>
        <v>17</v>
      </c>
      <c r="H132" s="374">
        <f t="shared" si="9"/>
        <v>60</v>
      </c>
      <c r="I132" s="421"/>
      <c r="J132" s="422"/>
      <c r="K132" s="423"/>
    </row>
    <row r="133" spans="1:11">
      <c r="A133" s="415" t="s">
        <v>2525</v>
      </c>
      <c r="B133" s="416" t="s">
        <v>2526</v>
      </c>
      <c r="C133" s="593">
        <v>11</v>
      </c>
      <c r="D133" s="369">
        <v>50</v>
      </c>
      <c r="E133" s="593">
        <v>8</v>
      </c>
      <c r="F133" s="369">
        <v>10</v>
      </c>
      <c r="G133" s="367">
        <f t="shared" si="8"/>
        <v>19</v>
      </c>
      <c r="H133" s="374">
        <f t="shared" si="9"/>
        <v>60</v>
      </c>
      <c r="I133" s="421"/>
      <c r="J133" s="422"/>
      <c r="K133" s="423"/>
    </row>
    <row r="134" spans="1:11">
      <c r="A134" s="415" t="s">
        <v>2527</v>
      </c>
      <c r="B134" s="416" t="s">
        <v>2528</v>
      </c>
      <c r="C134" s="593">
        <v>0</v>
      </c>
      <c r="D134" s="369">
        <v>50</v>
      </c>
      <c r="E134" s="593">
        <v>0</v>
      </c>
      <c r="F134" s="369">
        <v>10</v>
      </c>
      <c r="G134" s="367">
        <f t="shared" si="8"/>
        <v>0</v>
      </c>
      <c r="H134" s="374">
        <f t="shared" si="9"/>
        <v>60</v>
      </c>
      <c r="I134" s="421"/>
      <c r="J134" s="422"/>
      <c r="K134" s="423"/>
    </row>
    <row r="135" spans="1:11" ht="25.5">
      <c r="A135" s="415" t="s">
        <v>2529</v>
      </c>
      <c r="B135" s="416" t="s">
        <v>2530</v>
      </c>
      <c r="C135" s="593">
        <v>12</v>
      </c>
      <c r="D135" s="369">
        <v>50</v>
      </c>
      <c r="E135" s="593">
        <v>7</v>
      </c>
      <c r="F135" s="369">
        <v>10</v>
      </c>
      <c r="G135" s="367">
        <f t="shared" ref="G135:G143" si="10">C135+E135</f>
        <v>19</v>
      </c>
      <c r="H135" s="374">
        <f t="shared" si="9"/>
        <v>60</v>
      </c>
      <c r="I135" s="421"/>
      <c r="J135" s="422"/>
      <c r="K135" s="423"/>
    </row>
    <row r="136" spans="1:11">
      <c r="A136" s="415" t="s">
        <v>2531</v>
      </c>
      <c r="B136" s="416" t="s">
        <v>2532</v>
      </c>
      <c r="C136" s="593">
        <v>7</v>
      </c>
      <c r="D136" s="369">
        <v>50</v>
      </c>
      <c r="E136" s="593">
        <v>7</v>
      </c>
      <c r="F136" s="369">
        <v>10</v>
      </c>
      <c r="G136" s="367">
        <f t="shared" si="10"/>
        <v>14</v>
      </c>
      <c r="H136" s="374">
        <f t="shared" si="9"/>
        <v>60</v>
      </c>
      <c r="I136" s="421"/>
      <c r="J136" s="422"/>
      <c r="K136" s="423"/>
    </row>
    <row r="137" spans="1:11" ht="25.5">
      <c r="A137" s="415" t="s">
        <v>2533</v>
      </c>
      <c r="B137" s="416" t="s">
        <v>2534</v>
      </c>
      <c r="C137" s="593">
        <v>10</v>
      </c>
      <c r="D137" s="369">
        <v>50</v>
      </c>
      <c r="E137" s="593">
        <v>6</v>
      </c>
      <c r="F137" s="369">
        <v>10</v>
      </c>
      <c r="G137" s="367">
        <f t="shared" si="10"/>
        <v>16</v>
      </c>
      <c r="H137" s="374">
        <f t="shared" si="9"/>
        <v>60</v>
      </c>
      <c r="I137" s="421"/>
      <c r="J137" s="422"/>
      <c r="K137" s="423"/>
    </row>
    <row r="138" spans="1:11">
      <c r="A138" s="415" t="s">
        <v>2535</v>
      </c>
      <c r="B138" s="416" t="s">
        <v>2536</v>
      </c>
      <c r="C138" s="593">
        <v>0</v>
      </c>
      <c r="D138" s="369">
        <v>3</v>
      </c>
      <c r="E138" s="593">
        <v>0</v>
      </c>
      <c r="F138" s="369">
        <v>10</v>
      </c>
      <c r="G138" s="367">
        <f t="shared" si="10"/>
        <v>0</v>
      </c>
      <c r="H138" s="374">
        <f t="shared" si="9"/>
        <v>13</v>
      </c>
      <c r="I138" s="421"/>
      <c r="J138" s="422"/>
      <c r="K138" s="423"/>
    </row>
    <row r="139" spans="1:11">
      <c r="A139" s="415" t="s">
        <v>2537</v>
      </c>
      <c r="B139" s="416" t="s">
        <v>2538</v>
      </c>
      <c r="C139" s="593">
        <v>0</v>
      </c>
      <c r="D139" s="369">
        <v>50</v>
      </c>
      <c r="E139" s="593">
        <v>0</v>
      </c>
      <c r="F139" s="369">
        <v>10</v>
      </c>
      <c r="G139" s="367">
        <f t="shared" si="10"/>
        <v>0</v>
      </c>
      <c r="H139" s="374">
        <f t="shared" si="9"/>
        <v>60</v>
      </c>
      <c r="I139" s="421"/>
      <c r="J139" s="422"/>
      <c r="K139" s="423"/>
    </row>
    <row r="140" spans="1:11">
      <c r="A140" s="415" t="s">
        <v>2539</v>
      </c>
      <c r="B140" s="416" t="s">
        <v>2540</v>
      </c>
      <c r="C140" s="593">
        <v>5</v>
      </c>
      <c r="D140" s="369">
        <v>50</v>
      </c>
      <c r="E140" s="593">
        <v>3</v>
      </c>
      <c r="F140" s="369">
        <v>6</v>
      </c>
      <c r="G140" s="367">
        <f t="shared" si="10"/>
        <v>8</v>
      </c>
      <c r="H140" s="374">
        <f t="shared" si="9"/>
        <v>56</v>
      </c>
      <c r="I140" s="421"/>
      <c r="J140" s="422"/>
      <c r="K140" s="423"/>
    </row>
    <row r="141" spans="1:11" ht="25.5">
      <c r="A141" s="412" t="s">
        <v>2007</v>
      </c>
      <c r="B141" s="402" t="s">
        <v>2541</v>
      </c>
      <c r="C141" s="593">
        <v>0</v>
      </c>
      <c r="D141" s="369"/>
      <c r="E141" s="593">
        <v>45</v>
      </c>
      <c r="F141" s="369">
        <v>60</v>
      </c>
      <c r="G141" s="367">
        <f t="shared" si="10"/>
        <v>45</v>
      </c>
      <c r="H141" s="367">
        <f t="shared" si="9"/>
        <v>60</v>
      </c>
      <c r="I141" s="421"/>
      <c r="J141" s="422"/>
      <c r="K141" s="423"/>
    </row>
    <row r="142" spans="1:11" ht="38.25">
      <c r="A142" s="415" t="s">
        <v>2009</v>
      </c>
      <c r="B142" s="416" t="s">
        <v>2542</v>
      </c>
      <c r="C142" s="593">
        <v>0</v>
      </c>
      <c r="D142" s="369"/>
      <c r="E142" s="593">
        <v>0</v>
      </c>
      <c r="F142" s="369">
        <v>20</v>
      </c>
      <c r="G142" s="367">
        <f t="shared" si="10"/>
        <v>0</v>
      </c>
      <c r="H142" s="367">
        <f t="shared" si="9"/>
        <v>20</v>
      </c>
      <c r="I142" s="421"/>
      <c r="J142" s="422"/>
      <c r="K142" s="423"/>
    </row>
    <row r="143" spans="1:11">
      <c r="A143" s="415" t="s">
        <v>2543</v>
      </c>
      <c r="B143" s="416" t="s">
        <v>2544</v>
      </c>
      <c r="C143" s="593">
        <v>2</v>
      </c>
      <c r="D143" s="369">
        <v>10</v>
      </c>
      <c r="E143" s="593">
        <v>1</v>
      </c>
      <c r="F143" s="369">
        <v>20</v>
      </c>
      <c r="G143" s="367">
        <f t="shared" si="10"/>
        <v>3</v>
      </c>
      <c r="H143" s="367">
        <f t="shared" si="9"/>
        <v>30</v>
      </c>
      <c r="I143" s="421"/>
      <c r="J143" s="422"/>
      <c r="K143" s="423"/>
    </row>
    <row r="144" spans="1:11">
      <c r="A144" s="892"/>
      <c r="B144" s="892" t="s">
        <v>2</v>
      </c>
      <c r="C144" s="894">
        <f>SUM(C13:C143)</f>
        <v>14792</v>
      </c>
      <c r="D144" s="894">
        <f>SUM(D13:D143)</f>
        <v>15398</v>
      </c>
      <c r="E144" s="894">
        <f>SUM(E10:E143)</f>
        <v>149580</v>
      </c>
      <c r="F144" s="894">
        <f>SUM(F10:F143)</f>
        <v>152503</v>
      </c>
      <c r="G144" s="894">
        <f>SUM(G10:G143)</f>
        <v>164360</v>
      </c>
      <c r="H144" s="894">
        <f>SUM(H10:H143)</f>
        <v>167901</v>
      </c>
    </row>
    <row r="145" spans="1:8">
      <c r="A145" s="856"/>
      <c r="C145" s="862"/>
      <c r="D145" s="862"/>
      <c r="E145" s="862"/>
      <c r="F145" s="862"/>
      <c r="G145" s="862"/>
      <c r="H145" s="862"/>
    </row>
    <row r="146" spans="1:8">
      <c r="A146" s="856"/>
      <c r="B146" s="856"/>
      <c r="C146" s="862"/>
      <c r="D146" s="862"/>
      <c r="E146" s="862"/>
      <c r="F146" s="862"/>
      <c r="G146" s="862"/>
      <c r="H146" s="862"/>
    </row>
    <row r="147" spans="1:8">
      <c r="A147" s="856"/>
      <c r="B147" s="856"/>
      <c r="C147" s="862"/>
      <c r="D147" s="862"/>
      <c r="E147" s="862"/>
      <c r="F147" s="862"/>
      <c r="G147" s="862"/>
      <c r="H147" s="862"/>
    </row>
    <row r="148" spans="1:8">
      <c r="A148" s="856"/>
      <c r="B148" s="856"/>
      <c r="C148" s="862"/>
      <c r="D148" s="862"/>
      <c r="E148" s="862"/>
      <c r="F148" s="862"/>
      <c r="G148" s="862"/>
      <c r="H148" s="862"/>
    </row>
    <row r="149" spans="1:8">
      <c r="A149" s="856"/>
      <c r="B149" s="856"/>
      <c r="C149" s="862"/>
      <c r="D149" s="862"/>
      <c r="E149" s="862"/>
      <c r="F149" s="862"/>
      <c r="G149" s="862"/>
      <c r="H149" s="862"/>
    </row>
    <row r="150" spans="1:8">
      <c r="A150" s="856"/>
      <c r="B150" s="856"/>
      <c r="C150" s="862"/>
      <c r="D150" s="862"/>
      <c r="E150" s="862"/>
      <c r="F150" s="862"/>
      <c r="G150" s="862"/>
      <c r="H150" s="862"/>
    </row>
    <row r="151" spans="1:8">
      <c r="A151" s="856"/>
      <c r="B151" s="856"/>
      <c r="C151" s="862"/>
      <c r="D151" s="862"/>
      <c r="E151" s="862"/>
      <c r="F151" s="862"/>
      <c r="G151" s="862"/>
      <c r="H151" s="862"/>
    </row>
    <row r="152" spans="1:8">
      <c r="A152" s="856"/>
      <c r="B152" s="856"/>
      <c r="C152" s="862"/>
      <c r="D152" s="862"/>
      <c r="E152" s="862"/>
      <c r="F152" s="862"/>
      <c r="G152" s="862"/>
      <c r="H152" s="862"/>
    </row>
    <row r="153" spans="1:8">
      <c r="A153" s="856"/>
      <c r="B153" s="856"/>
      <c r="C153" s="862"/>
      <c r="D153" s="862"/>
      <c r="E153" s="862"/>
      <c r="F153" s="862"/>
      <c r="G153" s="862"/>
      <c r="H153" s="862"/>
    </row>
    <row r="154" spans="1:8">
      <c r="A154" s="856"/>
      <c r="B154" s="856"/>
      <c r="C154" s="862"/>
      <c r="D154" s="862"/>
      <c r="E154" s="862"/>
      <c r="F154" s="862"/>
      <c r="G154" s="862"/>
      <c r="H154" s="862"/>
    </row>
    <row r="155" spans="1:8">
      <c r="A155" s="856"/>
      <c r="B155" s="856"/>
      <c r="C155" s="862"/>
      <c r="D155" s="862"/>
      <c r="E155" s="862"/>
      <c r="F155" s="862"/>
      <c r="G155" s="862"/>
      <c r="H155" s="862"/>
    </row>
    <row r="156" spans="1:8">
      <c r="A156" s="856"/>
      <c r="B156" s="856"/>
      <c r="C156" s="862"/>
      <c r="D156" s="862"/>
      <c r="E156" s="862"/>
      <c r="F156" s="862"/>
      <c r="G156" s="862"/>
      <c r="H156" s="862"/>
    </row>
    <row r="157" spans="1:8">
      <c r="A157" s="856"/>
      <c r="B157" s="856"/>
      <c r="C157" s="862"/>
      <c r="D157" s="862"/>
      <c r="E157" s="862"/>
      <c r="F157" s="862"/>
      <c r="G157" s="862"/>
      <c r="H157" s="862"/>
    </row>
    <row r="158" spans="1:8">
      <c r="A158" s="856"/>
      <c r="B158" s="856"/>
      <c r="C158" s="862"/>
      <c r="D158" s="862"/>
      <c r="E158" s="862"/>
      <c r="F158" s="862"/>
      <c r="G158" s="862"/>
      <c r="H158" s="862"/>
    </row>
    <row r="159" spans="1:8">
      <c r="A159" s="856"/>
      <c r="B159" s="856"/>
      <c r="C159" s="862"/>
      <c r="D159" s="862"/>
      <c r="E159" s="862"/>
      <c r="F159" s="862"/>
      <c r="G159" s="862"/>
      <c r="H159" s="862"/>
    </row>
    <row r="160" spans="1:8">
      <c r="A160" s="856"/>
      <c r="B160" s="856"/>
      <c r="C160" s="862"/>
      <c r="D160" s="862"/>
      <c r="E160" s="862"/>
      <c r="F160" s="862"/>
      <c r="G160" s="862"/>
      <c r="H160" s="862"/>
    </row>
    <row r="161" spans="1:8">
      <c r="A161" s="856"/>
      <c r="B161" s="856"/>
      <c r="C161" s="862"/>
      <c r="D161" s="862"/>
      <c r="E161" s="862"/>
      <c r="F161" s="862"/>
      <c r="G161" s="862"/>
      <c r="H161" s="862"/>
    </row>
    <row r="162" spans="1:8">
      <c r="A162" s="856"/>
      <c r="B162" s="856"/>
      <c r="C162" s="862"/>
      <c r="D162" s="862"/>
      <c r="E162" s="862"/>
      <c r="F162" s="862"/>
      <c r="G162" s="862"/>
      <c r="H162" s="862"/>
    </row>
    <row r="163" spans="1:8">
      <c r="A163" s="856"/>
      <c r="B163" s="856"/>
      <c r="C163" s="862"/>
      <c r="D163" s="862"/>
      <c r="E163" s="862"/>
      <c r="F163" s="862"/>
      <c r="G163" s="862"/>
      <c r="H163" s="862"/>
    </row>
    <row r="164" spans="1:8">
      <c r="A164" s="856"/>
      <c r="B164" s="856"/>
      <c r="C164" s="862"/>
      <c r="D164" s="862"/>
      <c r="E164" s="862"/>
      <c r="F164" s="862"/>
      <c r="G164" s="862"/>
      <c r="H164" s="862"/>
    </row>
    <row r="165" spans="1:8">
      <c r="A165" s="856"/>
      <c r="B165" s="856"/>
      <c r="C165" s="862"/>
      <c r="D165" s="862"/>
      <c r="E165" s="862"/>
      <c r="F165" s="862"/>
      <c r="G165" s="862"/>
      <c r="H165" s="862"/>
    </row>
    <row r="166" spans="1:8">
      <c r="A166" s="856"/>
      <c r="B166" s="856"/>
      <c r="C166" s="862"/>
      <c r="D166" s="862"/>
      <c r="E166" s="862"/>
      <c r="F166" s="862"/>
      <c r="G166" s="862"/>
      <c r="H166" s="862"/>
    </row>
    <row r="167" spans="1:8">
      <c r="A167" s="856"/>
      <c r="B167" s="856"/>
      <c r="C167" s="862"/>
      <c r="D167" s="862"/>
      <c r="E167" s="862"/>
      <c r="F167" s="862"/>
      <c r="G167" s="862"/>
      <c r="H167" s="862"/>
    </row>
    <row r="168" spans="1:8">
      <c r="A168" s="856"/>
      <c r="B168" s="856"/>
      <c r="C168" s="862"/>
      <c r="D168" s="862"/>
      <c r="E168" s="862"/>
      <c r="F168" s="862"/>
      <c r="G168" s="862"/>
      <c r="H168" s="862"/>
    </row>
    <row r="169" spans="1:8">
      <c r="A169" s="856"/>
      <c r="B169" s="856"/>
      <c r="C169" s="862"/>
      <c r="D169" s="862"/>
      <c r="E169" s="862"/>
      <c r="F169" s="862"/>
      <c r="G169" s="862"/>
      <c r="H169" s="862"/>
    </row>
    <row r="170" spans="1:8">
      <c r="A170" s="856"/>
      <c r="B170" s="856"/>
      <c r="C170" s="862"/>
      <c r="D170" s="862"/>
      <c r="E170" s="862"/>
      <c r="F170" s="862"/>
      <c r="G170" s="862"/>
      <c r="H170" s="862"/>
    </row>
    <row r="171" spans="1:8">
      <c r="A171" s="856"/>
      <c r="B171" s="856"/>
      <c r="C171" s="862"/>
      <c r="D171" s="862"/>
      <c r="E171" s="862"/>
      <c r="F171" s="862"/>
      <c r="G171" s="862"/>
      <c r="H171" s="862"/>
    </row>
    <row r="172" spans="1:8">
      <c r="A172" s="856"/>
      <c r="B172" s="856"/>
      <c r="C172" s="862"/>
      <c r="D172" s="862"/>
      <c r="E172" s="862"/>
      <c r="F172" s="862"/>
      <c r="G172" s="862"/>
      <c r="H172" s="862"/>
    </row>
    <row r="173" spans="1:8">
      <c r="A173" s="856"/>
      <c r="B173" s="856"/>
      <c r="C173" s="862"/>
      <c r="D173" s="862"/>
      <c r="E173" s="862"/>
      <c r="F173" s="862"/>
      <c r="G173" s="862"/>
      <c r="H173" s="862"/>
    </row>
    <row r="174" spans="1:8">
      <c r="A174" s="856"/>
      <c r="B174" s="856"/>
      <c r="C174" s="862"/>
      <c r="D174" s="862"/>
      <c r="E174" s="862"/>
      <c r="F174" s="862"/>
      <c r="G174" s="862"/>
      <c r="H174" s="862"/>
    </row>
    <row r="175" spans="1:8">
      <c r="A175" s="856"/>
      <c r="B175" s="856"/>
      <c r="C175" s="862"/>
      <c r="D175" s="862"/>
      <c r="E175" s="862"/>
      <c r="F175" s="862"/>
      <c r="G175" s="862"/>
      <c r="H175" s="862"/>
    </row>
    <row r="176" spans="1:8">
      <c r="A176" s="856"/>
      <c r="B176" s="856"/>
      <c r="C176" s="862"/>
      <c r="D176" s="862"/>
      <c r="E176" s="862"/>
      <c r="F176" s="862"/>
      <c r="G176" s="862"/>
      <c r="H176" s="862"/>
    </row>
    <row r="177" spans="1:8">
      <c r="A177" s="856"/>
      <c r="B177" s="856"/>
      <c r="C177" s="862"/>
      <c r="D177" s="862"/>
      <c r="E177" s="862"/>
      <c r="F177" s="862"/>
      <c r="G177" s="862"/>
      <c r="H177" s="862"/>
    </row>
    <row r="178" spans="1:8">
      <c r="A178" s="856"/>
      <c r="B178" s="856"/>
      <c r="C178" s="862"/>
      <c r="D178" s="862"/>
      <c r="E178" s="862"/>
      <c r="F178" s="862"/>
      <c r="G178" s="862"/>
      <c r="H178" s="862"/>
    </row>
    <row r="179" spans="1:8">
      <c r="A179" s="856"/>
      <c r="B179" s="856"/>
      <c r="C179" s="862"/>
      <c r="D179" s="862"/>
      <c r="E179" s="862"/>
      <c r="F179" s="862"/>
      <c r="G179" s="862"/>
      <c r="H179" s="862"/>
    </row>
    <row r="180" spans="1:8">
      <c r="A180" s="856"/>
      <c r="B180" s="856"/>
      <c r="C180" s="862"/>
      <c r="D180" s="862"/>
      <c r="E180" s="862"/>
      <c r="F180" s="862"/>
      <c r="G180" s="862"/>
      <c r="H180" s="862"/>
    </row>
    <row r="181" spans="1:8">
      <c r="A181" s="856"/>
      <c r="B181" s="856"/>
      <c r="C181" s="862"/>
      <c r="D181" s="862"/>
      <c r="E181" s="862"/>
      <c r="F181" s="862"/>
      <c r="G181" s="862"/>
      <c r="H181" s="862"/>
    </row>
    <row r="182" spans="1:8">
      <c r="A182" s="856"/>
      <c r="B182" s="856"/>
      <c r="C182" s="862"/>
      <c r="D182" s="862"/>
      <c r="E182" s="862"/>
      <c r="F182" s="862"/>
      <c r="G182" s="862"/>
      <c r="H182" s="862"/>
    </row>
    <row r="183" spans="1:8">
      <c r="A183" s="856"/>
      <c r="B183" s="856"/>
      <c r="C183" s="862"/>
      <c r="D183" s="862"/>
      <c r="E183" s="862"/>
      <c r="F183" s="862"/>
      <c r="G183" s="862"/>
      <c r="H183" s="862"/>
    </row>
    <row r="184" spans="1:8">
      <c r="A184" s="856"/>
      <c r="B184" s="856"/>
      <c r="C184" s="862"/>
      <c r="D184" s="862"/>
      <c r="E184" s="862"/>
      <c r="F184" s="862"/>
      <c r="G184" s="862"/>
      <c r="H184" s="862"/>
    </row>
    <row r="185" spans="1:8">
      <c r="A185" s="856"/>
      <c r="B185" s="856"/>
      <c r="C185" s="862"/>
      <c r="D185" s="862"/>
      <c r="E185" s="862"/>
      <c r="F185" s="862"/>
      <c r="G185" s="862"/>
      <c r="H185" s="862"/>
    </row>
    <row r="186" spans="1:8">
      <c r="A186" s="856"/>
      <c r="B186" s="856"/>
      <c r="C186" s="862"/>
      <c r="D186" s="862"/>
      <c r="E186" s="862"/>
      <c r="F186" s="862"/>
      <c r="G186" s="862"/>
      <c r="H186" s="862"/>
    </row>
    <row r="187" spans="1:8">
      <c r="A187" s="856"/>
      <c r="B187" s="856"/>
      <c r="C187" s="862"/>
      <c r="D187" s="862"/>
      <c r="E187" s="862"/>
      <c r="F187" s="862"/>
      <c r="G187" s="862"/>
      <c r="H187" s="862"/>
    </row>
    <row r="188" spans="1:8">
      <c r="A188" s="856"/>
      <c r="B188" s="856"/>
      <c r="C188" s="862"/>
      <c r="D188" s="862"/>
      <c r="E188" s="862"/>
      <c r="F188" s="862"/>
      <c r="G188" s="862"/>
      <c r="H188" s="862"/>
    </row>
    <row r="189" spans="1:8">
      <c r="A189" s="856"/>
      <c r="B189" s="856"/>
      <c r="C189" s="862"/>
      <c r="D189" s="862"/>
      <c r="E189" s="862"/>
      <c r="F189" s="862"/>
      <c r="G189" s="862"/>
      <c r="H189" s="862"/>
    </row>
    <row r="190" spans="1:8">
      <c r="A190" s="856"/>
      <c r="B190" s="856"/>
      <c r="C190" s="862"/>
      <c r="D190" s="862"/>
      <c r="E190" s="862"/>
      <c r="F190" s="862"/>
      <c r="G190" s="862"/>
      <c r="H190" s="862"/>
    </row>
    <row r="191" spans="1:8">
      <c r="A191" s="856"/>
      <c r="B191" s="856"/>
      <c r="C191" s="862"/>
      <c r="D191" s="862"/>
      <c r="E191" s="862"/>
      <c r="F191" s="862"/>
      <c r="G191" s="862"/>
      <c r="H191" s="862"/>
    </row>
    <row r="192" spans="1:8">
      <c r="A192" s="856"/>
      <c r="B192" s="856"/>
      <c r="C192" s="862"/>
      <c r="D192" s="862"/>
      <c r="E192" s="862"/>
      <c r="F192" s="862"/>
      <c r="G192" s="862"/>
      <c r="H192" s="862"/>
    </row>
    <row r="193" spans="1:8">
      <c r="A193" s="856"/>
      <c r="B193" s="856"/>
      <c r="C193" s="862"/>
      <c r="D193" s="862"/>
      <c r="E193" s="862"/>
      <c r="F193" s="862"/>
      <c r="G193" s="862"/>
      <c r="H193" s="862"/>
    </row>
    <row r="194" spans="1:8">
      <c r="A194" s="856"/>
      <c r="B194" s="856"/>
      <c r="C194" s="862"/>
      <c r="D194" s="862"/>
      <c r="E194" s="862"/>
      <c r="F194" s="862"/>
      <c r="G194" s="862"/>
      <c r="H194" s="862"/>
    </row>
    <row r="195" spans="1:8">
      <c r="A195" s="856"/>
      <c r="B195" s="856"/>
      <c r="C195" s="862"/>
      <c r="D195" s="862"/>
      <c r="E195" s="862"/>
      <c r="F195" s="862"/>
      <c r="G195" s="862"/>
      <c r="H195" s="862"/>
    </row>
    <row r="196" spans="1:8">
      <c r="A196" s="856"/>
      <c r="B196" s="856"/>
      <c r="C196" s="862"/>
      <c r="D196" s="862"/>
      <c r="E196" s="862"/>
      <c r="F196" s="862"/>
      <c r="G196" s="862"/>
      <c r="H196" s="862"/>
    </row>
    <row r="197" spans="1:8">
      <c r="A197" s="856"/>
      <c r="B197" s="856"/>
      <c r="C197" s="862"/>
      <c r="D197" s="862"/>
      <c r="E197" s="862"/>
      <c r="F197" s="862"/>
      <c r="G197" s="862"/>
      <c r="H197" s="862"/>
    </row>
    <row r="198" spans="1:8">
      <c r="A198" s="856"/>
      <c r="B198" s="856"/>
      <c r="C198" s="862"/>
      <c r="D198" s="862"/>
      <c r="E198" s="862"/>
      <c r="F198" s="862"/>
      <c r="G198" s="862"/>
      <c r="H198" s="862"/>
    </row>
    <row r="199" spans="1:8">
      <c r="A199" s="856"/>
      <c r="B199" s="856"/>
      <c r="C199" s="862"/>
      <c r="D199" s="862"/>
      <c r="E199" s="862"/>
      <c r="F199" s="862"/>
      <c r="G199" s="862"/>
      <c r="H199" s="862"/>
    </row>
    <row r="200" spans="1:8">
      <c r="A200" s="856"/>
      <c r="B200" s="856"/>
      <c r="C200" s="862"/>
      <c r="D200" s="862"/>
      <c r="E200" s="862"/>
      <c r="F200" s="862"/>
      <c r="G200" s="862"/>
      <c r="H200" s="862"/>
    </row>
    <row r="201" spans="1:8">
      <c r="A201" s="856"/>
      <c r="B201" s="856"/>
      <c r="C201" s="862"/>
      <c r="D201" s="862"/>
      <c r="E201" s="862"/>
      <c r="F201" s="862"/>
      <c r="G201" s="862"/>
      <c r="H201" s="862"/>
    </row>
    <row r="202" spans="1:8">
      <c r="A202" s="856"/>
      <c r="B202" s="856"/>
      <c r="C202" s="862"/>
      <c r="D202" s="862"/>
      <c r="E202" s="862"/>
      <c r="F202" s="862"/>
      <c r="G202" s="862"/>
      <c r="H202" s="862"/>
    </row>
    <row r="203" spans="1:8">
      <c r="A203" s="856"/>
      <c r="B203" s="856"/>
      <c r="C203" s="862"/>
      <c r="D203" s="862"/>
      <c r="E203" s="862"/>
      <c r="F203" s="862"/>
      <c r="G203" s="862"/>
      <c r="H203" s="862"/>
    </row>
    <row r="204" spans="1:8">
      <c r="A204" s="856"/>
      <c r="B204" s="856"/>
      <c r="C204" s="862"/>
      <c r="D204" s="862"/>
      <c r="E204" s="862"/>
      <c r="F204" s="862"/>
      <c r="G204" s="862"/>
      <c r="H204" s="862"/>
    </row>
    <row r="205" spans="1:8">
      <c r="A205" s="856"/>
      <c r="B205" s="856"/>
      <c r="C205" s="862"/>
      <c r="D205" s="862"/>
      <c r="E205" s="862"/>
      <c r="F205" s="862"/>
      <c r="G205" s="862"/>
      <c r="H205" s="862"/>
    </row>
    <row r="206" spans="1:8">
      <c r="A206" s="856"/>
      <c r="B206" s="856"/>
      <c r="C206" s="862"/>
      <c r="D206" s="862"/>
      <c r="E206" s="862"/>
      <c r="F206" s="862"/>
      <c r="G206" s="862"/>
      <c r="H206" s="862"/>
    </row>
    <row r="207" spans="1:8">
      <c r="A207" s="856"/>
      <c r="B207" s="856"/>
      <c r="C207" s="862"/>
      <c r="D207" s="862"/>
      <c r="E207" s="862"/>
      <c r="F207" s="862"/>
      <c r="G207" s="862"/>
      <c r="H207" s="862"/>
    </row>
    <row r="208" spans="1:8">
      <c r="A208" s="856"/>
      <c r="B208" s="856"/>
      <c r="C208" s="862"/>
      <c r="D208" s="862"/>
      <c r="E208" s="862"/>
      <c r="F208" s="862"/>
      <c r="G208" s="862"/>
      <c r="H208" s="862"/>
    </row>
    <row r="209" spans="1:8">
      <c r="A209" s="856"/>
      <c r="B209" s="856"/>
      <c r="C209" s="862"/>
      <c r="D209" s="862"/>
      <c r="E209" s="862"/>
      <c r="F209" s="862"/>
      <c r="G209" s="862"/>
      <c r="H209" s="862"/>
    </row>
    <row r="210" spans="1:8">
      <c r="A210" s="856"/>
      <c r="B210" s="856"/>
      <c r="C210" s="862"/>
      <c r="D210" s="862"/>
      <c r="E210" s="862"/>
      <c r="F210" s="862"/>
      <c r="G210" s="862"/>
      <c r="H210" s="862"/>
    </row>
    <row r="211" spans="1:8">
      <c r="A211" s="856"/>
      <c r="B211" s="856"/>
      <c r="C211" s="862"/>
      <c r="D211" s="862"/>
      <c r="E211" s="862"/>
      <c r="F211" s="862"/>
      <c r="G211" s="862"/>
      <c r="H211" s="862"/>
    </row>
    <row r="212" spans="1:8">
      <c r="A212" s="856"/>
      <c r="B212" s="856"/>
      <c r="C212" s="862"/>
      <c r="D212" s="862"/>
      <c r="E212" s="862"/>
      <c r="F212" s="862"/>
      <c r="G212" s="862"/>
      <c r="H212" s="862"/>
    </row>
    <row r="213" spans="1:8">
      <c r="A213" s="856"/>
      <c r="B213" s="856"/>
      <c r="C213" s="862"/>
      <c r="D213" s="862"/>
      <c r="E213" s="862"/>
      <c r="F213" s="862"/>
      <c r="G213" s="862"/>
      <c r="H213" s="862"/>
    </row>
    <row r="214" spans="1:8">
      <c r="A214" s="856"/>
      <c r="B214" s="856"/>
      <c r="C214" s="862"/>
      <c r="D214" s="862"/>
      <c r="E214" s="862"/>
      <c r="F214" s="862"/>
      <c r="G214" s="862"/>
      <c r="H214" s="862"/>
    </row>
    <row r="215" spans="1:8">
      <c r="A215" s="856"/>
      <c r="B215" s="856"/>
      <c r="C215" s="862"/>
      <c r="D215" s="862"/>
      <c r="E215" s="862"/>
      <c r="F215" s="862"/>
      <c r="G215" s="862"/>
      <c r="H215" s="862"/>
    </row>
    <row r="216" spans="1:8">
      <c r="A216" s="856"/>
      <c r="B216" s="856"/>
      <c r="C216" s="862"/>
      <c r="D216" s="862"/>
      <c r="E216" s="862"/>
      <c r="F216" s="862"/>
      <c r="G216" s="862"/>
      <c r="H216" s="862"/>
    </row>
    <row r="217" spans="1:8">
      <c r="A217" s="856"/>
      <c r="B217" s="856"/>
      <c r="C217" s="862"/>
      <c r="D217" s="862"/>
      <c r="E217" s="862"/>
      <c r="F217" s="862"/>
      <c r="G217" s="862"/>
      <c r="H217" s="862"/>
    </row>
    <row r="218" spans="1:8">
      <c r="A218" s="856"/>
      <c r="B218" s="856"/>
      <c r="C218" s="862"/>
      <c r="D218" s="862"/>
      <c r="E218" s="862"/>
      <c r="F218" s="862"/>
      <c r="G218" s="862"/>
      <c r="H218" s="862"/>
    </row>
    <row r="219" spans="1:8">
      <c r="A219" s="856"/>
      <c r="B219" s="856"/>
      <c r="C219" s="862"/>
      <c r="D219" s="862"/>
      <c r="E219" s="862"/>
      <c r="F219" s="862"/>
      <c r="G219" s="862"/>
      <c r="H219" s="862"/>
    </row>
    <row r="220" spans="1:8">
      <c r="A220" s="856"/>
      <c r="B220" s="856"/>
      <c r="C220" s="862"/>
      <c r="D220" s="862"/>
      <c r="E220" s="862"/>
      <c r="F220" s="862"/>
      <c r="G220" s="862"/>
      <c r="H220" s="862"/>
    </row>
    <row r="221" spans="1:8">
      <c r="A221" s="856"/>
      <c r="B221" s="856"/>
      <c r="C221" s="862"/>
      <c r="D221" s="862"/>
      <c r="E221" s="862"/>
      <c r="F221" s="862"/>
      <c r="G221" s="862"/>
      <c r="H221" s="862"/>
    </row>
    <row r="222" spans="1:8">
      <c r="A222" s="856"/>
      <c r="B222" s="856"/>
      <c r="C222" s="862"/>
      <c r="D222" s="862"/>
      <c r="E222" s="862"/>
      <c r="F222" s="862"/>
      <c r="G222" s="862"/>
      <c r="H222" s="862"/>
    </row>
    <row r="223" spans="1:8">
      <c r="A223" s="856"/>
      <c r="B223" s="856"/>
      <c r="C223" s="862"/>
      <c r="D223" s="862"/>
      <c r="E223" s="862"/>
      <c r="F223" s="862"/>
      <c r="G223" s="862"/>
      <c r="H223" s="862"/>
    </row>
    <row r="224" spans="1:8">
      <c r="A224" s="856"/>
      <c r="B224" s="856"/>
      <c r="C224" s="862"/>
      <c r="D224" s="862"/>
      <c r="E224" s="862"/>
      <c r="F224" s="862"/>
      <c r="G224" s="862"/>
      <c r="H224" s="862"/>
    </row>
    <row r="225" spans="1:8">
      <c r="A225" s="856"/>
      <c r="B225" s="856"/>
      <c r="C225" s="862"/>
      <c r="D225" s="862"/>
      <c r="E225" s="862"/>
      <c r="F225" s="862"/>
      <c r="G225" s="862"/>
      <c r="H225" s="862"/>
    </row>
    <row r="226" spans="1:8">
      <c r="A226" s="856"/>
      <c r="B226" s="856"/>
      <c r="C226" s="862"/>
      <c r="D226" s="862"/>
      <c r="E226" s="862"/>
      <c r="F226" s="862"/>
      <c r="G226" s="862"/>
      <c r="H226" s="862"/>
    </row>
    <row r="227" spans="1:8">
      <c r="A227" s="856"/>
      <c r="B227" s="856"/>
      <c r="C227" s="862"/>
      <c r="D227" s="862"/>
      <c r="E227" s="862"/>
      <c r="F227" s="862"/>
      <c r="G227" s="862"/>
      <c r="H227" s="862"/>
    </row>
    <row r="228" spans="1:8">
      <c r="A228" s="856"/>
      <c r="B228" s="856"/>
      <c r="C228" s="862"/>
      <c r="D228" s="862"/>
      <c r="E228" s="862"/>
      <c r="F228" s="862"/>
      <c r="G228" s="862"/>
      <c r="H228" s="862"/>
    </row>
    <row r="229" spans="1:8">
      <c r="A229" s="856"/>
      <c r="B229" s="856"/>
      <c r="C229" s="862"/>
      <c r="D229" s="862"/>
      <c r="E229" s="862"/>
      <c r="F229" s="862"/>
      <c r="G229" s="862"/>
      <c r="H229" s="862"/>
    </row>
    <row r="230" spans="1:8">
      <c r="A230" s="856"/>
      <c r="B230" s="856"/>
      <c r="C230" s="862"/>
      <c r="D230" s="862"/>
      <c r="E230" s="862"/>
      <c r="F230" s="862"/>
      <c r="G230" s="862"/>
      <c r="H230" s="862"/>
    </row>
    <row r="231" spans="1:8">
      <c r="A231" s="856"/>
      <c r="B231" s="856"/>
      <c r="C231" s="862"/>
      <c r="D231" s="862"/>
      <c r="E231" s="862"/>
      <c r="F231" s="862"/>
      <c r="G231" s="862"/>
      <c r="H231" s="862"/>
    </row>
    <row r="232" spans="1:8">
      <c r="A232" s="856"/>
      <c r="B232" s="856"/>
      <c r="C232" s="862"/>
      <c r="D232" s="862"/>
      <c r="E232" s="862"/>
      <c r="F232" s="862"/>
      <c r="G232" s="862"/>
      <c r="H232" s="862"/>
    </row>
    <row r="233" spans="1:8">
      <c r="A233" s="856"/>
      <c r="B233" s="856"/>
      <c r="C233" s="862"/>
      <c r="D233" s="862"/>
      <c r="E233" s="862"/>
      <c r="F233" s="862"/>
      <c r="G233" s="862"/>
      <c r="H233" s="862"/>
    </row>
    <row r="234" spans="1:8">
      <c r="A234" s="856"/>
      <c r="B234" s="856"/>
      <c r="C234" s="862"/>
      <c r="D234" s="862"/>
      <c r="E234" s="862"/>
      <c r="F234" s="862"/>
      <c r="G234" s="862"/>
      <c r="H234" s="862"/>
    </row>
    <row r="235" spans="1:8">
      <c r="A235" s="856"/>
      <c r="B235" s="856"/>
      <c r="C235" s="862"/>
      <c r="D235" s="862"/>
      <c r="E235" s="862"/>
      <c r="F235" s="862"/>
      <c r="G235" s="862"/>
      <c r="H235" s="862"/>
    </row>
    <row r="236" spans="1:8">
      <c r="A236" s="856"/>
      <c r="B236" s="856"/>
      <c r="C236" s="862"/>
      <c r="D236" s="862"/>
      <c r="E236" s="862"/>
      <c r="F236" s="862"/>
      <c r="G236" s="862"/>
      <c r="H236" s="862"/>
    </row>
    <row r="237" spans="1:8">
      <c r="A237" s="856"/>
      <c r="B237" s="856"/>
      <c r="C237" s="862"/>
      <c r="D237" s="862"/>
      <c r="E237" s="862"/>
      <c r="F237" s="862"/>
      <c r="G237" s="862"/>
      <c r="H237" s="862"/>
    </row>
    <row r="238" spans="1:8">
      <c r="A238" s="856"/>
      <c r="B238" s="856"/>
      <c r="C238" s="862"/>
      <c r="D238" s="862"/>
      <c r="E238" s="862"/>
      <c r="F238" s="862"/>
      <c r="G238" s="862"/>
      <c r="H238" s="862"/>
    </row>
    <row r="239" spans="1:8">
      <c r="A239" s="856"/>
      <c r="B239" s="856"/>
      <c r="C239" s="862"/>
      <c r="D239" s="862"/>
      <c r="E239" s="862"/>
      <c r="F239" s="862"/>
      <c r="G239" s="862"/>
      <c r="H239" s="862"/>
    </row>
    <row r="240" spans="1:8">
      <c r="A240" s="856"/>
      <c r="B240" s="856"/>
      <c r="C240" s="862"/>
      <c r="D240" s="862"/>
      <c r="E240" s="862"/>
      <c r="F240" s="862"/>
      <c r="G240" s="862"/>
      <c r="H240" s="862"/>
    </row>
    <row r="241" spans="1:8">
      <c r="A241" s="856"/>
      <c r="B241" s="856"/>
      <c r="C241" s="862"/>
      <c r="D241" s="862"/>
      <c r="E241" s="862"/>
      <c r="F241" s="862"/>
      <c r="G241" s="862"/>
      <c r="H241" s="862"/>
    </row>
    <row r="242" spans="1:8">
      <c r="A242" s="856"/>
      <c r="B242" s="856"/>
      <c r="C242" s="862"/>
      <c r="D242" s="862"/>
      <c r="E242" s="862"/>
      <c r="F242" s="862"/>
      <c r="G242" s="862"/>
      <c r="H242" s="862"/>
    </row>
    <row r="243" spans="1:8">
      <c r="A243" s="856"/>
      <c r="B243" s="856"/>
      <c r="C243" s="862"/>
      <c r="D243" s="862"/>
      <c r="E243" s="862"/>
      <c r="F243" s="862"/>
      <c r="G243" s="862"/>
      <c r="H243" s="862"/>
    </row>
    <row r="244" spans="1:8">
      <c r="A244" s="856"/>
      <c r="B244" s="856"/>
      <c r="C244" s="862"/>
      <c r="D244" s="862"/>
      <c r="E244" s="862"/>
      <c r="F244" s="862"/>
      <c r="G244" s="862"/>
      <c r="H244" s="862"/>
    </row>
    <row r="245" spans="1:8">
      <c r="A245" s="856"/>
      <c r="B245" s="856"/>
      <c r="C245" s="862"/>
      <c r="D245" s="862"/>
      <c r="E245" s="862"/>
      <c r="F245" s="862"/>
      <c r="G245" s="862"/>
      <c r="H245" s="862"/>
    </row>
    <row r="246" spans="1:8">
      <c r="A246" s="856"/>
      <c r="B246" s="856"/>
      <c r="C246" s="862"/>
      <c r="D246" s="862"/>
      <c r="E246" s="862"/>
      <c r="F246" s="862"/>
      <c r="G246" s="862"/>
      <c r="H246" s="862"/>
    </row>
    <row r="247" spans="1:8">
      <c r="A247" s="856"/>
      <c r="B247" s="856"/>
      <c r="C247" s="862"/>
      <c r="D247" s="862"/>
      <c r="E247" s="862"/>
      <c r="F247" s="862"/>
      <c r="G247" s="862"/>
      <c r="H247" s="862"/>
    </row>
    <row r="248" spans="1:8">
      <c r="A248" s="856"/>
      <c r="B248" s="856"/>
      <c r="C248" s="862"/>
      <c r="D248" s="862"/>
      <c r="E248" s="862"/>
      <c r="F248" s="862"/>
      <c r="G248" s="862"/>
      <c r="H248" s="862"/>
    </row>
    <row r="249" spans="1:8">
      <c r="A249" s="856"/>
      <c r="B249" s="856"/>
      <c r="C249" s="862"/>
      <c r="D249" s="862"/>
      <c r="E249" s="862"/>
      <c r="F249" s="862"/>
      <c r="G249" s="862"/>
      <c r="H249" s="862"/>
    </row>
    <row r="250" spans="1:8">
      <c r="A250" s="856"/>
      <c r="B250" s="856"/>
      <c r="C250" s="862"/>
      <c r="D250" s="862"/>
      <c r="E250" s="862"/>
      <c r="F250" s="862"/>
      <c r="G250" s="862"/>
      <c r="H250" s="862"/>
    </row>
    <row r="251" spans="1:8">
      <c r="A251" s="856"/>
      <c r="B251" s="856"/>
      <c r="C251" s="862"/>
      <c r="D251" s="862"/>
      <c r="E251" s="862"/>
      <c r="F251" s="862"/>
      <c r="G251" s="862"/>
      <c r="H251" s="862"/>
    </row>
    <row r="252" spans="1:8">
      <c r="A252" s="856"/>
      <c r="B252" s="856"/>
      <c r="C252" s="862"/>
      <c r="D252" s="862"/>
      <c r="E252" s="862"/>
      <c r="F252" s="862"/>
      <c r="G252" s="862"/>
      <c r="H252" s="862"/>
    </row>
    <row r="253" spans="1:8">
      <c r="A253" s="856"/>
      <c r="B253" s="856"/>
      <c r="C253" s="862"/>
      <c r="D253" s="862"/>
      <c r="E253" s="862"/>
      <c r="F253" s="862"/>
      <c r="G253" s="862"/>
      <c r="H253" s="862"/>
    </row>
    <row r="254" spans="1:8">
      <c r="A254" s="856"/>
      <c r="B254" s="856"/>
      <c r="C254" s="862"/>
      <c r="D254" s="862"/>
      <c r="E254" s="862"/>
      <c r="F254" s="862"/>
      <c r="G254" s="862"/>
      <c r="H254" s="862"/>
    </row>
    <row r="255" spans="1:8">
      <c r="A255" s="856"/>
      <c r="B255" s="856"/>
      <c r="C255" s="862"/>
      <c r="D255" s="862"/>
      <c r="E255" s="862"/>
      <c r="F255" s="862"/>
      <c r="G255" s="862"/>
      <c r="H255" s="862"/>
    </row>
    <row r="256" spans="1:8">
      <c r="A256" s="856"/>
      <c r="B256" s="856"/>
      <c r="C256" s="862"/>
      <c r="D256" s="862"/>
      <c r="E256" s="862"/>
      <c r="F256" s="862"/>
      <c r="G256" s="862"/>
      <c r="H256" s="862"/>
    </row>
    <row r="257" spans="1:8">
      <c r="A257" s="856"/>
      <c r="B257" s="856"/>
      <c r="C257" s="862"/>
      <c r="D257" s="862"/>
      <c r="E257" s="862"/>
      <c r="F257" s="862"/>
      <c r="G257" s="862"/>
      <c r="H257" s="862"/>
    </row>
    <row r="258" spans="1:8">
      <c r="A258" s="856"/>
      <c r="B258" s="856"/>
      <c r="C258" s="862"/>
      <c r="D258" s="862"/>
      <c r="E258" s="862"/>
      <c r="F258" s="862"/>
      <c r="G258" s="862"/>
      <c r="H258" s="862"/>
    </row>
    <row r="259" spans="1:8">
      <c r="A259" s="856"/>
      <c r="B259" s="856"/>
      <c r="C259" s="862"/>
      <c r="D259" s="862"/>
      <c r="E259" s="862"/>
      <c r="F259" s="862"/>
      <c r="G259" s="862"/>
      <c r="H259" s="862"/>
    </row>
    <row r="260" spans="1:8">
      <c r="A260" s="856"/>
      <c r="B260" s="856"/>
      <c r="C260" s="862"/>
      <c r="D260" s="862"/>
      <c r="E260" s="862"/>
      <c r="F260" s="862"/>
      <c r="G260" s="862"/>
      <c r="H260" s="862"/>
    </row>
    <row r="261" spans="1:8">
      <c r="A261" s="856"/>
      <c r="B261" s="856"/>
      <c r="C261" s="862"/>
      <c r="D261" s="862"/>
      <c r="E261" s="862"/>
      <c r="F261" s="862"/>
      <c r="G261" s="862"/>
      <c r="H261" s="862"/>
    </row>
    <row r="262" spans="1:8">
      <c r="A262" s="856"/>
      <c r="B262" s="856"/>
      <c r="C262" s="862"/>
      <c r="D262" s="862"/>
      <c r="E262" s="862"/>
      <c r="F262" s="862"/>
      <c r="G262" s="862"/>
      <c r="H262" s="862"/>
    </row>
    <row r="263" spans="1:8">
      <c r="A263" s="856"/>
      <c r="B263" s="856"/>
      <c r="C263" s="862"/>
      <c r="D263" s="862"/>
      <c r="E263" s="862"/>
      <c r="F263" s="862"/>
      <c r="G263" s="862"/>
      <c r="H263" s="862"/>
    </row>
    <row r="264" spans="1:8">
      <c r="A264" s="856"/>
      <c r="B264" s="856"/>
      <c r="C264" s="862"/>
      <c r="D264" s="862"/>
      <c r="E264" s="862"/>
      <c r="F264" s="862"/>
      <c r="G264" s="862"/>
      <c r="H264" s="862"/>
    </row>
    <row r="265" spans="1:8">
      <c r="A265" s="856"/>
      <c r="B265" s="856"/>
      <c r="C265" s="862"/>
      <c r="D265" s="862"/>
      <c r="E265" s="862"/>
      <c r="F265" s="862"/>
      <c r="G265" s="862"/>
      <c r="H265" s="862"/>
    </row>
    <row r="266" spans="1:8">
      <c r="A266" s="856"/>
      <c r="B266" s="856"/>
      <c r="C266" s="862"/>
      <c r="D266" s="862"/>
      <c r="E266" s="862"/>
      <c r="F266" s="862"/>
      <c r="G266" s="862"/>
      <c r="H266" s="862"/>
    </row>
    <row r="267" spans="1:8">
      <c r="A267" s="856"/>
      <c r="B267" s="856"/>
      <c r="C267" s="862"/>
      <c r="D267" s="862"/>
      <c r="E267" s="862"/>
      <c r="F267" s="862"/>
      <c r="G267" s="862"/>
      <c r="H267" s="862"/>
    </row>
    <row r="268" spans="1:8">
      <c r="A268" s="856"/>
      <c r="B268" s="856"/>
      <c r="C268" s="862"/>
      <c r="D268" s="862"/>
      <c r="E268" s="862"/>
      <c r="F268" s="862"/>
      <c r="G268" s="862"/>
      <c r="H268" s="862"/>
    </row>
    <row r="269" spans="1:8">
      <c r="A269" s="856"/>
      <c r="B269" s="856"/>
      <c r="C269" s="862"/>
      <c r="D269" s="862"/>
      <c r="E269" s="862"/>
      <c r="F269" s="862"/>
      <c r="G269" s="862"/>
      <c r="H269" s="862"/>
    </row>
    <row r="270" spans="1:8">
      <c r="A270" s="856"/>
      <c r="B270" s="856"/>
      <c r="C270" s="862"/>
      <c r="D270" s="862"/>
      <c r="E270" s="862"/>
      <c r="F270" s="862"/>
      <c r="G270" s="862"/>
      <c r="H270" s="862"/>
    </row>
    <row r="271" spans="1:8">
      <c r="A271" s="856"/>
      <c r="B271" s="856"/>
      <c r="C271" s="862"/>
      <c r="D271" s="862"/>
      <c r="E271" s="862"/>
      <c r="F271" s="862"/>
      <c r="G271" s="862"/>
      <c r="H271" s="862"/>
    </row>
    <row r="272" spans="1:8">
      <c r="A272" s="856"/>
      <c r="B272" s="856"/>
      <c r="C272" s="862"/>
      <c r="D272" s="862"/>
      <c r="E272" s="862"/>
      <c r="F272" s="862"/>
      <c r="G272" s="862"/>
      <c r="H272" s="862"/>
    </row>
    <row r="273" spans="1:8">
      <c r="A273" s="856"/>
      <c r="B273" s="856"/>
      <c r="C273" s="862"/>
      <c r="D273" s="862"/>
      <c r="E273" s="862"/>
      <c r="F273" s="862"/>
      <c r="G273" s="862"/>
      <c r="H273" s="862"/>
    </row>
    <row r="274" spans="1:8">
      <c r="A274" s="856"/>
      <c r="B274" s="856"/>
      <c r="C274" s="862"/>
      <c r="D274" s="862"/>
      <c r="E274" s="862"/>
      <c r="F274" s="862"/>
      <c r="G274" s="862"/>
      <c r="H274" s="862"/>
    </row>
    <row r="275" spans="1:8">
      <c r="A275" s="856"/>
      <c r="B275" s="856"/>
      <c r="C275" s="862"/>
      <c r="D275" s="862"/>
      <c r="E275" s="862"/>
      <c r="F275" s="862"/>
      <c r="G275" s="862"/>
      <c r="H275" s="862"/>
    </row>
    <row r="276" spans="1:8">
      <c r="A276" s="856"/>
      <c r="B276" s="856"/>
      <c r="C276" s="862"/>
      <c r="D276" s="862"/>
      <c r="E276" s="862"/>
      <c r="F276" s="862"/>
      <c r="G276" s="862"/>
      <c r="H276" s="862"/>
    </row>
    <row r="277" spans="1:8">
      <c r="A277" s="856"/>
      <c r="B277" s="856"/>
      <c r="C277" s="862"/>
      <c r="D277" s="862"/>
      <c r="E277" s="862"/>
      <c r="F277" s="862"/>
      <c r="G277" s="862"/>
      <c r="H277" s="862"/>
    </row>
    <row r="278" spans="1:8">
      <c r="A278" s="856"/>
      <c r="B278" s="856"/>
      <c r="C278" s="862"/>
      <c r="D278" s="862"/>
      <c r="E278" s="862"/>
      <c r="F278" s="862"/>
      <c r="G278" s="862"/>
      <c r="H278" s="862"/>
    </row>
    <row r="279" spans="1:8">
      <c r="A279" s="856"/>
      <c r="B279" s="856"/>
      <c r="C279" s="862"/>
      <c r="D279" s="862"/>
      <c r="E279" s="862"/>
      <c r="F279" s="862"/>
      <c r="G279" s="862"/>
      <c r="H279" s="862"/>
    </row>
    <row r="280" spans="1:8">
      <c r="A280" s="856"/>
      <c r="B280" s="856"/>
      <c r="C280" s="862"/>
      <c r="D280" s="862"/>
      <c r="E280" s="862"/>
      <c r="F280" s="862"/>
      <c r="G280" s="862"/>
      <c r="H280" s="862"/>
    </row>
    <row r="281" spans="1:8">
      <c r="A281" s="856"/>
      <c r="B281" s="856"/>
      <c r="C281" s="862"/>
      <c r="D281" s="862"/>
      <c r="E281" s="862"/>
      <c r="F281" s="862"/>
      <c r="G281" s="862"/>
      <c r="H281" s="862"/>
    </row>
    <row r="282" spans="1:8">
      <c r="A282" s="856"/>
      <c r="B282" s="856"/>
      <c r="C282" s="862"/>
      <c r="D282" s="862"/>
      <c r="E282" s="862"/>
      <c r="F282" s="862"/>
      <c r="G282" s="862"/>
      <c r="H282" s="862"/>
    </row>
    <row r="283" spans="1:8">
      <c r="A283" s="856"/>
      <c r="B283" s="856"/>
      <c r="C283" s="862"/>
      <c r="D283" s="862"/>
      <c r="E283" s="862"/>
      <c r="F283" s="862"/>
      <c r="G283" s="862"/>
      <c r="H283" s="862"/>
    </row>
    <row r="284" spans="1:8">
      <c r="A284" s="856"/>
      <c r="B284" s="856"/>
      <c r="C284" s="862"/>
      <c r="D284" s="862"/>
      <c r="E284" s="862"/>
      <c r="F284" s="862"/>
      <c r="G284" s="862"/>
      <c r="H284" s="862"/>
    </row>
    <row r="285" spans="1:8">
      <c r="A285" s="856"/>
      <c r="B285" s="856"/>
      <c r="C285" s="862"/>
      <c r="D285" s="862"/>
      <c r="E285" s="862"/>
      <c r="F285" s="862"/>
      <c r="G285" s="862"/>
      <c r="H285" s="862"/>
    </row>
    <row r="286" spans="1:8">
      <c r="A286" s="856"/>
      <c r="B286" s="856"/>
      <c r="C286" s="862"/>
      <c r="D286" s="862"/>
      <c r="E286" s="862"/>
      <c r="F286" s="862"/>
      <c r="G286" s="862"/>
      <c r="H286" s="862"/>
    </row>
    <row r="287" spans="1:8">
      <c r="A287" s="856"/>
      <c r="B287" s="856"/>
      <c r="C287" s="862"/>
      <c r="D287" s="862"/>
      <c r="E287" s="862"/>
      <c r="F287" s="862"/>
      <c r="G287" s="862"/>
      <c r="H287" s="862"/>
    </row>
    <row r="288" spans="1:8">
      <c r="A288" s="856"/>
      <c r="B288" s="856"/>
      <c r="C288" s="862"/>
      <c r="D288" s="862"/>
      <c r="E288" s="862"/>
      <c r="F288" s="862"/>
      <c r="G288" s="862"/>
      <c r="H288" s="862"/>
    </row>
    <row r="289" spans="1:8">
      <c r="A289" s="856"/>
      <c r="B289" s="856"/>
      <c r="C289" s="862"/>
      <c r="D289" s="862"/>
      <c r="E289" s="862"/>
      <c r="F289" s="862"/>
      <c r="G289" s="862"/>
      <c r="H289" s="862"/>
    </row>
    <row r="290" spans="1:8">
      <c r="A290" s="856"/>
      <c r="B290" s="856"/>
      <c r="C290" s="862"/>
      <c r="D290" s="862"/>
      <c r="E290" s="862"/>
      <c r="F290" s="862"/>
      <c r="G290" s="862"/>
      <c r="H290" s="862"/>
    </row>
    <row r="291" spans="1:8">
      <c r="A291" s="856"/>
      <c r="B291" s="856"/>
      <c r="C291" s="862"/>
      <c r="D291" s="862"/>
      <c r="E291" s="862"/>
      <c r="F291" s="862"/>
      <c r="G291" s="862"/>
      <c r="H291" s="862"/>
    </row>
    <row r="292" spans="1:8">
      <c r="A292" s="856"/>
      <c r="B292" s="856"/>
      <c r="C292" s="862"/>
      <c r="D292" s="862"/>
      <c r="E292" s="862"/>
      <c r="F292" s="862"/>
      <c r="G292" s="862"/>
      <c r="H292" s="862"/>
    </row>
    <row r="293" spans="1:8">
      <c r="A293" s="856"/>
      <c r="B293" s="856"/>
      <c r="C293" s="862"/>
      <c r="D293" s="862"/>
      <c r="E293" s="862"/>
      <c r="F293" s="862"/>
      <c r="G293" s="862"/>
      <c r="H293" s="862"/>
    </row>
    <row r="294" spans="1:8">
      <c r="A294" s="856"/>
      <c r="B294" s="856"/>
      <c r="C294" s="862"/>
      <c r="D294" s="862"/>
      <c r="E294" s="862"/>
      <c r="F294" s="862"/>
      <c r="G294" s="862"/>
      <c r="H294" s="862"/>
    </row>
    <row r="295" spans="1:8">
      <c r="A295" s="856"/>
      <c r="B295" s="856"/>
      <c r="C295" s="862"/>
      <c r="D295" s="862"/>
      <c r="E295" s="862"/>
      <c r="F295" s="862"/>
      <c r="G295" s="862"/>
      <c r="H295" s="862"/>
    </row>
    <row r="296" spans="1:8">
      <c r="A296" s="856"/>
      <c r="B296" s="856"/>
      <c r="C296" s="862"/>
      <c r="D296" s="862"/>
      <c r="E296" s="862"/>
      <c r="F296" s="862"/>
      <c r="G296" s="862"/>
      <c r="H296" s="862"/>
    </row>
    <row r="297" spans="1:8">
      <c r="A297" s="856"/>
      <c r="B297" s="856"/>
      <c r="C297" s="862"/>
      <c r="D297" s="862"/>
      <c r="E297" s="862"/>
      <c r="F297" s="862"/>
      <c r="G297" s="862"/>
      <c r="H297" s="862"/>
    </row>
    <row r="298" spans="1:8">
      <c r="A298" s="856"/>
      <c r="B298" s="856"/>
      <c r="C298" s="862"/>
      <c r="D298" s="862"/>
      <c r="E298" s="862"/>
      <c r="F298" s="862"/>
      <c r="G298" s="862"/>
      <c r="H298" s="862"/>
    </row>
    <row r="299" spans="1:8">
      <c r="A299" s="856"/>
      <c r="B299" s="856"/>
      <c r="C299" s="862"/>
      <c r="D299" s="862"/>
      <c r="E299" s="862"/>
      <c r="F299" s="862"/>
      <c r="G299" s="862"/>
      <c r="H299" s="862"/>
    </row>
    <row r="300" spans="1:8">
      <c r="A300" s="856"/>
      <c r="B300" s="856"/>
      <c r="C300" s="862"/>
      <c r="D300" s="862"/>
      <c r="E300" s="862"/>
      <c r="F300" s="862"/>
      <c r="G300" s="862"/>
      <c r="H300" s="862"/>
    </row>
    <row r="301" spans="1:8">
      <c r="A301" s="856"/>
      <c r="B301" s="856"/>
      <c r="C301" s="862"/>
      <c r="D301" s="862"/>
      <c r="E301" s="862"/>
      <c r="F301" s="862"/>
      <c r="G301" s="862"/>
      <c r="H301" s="862"/>
    </row>
    <row r="302" spans="1:8">
      <c r="A302" s="856"/>
      <c r="B302" s="856"/>
      <c r="C302" s="862"/>
      <c r="D302" s="862"/>
      <c r="E302" s="862"/>
      <c r="F302" s="862"/>
      <c r="G302" s="862"/>
      <c r="H302" s="862"/>
    </row>
    <row r="303" spans="1:8">
      <c r="A303" s="856"/>
      <c r="B303" s="856"/>
      <c r="C303" s="862"/>
      <c r="D303" s="862"/>
      <c r="E303" s="862"/>
      <c r="F303" s="862"/>
      <c r="G303" s="862"/>
      <c r="H303" s="862"/>
    </row>
    <row r="304" spans="1:8">
      <c r="A304" s="856"/>
      <c r="B304" s="856"/>
      <c r="C304" s="862"/>
      <c r="D304" s="862"/>
      <c r="E304" s="862"/>
      <c r="F304" s="862"/>
      <c r="G304" s="862"/>
      <c r="H304" s="862"/>
    </row>
    <row r="305" spans="1:8">
      <c r="A305" s="856"/>
      <c r="B305" s="856"/>
      <c r="C305" s="862"/>
      <c r="D305" s="862"/>
      <c r="E305" s="862"/>
      <c r="F305" s="862"/>
      <c r="G305" s="862"/>
      <c r="H305" s="862"/>
    </row>
    <row r="306" spans="1:8">
      <c r="A306" s="856"/>
      <c r="B306" s="856"/>
      <c r="C306" s="862"/>
      <c r="D306" s="862"/>
      <c r="E306" s="862"/>
      <c r="F306" s="862"/>
      <c r="G306" s="862"/>
      <c r="H306" s="862"/>
    </row>
    <row r="307" spans="1:8">
      <c r="A307" s="856"/>
      <c r="B307" s="856"/>
      <c r="C307" s="862"/>
      <c r="D307" s="862"/>
      <c r="E307" s="862"/>
      <c r="F307" s="862"/>
      <c r="G307" s="862"/>
      <c r="H307" s="862"/>
    </row>
    <row r="308" spans="1:8">
      <c r="A308" s="856"/>
      <c r="B308" s="856"/>
      <c r="C308" s="862"/>
      <c r="D308" s="862"/>
      <c r="E308" s="862"/>
      <c r="F308" s="862"/>
      <c r="G308" s="862"/>
      <c r="H308" s="862"/>
    </row>
    <row r="309" spans="1:8">
      <c r="A309" s="856"/>
      <c r="B309" s="856"/>
      <c r="C309" s="862"/>
      <c r="D309" s="862"/>
      <c r="E309" s="862"/>
      <c r="F309" s="862"/>
      <c r="G309" s="862"/>
      <c r="H309" s="862"/>
    </row>
    <row r="310" spans="1:8">
      <c r="A310" s="856"/>
      <c r="B310" s="856"/>
      <c r="C310" s="862"/>
      <c r="D310" s="862"/>
      <c r="E310" s="862"/>
      <c r="F310" s="862"/>
      <c r="G310" s="862"/>
      <c r="H310" s="862"/>
    </row>
    <row r="311" spans="1:8">
      <c r="A311" s="856"/>
      <c r="B311" s="856"/>
      <c r="C311" s="862"/>
      <c r="D311" s="862"/>
      <c r="E311" s="862"/>
      <c r="F311" s="862"/>
      <c r="G311" s="862"/>
      <c r="H311" s="862"/>
    </row>
    <row r="312" spans="1:8">
      <c r="A312" s="856"/>
      <c r="B312" s="856"/>
      <c r="C312" s="862"/>
      <c r="D312" s="862"/>
      <c r="E312" s="862"/>
      <c r="F312" s="862"/>
      <c r="G312" s="862"/>
      <c r="H312" s="862"/>
    </row>
    <row r="313" spans="1:8">
      <c r="A313" s="856"/>
      <c r="B313" s="856"/>
      <c r="C313" s="862"/>
      <c r="D313" s="862"/>
      <c r="E313" s="862"/>
      <c r="F313" s="862"/>
      <c r="G313" s="862"/>
      <c r="H313" s="862"/>
    </row>
    <row r="314" spans="1:8">
      <c r="A314" s="856"/>
      <c r="B314" s="856"/>
      <c r="C314" s="862"/>
      <c r="D314" s="862"/>
      <c r="E314" s="862"/>
      <c r="F314" s="862"/>
      <c r="G314" s="862"/>
      <c r="H314" s="862"/>
    </row>
    <row r="315" spans="1:8">
      <c r="A315" s="856"/>
      <c r="B315" s="856"/>
      <c r="C315" s="862"/>
      <c r="D315" s="862"/>
      <c r="E315" s="862"/>
      <c r="F315" s="862"/>
      <c r="G315" s="862"/>
      <c r="H315" s="862"/>
    </row>
    <row r="316" spans="1:8">
      <c r="A316" s="856"/>
      <c r="B316" s="856"/>
      <c r="C316" s="862"/>
      <c r="D316" s="862"/>
      <c r="E316" s="862"/>
      <c r="F316" s="862"/>
      <c r="G316" s="862"/>
      <c r="H316" s="862"/>
    </row>
    <row r="317" spans="1:8">
      <c r="A317" s="856"/>
      <c r="B317" s="856"/>
      <c r="C317" s="862"/>
      <c r="D317" s="862"/>
      <c r="E317" s="862"/>
      <c r="F317" s="862"/>
      <c r="G317" s="862"/>
      <c r="H317" s="862"/>
    </row>
    <row r="318" spans="1:8">
      <c r="A318" s="856"/>
      <c r="B318" s="856"/>
      <c r="C318" s="862"/>
      <c r="D318" s="862"/>
      <c r="E318" s="862"/>
      <c r="F318" s="862"/>
      <c r="G318" s="862"/>
      <c r="H318" s="862"/>
    </row>
    <row r="319" spans="1:8">
      <c r="A319" s="856"/>
      <c r="B319" s="856"/>
      <c r="C319" s="862"/>
      <c r="D319" s="862"/>
      <c r="E319" s="862"/>
      <c r="F319" s="862"/>
      <c r="G319" s="862"/>
      <c r="H319" s="862"/>
    </row>
    <row r="320" spans="1:8">
      <c r="A320" s="856"/>
      <c r="B320" s="856"/>
      <c r="C320" s="862"/>
      <c r="D320" s="862"/>
      <c r="E320" s="862"/>
      <c r="F320" s="862"/>
      <c r="G320" s="862"/>
      <c r="H320" s="862"/>
    </row>
    <row r="321" spans="1:8">
      <c r="A321" s="856"/>
      <c r="B321" s="856"/>
      <c r="C321" s="862"/>
      <c r="D321" s="862"/>
      <c r="E321" s="862"/>
      <c r="F321" s="862"/>
      <c r="G321" s="862"/>
      <c r="H321" s="862"/>
    </row>
    <row r="322" spans="1:8">
      <c r="A322" s="856"/>
      <c r="B322" s="856"/>
      <c r="C322" s="862"/>
      <c r="D322" s="862"/>
      <c r="E322" s="862"/>
      <c r="F322" s="862"/>
      <c r="G322" s="862"/>
      <c r="H322" s="862"/>
    </row>
    <row r="323" spans="1:8">
      <c r="A323" s="856"/>
      <c r="B323" s="856"/>
      <c r="C323" s="862"/>
      <c r="D323" s="862"/>
      <c r="E323" s="862"/>
      <c r="F323" s="862"/>
      <c r="G323" s="862"/>
      <c r="H323" s="862"/>
    </row>
    <row r="324" spans="1:8">
      <c r="A324" s="856"/>
      <c r="B324" s="856"/>
      <c r="C324" s="862"/>
      <c r="D324" s="862"/>
      <c r="E324" s="862"/>
      <c r="F324" s="862"/>
      <c r="G324" s="862"/>
      <c r="H324" s="862"/>
    </row>
    <row r="325" spans="1:8">
      <c r="A325" s="856"/>
      <c r="B325" s="856"/>
      <c r="C325" s="862"/>
      <c r="D325" s="862"/>
      <c r="E325" s="862"/>
      <c r="F325" s="862"/>
      <c r="G325" s="862"/>
      <c r="H325" s="862"/>
    </row>
    <row r="326" spans="1:8">
      <c r="A326" s="856"/>
      <c r="B326" s="856"/>
      <c r="C326" s="862"/>
      <c r="D326" s="862"/>
      <c r="E326" s="862"/>
      <c r="F326" s="862"/>
      <c r="G326" s="862"/>
      <c r="H326" s="862"/>
    </row>
    <row r="327" spans="1:8">
      <c r="A327" s="856"/>
      <c r="B327" s="856"/>
      <c r="C327" s="862"/>
      <c r="D327" s="862"/>
      <c r="E327" s="862"/>
      <c r="F327" s="862"/>
      <c r="G327" s="862"/>
      <c r="H327" s="862"/>
    </row>
    <row r="328" spans="1:8">
      <c r="A328" s="856"/>
      <c r="B328" s="856"/>
      <c r="C328" s="862"/>
      <c r="D328" s="862"/>
      <c r="E328" s="862"/>
      <c r="F328" s="862"/>
      <c r="G328" s="862"/>
      <c r="H328" s="862"/>
    </row>
    <row r="329" spans="1:8">
      <c r="A329" s="856"/>
      <c r="B329" s="856"/>
      <c r="C329" s="862"/>
      <c r="D329" s="862"/>
      <c r="E329" s="862"/>
      <c r="F329" s="862"/>
      <c r="G329" s="862"/>
      <c r="H329" s="862"/>
    </row>
    <row r="330" spans="1:8">
      <c r="A330" s="856"/>
      <c r="B330" s="856"/>
      <c r="C330" s="862"/>
      <c r="D330" s="862"/>
      <c r="E330" s="862"/>
      <c r="F330" s="862"/>
      <c r="G330" s="862"/>
      <c r="H330" s="862"/>
    </row>
    <row r="331" spans="1:8">
      <c r="A331" s="856"/>
      <c r="B331" s="856"/>
      <c r="C331" s="862"/>
      <c r="D331" s="862"/>
      <c r="E331" s="862"/>
      <c r="F331" s="862"/>
      <c r="G331" s="862"/>
      <c r="H331" s="862"/>
    </row>
    <row r="332" spans="1:8">
      <c r="A332" s="856"/>
      <c r="B332" s="856"/>
      <c r="C332" s="862"/>
      <c r="D332" s="862"/>
      <c r="E332" s="862"/>
      <c r="F332" s="862"/>
      <c r="G332" s="862"/>
      <c r="H332" s="862"/>
    </row>
    <row r="333" spans="1:8">
      <c r="A333" s="856"/>
      <c r="B333" s="856"/>
      <c r="C333" s="862"/>
      <c r="D333" s="862"/>
      <c r="E333" s="862"/>
      <c r="F333" s="862"/>
      <c r="G333" s="862"/>
      <c r="H333" s="862"/>
    </row>
    <row r="334" spans="1:8">
      <c r="A334" s="856"/>
      <c r="B334" s="856"/>
      <c r="C334" s="862"/>
      <c r="D334" s="862"/>
      <c r="E334" s="862"/>
      <c r="F334" s="862"/>
      <c r="G334" s="862"/>
      <c r="H334" s="862"/>
    </row>
    <row r="335" spans="1:8">
      <c r="A335" s="856"/>
      <c r="B335" s="856"/>
      <c r="C335" s="862"/>
      <c r="D335" s="862"/>
      <c r="E335" s="862"/>
      <c r="F335" s="862"/>
      <c r="G335" s="862"/>
      <c r="H335" s="862"/>
    </row>
    <row r="336" spans="1:8">
      <c r="A336" s="856"/>
      <c r="B336" s="856"/>
      <c r="C336" s="862"/>
      <c r="D336" s="862"/>
      <c r="E336" s="862"/>
      <c r="F336" s="862"/>
      <c r="G336" s="862"/>
      <c r="H336" s="862"/>
    </row>
    <row r="337" spans="1:8">
      <c r="A337" s="856"/>
      <c r="B337" s="856"/>
      <c r="C337" s="862"/>
      <c r="D337" s="862"/>
      <c r="E337" s="862"/>
      <c r="F337" s="862"/>
      <c r="G337" s="862"/>
      <c r="H337" s="862"/>
    </row>
    <row r="338" spans="1:8">
      <c r="A338" s="856"/>
      <c r="B338" s="856"/>
      <c r="C338" s="862"/>
      <c r="D338" s="862"/>
      <c r="E338" s="862"/>
      <c r="F338" s="862"/>
      <c r="G338" s="862"/>
      <c r="H338" s="862"/>
    </row>
    <row r="339" spans="1:8">
      <c r="A339" s="856"/>
      <c r="B339" s="856"/>
      <c r="C339" s="862"/>
      <c r="D339" s="862"/>
      <c r="E339" s="862"/>
      <c r="F339" s="862"/>
      <c r="G339" s="862"/>
      <c r="H339" s="862"/>
    </row>
    <row r="340" spans="1:8">
      <c r="A340" s="856"/>
      <c r="B340" s="856"/>
      <c r="C340" s="862"/>
      <c r="D340" s="862"/>
      <c r="E340" s="862"/>
      <c r="F340" s="862"/>
      <c r="G340" s="862"/>
      <c r="H340" s="862"/>
    </row>
    <row r="341" spans="1:8">
      <c r="A341" s="856"/>
      <c r="B341" s="856"/>
      <c r="C341" s="862"/>
      <c r="D341" s="862"/>
      <c r="E341" s="862"/>
      <c r="F341" s="862"/>
      <c r="G341" s="862"/>
      <c r="H341" s="862"/>
    </row>
    <row r="342" spans="1:8">
      <c r="A342" s="856"/>
      <c r="B342" s="856"/>
      <c r="C342" s="862"/>
      <c r="D342" s="862"/>
      <c r="E342" s="862"/>
      <c r="F342" s="862"/>
      <c r="G342" s="862"/>
      <c r="H342" s="862"/>
    </row>
    <row r="343" spans="1:8">
      <c r="A343" s="856"/>
      <c r="B343" s="856"/>
      <c r="C343" s="862"/>
      <c r="D343" s="862"/>
      <c r="E343" s="862"/>
      <c r="F343" s="862"/>
      <c r="G343" s="862"/>
      <c r="H343" s="862"/>
    </row>
    <row r="344" spans="1:8">
      <c r="A344" s="856"/>
      <c r="B344" s="856"/>
      <c r="C344" s="862"/>
      <c r="D344" s="862"/>
      <c r="E344" s="862"/>
      <c r="F344" s="862"/>
      <c r="G344" s="862"/>
      <c r="H344" s="862"/>
    </row>
    <row r="345" spans="1:8">
      <c r="A345" s="856"/>
      <c r="B345" s="856"/>
      <c r="C345" s="862"/>
      <c r="D345" s="862"/>
      <c r="E345" s="862"/>
      <c r="F345" s="862"/>
      <c r="G345" s="862"/>
      <c r="H345" s="862"/>
    </row>
    <row r="346" spans="1:8">
      <c r="A346" s="856"/>
      <c r="B346" s="856"/>
      <c r="C346" s="862"/>
      <c r="D346" s="862"/>
      <c r="E346" s="862"/>
      <c r="F346" s="862"/>
      <c r="G346" s="862"/>
      <c r="H346" s="862"/>
    </row>
    <row r="347" spans="1:8">
      <c r="A347" s="856"/>
      <c r="B347" s="856"/>
      <c r="C347" s="862"/>
      <c r="D347" s="862"/>
      <c r="E347" s="862"/>
      <c r="F347" s="862"/>
      <c r="G347" s="862"/>
      <c r="H347" s="862"/>
    </row>
    <row r="348" spans="1:8">
      <c r="A348" s="856"/>
      <c r="B348" s="856"/>
      <c r="C348" s="862"/>
      <c r="D348" s="862"/>
      <c r="E348" s="862"/>
      <c r="F348" s="862"/>
      <c r="G348" s="862"/>
      <c r="H348" s="862"/>
    </row>
    <row r="349" spans="1:8">
      <c r="A349" s="856"/>
      <c r="B349" s="856"/>
      <c r="C349" s="862"/>
      <c r="D349" s="862"/>
      <c r="E349" s="862"/>
      <c r="F349" s="862"/>
      <c r="G349" s="862"/>
      <c r="H349" s="862"/>
    </row>
    <row r="350" spans="1:8">
      <c r="A350" s="856"/>
      <c r="B350" s="856"/>
      <c r="C350" s="862"/>
      <c r="D350" s="862"/>
      <c r="E350" s="862"/>
      <c r="F350" s="862"/>
      <c r="G350" s="862"/>
      <c r="H350" s="862"/>
    </row>
    <row r="351" spans="1:8">
      <c r="A351" s="856"/>
      <c r="B351" s="856"/>
      <c r="C351" s="862"/>
      <c r="D351" s="862"/>
      <c r="E351" s="862"/>
      <c r="F351" s="862"/>
      <c r="G351" s="862"/>
      <c r="H351" s="862"/>
    </row>
    <row r="352" spans="1:8">
      <c r="A352" s="856"/>
      <c r="B352" s="856"/>
      <c r="C352" s="862"/>
      <c r="D352" s="862"/>
      <c r="E352" s="862"/>
      <c r="F352" s="862"/>
      <c r="G352" s="862"/>
      <c r="H352" s="862"/>
    </row>
    <row r="353" spans="1:8">
      <c r="A353" s="856"/>
      <c r="B353" s="856"/>
      <c r="C353" s="862"/>
      <c r="D353" s="862"/>
      <c r="E353" s="862"/>
      <c r="F353" s="862"/>
      <c r="G353" s="862"/>
      <c r="H353" s="862"/>
    </row>
    <row r="354" spans="1:8">
      <c r="A354" s="856"/>
      <c r="B354" s="856"/>
      <c r="C354" s="862"/>
      <c r="D354" s="862"/>
      <c r="E354" s="862"/>
      <c r="F354" s="862"/>
      <c r="G354" s="862"/>
      <c r="H354" s="862"/>
    </row>
    <row r="355" spans="1:8">
      <c r="A355" s="856"/>
      <c r="B355" s="856"/>
      <c r="C355" s="862"/>
      <c r="D355" s="862"/>
      <c r="E355" s="862"/>
      <c r="F355" s="862"/>
      <c r="G355" s="862"/>
      <c r="H355" s="862"/>
    </row>
    <row r="356" spans="1:8">
      <c r="A356" s="856"/>
      <c r="B356" s="856"/>
      <c r="C356" s="862"/>
      <c r="D356" s="862"/>
      <c r="E356" s="862"/>
      <c r="F356" s="862"/>
      <c r="G356" s="862"/>
      <c r="H356" s="862"/>
    </row>
    <row r="357" spans="1:8">
      <c r="A357" s="856"/>
      <c r="B357" s="856"/>
      <c r="C357" s="862"/>
      <c r="D357" s="862"/>
      <c r="E357" s="862"/>
      <c r="F357" s="862"/>
      <c r="G357" s="862"/>
      <c r="H357" s="862"/>
    </row>
    <row r="358" spans="1:8">
      <c r="A358" s="856"/>
      <c r="B358" s="856"/>
      <c r="C358" s="862"/>
      <c r="D358" s="862"/>
      <c r="E358" s="862"/>
      <c r="F358" s="862"/>
      <c r="G358" s="862"/>
      <c r="H358" s="862"/>
    </row>
    <row r="359" spans="1:8">
      <c r="A359" s="856"/>
      <c r="B359" s="856"/>
      <c r="C359" s="862"/>
      <c r="D359" s="862"/>
      <c r="E359" s="862"/>
      <c r="F359" s="862"/>
      <c r="G359" s="862"/>
      <c r="H359" s="862"/>
    </row>
    <row r="360" spans="1:8">
      <c r="A360" s="856"/>
      <c r="B360" s="856"/>
      <c r="C360" s="862"/>
      <c r="D360" s="862"/>
      <c r="E360" s="862"/>
      <c r="F360" s="862"/>
      <c r="G360" s="862"/>
      <c r="H360" s="862"/>
    </row>
    <row r="361" spans="1:8">
      <c r="A361" s="856"/>
      <c r="B361" s="856"/>
      <c r="C361" s="862"/>
      <c r="D361" s="862"/>
      <c r="E361" s="862"/>
      <c r="F361" s="862"/>
      <c r="G361" s="862"/>
      <c r="H361" s="862"/>
    </row>
    <row r="362" spans="1:8">
      <c r="A362" s="856"/>
      <c r="B362" s="856"/>
      <c r="C362" s="862"/>
      <c r="D362" s="862"/>
      <c r="E362" s="862"/>
      <c r="F362" s="862"/>
      <c r="G362" s="862"/>
      <c r="H362" s="862"/>
    </row>
    <row r="363" spans="1:8">
      <c r="A363" s="856"/>
      <c r="B363" s="856"/>
      <c r="C363" s="862"/>
      <c r="D363" s="862"/>
      <c r="E363" s="862"/>
      <c r="F363" s="862"/>
      <c r="G363" s="862"/>
      <c r="H363" s="862"/>
    </row>
    <row r="364" spans="1:8">
      <c r="A364" s="856"/>
      <c r="B364" s="856"/>
      <c r="C364" s="862"/>
      <c r="D364" s="862"/>
      <c r="E364" s="862"/>
      <c r="F364" s="862"/>
      <c r="G364" s="862"/>
      <c r="H364" s="862"/>
    </row>
    <row r="365" spans="1:8">
      <c r="A365" s="856"/>
      <c r="B365" s="856"/>
      <c r="C365" s="862"/>
      <c r="D365" s="862"/>
      <c r="E365" s="862"/>
      <c r="F365" s="862"/>
      <c r="G365" s="862"/>
      <c r="H365" s="862"/>
    </row>
    <row r="366" spans="1:8">
      <c r="A366" s="856"/>
      <c r="B366" s="856"/>
      <c r="C366" s="862"/>
      <c r="D366" s="862"/>
      <c r="E366" s="862"/>
      <c r="F366" s="862"/>
      <c r="G366" s="862"/>
      <c r="H366" s="862"/>
    </row>
    <row r="367" spans="1:8">
      <c r="A367" s="856"/>
      <c r="B367" s="856"/>
      <c r="C367" s="862"/>
      <c r="D367" s="862"/>
      <c r="E367" s="862"/>
      <c r="F367" s="862"/>
      <c r="G367" s="862"/>
      <c r="H367" s="862"/>
    </row>
    <row r="368" spans="1:8">
      <c r="A368" s="856"/>
      <c r="B368" s="856"/>
      <c r="C368" s="862"/>
      <c r="D368" s="862"/>
      <c r="E368" s="862"/>
      <c r="F368" s="862"/>
      <c r="G368" s="862"/>
      <c r="H368" s="862"/>
    </row>
    <row r="369" spans="1:8">
      <c r="A369" s="856"/>
      <c r="B369" s="856"/>
      <c r="C369" s="862"/>
      <c r="D369" s="862"/>
      <c r="E369" s="862"/>
      <c r="F369" s="862"/>
      <c r="G369" s="862"/>
      <c r="H369" s="862"/>
    </row>
    <row r="370" spans="1:8">
      <c r="A370" s="856"/>
      <c r="B370" s="856"/>
      <c r="C370" s="862"/>
      <c r="D370" s="862"/>
      <c r="E370" s="862"/>
      <c r="F370" s="862"/>
      <c r="G370" s="862"/>
      <c r="H370" s="862"/>
    </row>
    <row r="371" spans="1:8">
      <c r="A371" s="856"/>
      <c r="B371" s="856"/>
      <c r="C371" s="862"/>
      <c r="D371" s="862"/>
      <c r="E371" s="862"/>
      <c r="F371" s="862"/>
      <c r="G371" s="862"/>
      <c r="H371" s="862"/>
    </row>
    <row r="372" spans="1:8">
      <c r="A372" s="856"/>
      <c r="B372" s="856"/>
      <c r="C372" s="862"/>
      <c r="D372" s="862"/>
      <c r="E372" s="862"/>
      <c r="F372" s="862"/>
      <c r="G372" s="862"/>
      <c r="H372" s="862"/>
    </row>
    <row r="373" spans="1:8">
      <c r="A373" s="856"/>
      <c r="B373" s="856"/>
      <c r="C373" s="862"/>
      <c r="D373" s="862"/>
      <c r="E373" s="862"/>
      <c r="F373" s="862"/>
      <c r="G373" s="862"/>
      <c r="H373" s="862"/>
    </row>
    <row r="374" spans="1:8">
      <c r="A374" s="856"/>
      <c r="B374" s="856"/>
      <c r="C374" s="862"/>
      <c r="D374" s="862"/>
      <c r="E374" s="862"/>
      <c r="F374" s="862"/>
      <c r="G374" s="862"/>
      <c r="H374" s="862"/>
    </row>
    <row r="375" spans="1:8">
      <c r="A375" s="856"/>
      <c r="B375" s="856"/>
      <c r="C375" s="862"/>
      <c r="D375" s="862"/>
      <c r="E375" s="862"/>
      <c r="F375" s="862"/>
      <c r="G375" s="862"/>
      <c r="H375" s="862"/>
    </row>
    <row r="376" spans="1:8">
      <c r="A376" s="856"/>
      <c r="B376" s="856"/>
      <c r="C376" s="862"/>
      <c r="D376" s="862"/>
      <c r="E376" s="862"/>
      <c r="F376" s="862"/>
      <c r="G376" s="862"/>
      <c r="H376" s="862"/>
    </row>
    <row r="377" spans="1:8">
      <c r="A377" s="856"/>
      <c r="B377" s="856"/>
      <c r="C377" s="862"/>
      <c r="D377" s="862"/>
      <c r="E377" s="862"/>
      <c r="F377" s="862"/>
      <c r="G377" s="862"/>
      <c r="H377" s="862"/>
    </row>
    <row r="378" spans="1:8">
      <c r="A378" s="856"/>
      <c r="B378" s="856"/>
      <c r="C378" s="862"/>
      <c r="D378" s="862"/>
      <c r="E378" s="862"/>
      <c r="F378" s="862"/>
      <c r="G378" s="862"/>
      <c r="H378" s="862"/>
    </row>
    <row r="379" spans="1:8">
      <c r="A379" s="856"/>
      <c r="B379" s="856"/>
      <c r="C379" s="862"/>
      <c r="D379" s="862"/>
      <c r="E379" s="862"/>
      <c r="F379" s="862"/>
      <c r="G379" s="862"/>
      <c r="H379" s="862"/>
    </row>
    <row r="380" spans="1:8">
      <c r="A380" s="856"/>
      <c r="B380" s="856"/>
      <c r="C380" s="862"/>
      <c r="D380" s="862"/>
      <c r="E380" s="862"/>
      <c r="F380" s="862"/>
      <c r="G380" s="862"/>
      <c r="H380" s="862"/>
    </row>
    <row r="381" spans="1:8">
      <c r="A381" s="856"/>
      <c r="B381" s="856"/>
      <c r="C381" s="862"/>
      <c r="D381" s="862"/>
      <c r="E381" s="862"/>
      <c r="F381" s="862"/>
      <c r="G381" s="862"/>
      <c r="H381" s="862"/>
    </row>
    <row r="382" spans="1:8">
      <c r="A382" s="856"/>
      <c r="B382" s="856"/>
      <c r="C382" s="862"/>
      <c r="D382" s="862"/>
      <c r="E382" s="862"/>
      <c r="F382" s="862"/>
      <c r="G382" s="862"/>
      <c r="H382" s="862"/>
    </row>
    <row r="383" spans="1:8">
      <c r="A383" s="856"/>
      <c r="B383" s="856"/>
      <c r="C383" s="862"/>
      <c r="D383" s="862"/>
      <c r="E383" s="862"/>
      <c r="F383" s="862"/>
      <c r="G383" s="862"/>
      <c r="H383" s="862"/>
    </row>
    <row r="384" spans="1:8">
      <c r="A384" s="856"/>
      <c r="B384" s="856"/>
      <c r="C384" s="862"/>
      <c r="D384" s="862"/>
      <c r="E384" s="862"/>
      <c r="F384" s="862"/>
      <c r="G384" s="862"/>
      <c r="H384" s="862"/>
    </row>
    <row r="385" spans="1:8">
      <c r="A385" s="856"/>
      <c r="B385" s="856"/>
      <c r="C385" s="862"/>
      <c r="D385" s="862"/>
      <c r="E385" s="862"/>
      <c r="F385" s="862"/>
      <c r="G385" s="862"/>
      <c r="H385" s="862"/>
    </row>
    <row r="386" spans="1:8">
      <c r="A386" s="856"/>
      <c r="B386" s="856"/>
      <c r="C386" s="862"/>
      <c r="D386" s="862"/>
      <c r="E386" s="862"/>
      <c r="F386" s="862"/>
      <c r="G386" s="862"/>
      <c r="H386" s="862"/>
    </row>
    <row r="387" spans="1:8">
      <c r="A387" s="856"/>
      <c r="B387" s="856"/>
      <c r="C387" s="862"/>
      <c r="D387" s="862"/>
      <c r="E387" s="862"/>
      <c r="F387" s="862"/>
      <c r="G387" s="862"/>
      <c r="H387" s="862"/>
    </row>
    <row r="388" spans="1:8">
      <c r="A388" s="856"/>
      <c r="B388" s="856"/>
      <c r="C388" s="862"/>
      <c r="D388" s="862"/>
      <c r="E388" s="862"/>
      <c r="F388" s="862"/>
      <c r="G388" s="862"/>
      <c r="H388" s="862"/>
    </row>
    <row r="389" spans="1:8">
      <c r="A389" s="856"/>
      <c r="B389" s="856"/>
      <c r="C389" s="862"/>
      <c r="D389" s="862"/>
      <c r="E389" s="862"/>
      <c r="F389" s="862"/>
      <c r="G389" s="862"/>
      <c r="H389" s="862"/>
    </row>
    <row r="390" spans="1:8">
      <c r="A390" s="856"/>
      <c r="B390" s="856"/>
      <c r="C390" s="862"/>
      <c r="D390" s="862"/>
      <c r="E390" s="862"/>
      <c r="F390" s="862"/>
      <c r="G390" s="862"/>
      <c r="H390" s="862"/>
    </row>
    <row r="391" spans="1:8">
      <c r="A391" s="856"/>
      <c r="B391" s="856"/>
      <c r="C391" s="862"/>
      <c r="D391" s="862"/>
      <c r="E391" s="862"/>
      <c r="F391" s="862"/>
      <c r="G391" s="862"/>
      <c r="H391" s="862"/>
    </row>
    <row r="392" spans="1:8">
      <c r="A392" s="856"/>
      <c r="B392" s="856"/>
      <c r="C392" s="862"/>
      <c r="D392" s="862"/>
      <c r="E392" s="862"/>
      <c r="F392" s="862"/>
      <c r="G392" s="862"/>
      <c r="H392" s="862"/>
    </row>
    <row r="393" spans="1:8">
      <c r="A393" s="856"/>
      <c r="B393" s="856"/>
      <c r="C393" s="862"/>
      <c r="D393" s="862"/>
      <c r="E393" s="862"/>
      <c r="F393" s="862"/>
      <c r="G393" s="862"/>
      <c r="H393" s="862"/>
    </row>
    <row r="394" spans="1:8">
      <c r="A394" s="856"/>
      <c r="B394" s="856"/>
      <c r="C394" s="862"/>
      <c r="D394" s="862"/>
      <c r="E394" s="862"/>
      <c r="F394" s="862"/>
      <c r="G394" s="862"/>
      <c r="H394" s="862"/>
    </row>
    <row r="395" spans="1:8">
      <c r="A395" s="856"/>
      <c r="B395" s="856"/>
      <c r="C395" s="862"/>
      <c r="D395" s="862"/>
      <c r="E395" s="862"/>
      <c r="F395" s="862"/>
      <c r="G395" s="862"/>
      <c r="H395" s="862"/>
    </row>
    <row r="396" spans="1:8">
      <c r="A396" s="856"/>
      <c r="B396" s="856"/>
      <c r="C396" s="862"/>
      <c r="D396" s="862"/>
      <c r="E396" s="862"/>
      <c r="F396" s="862"/>
      <c r="G396" s="862"/>
      <c r="H396" s="862"/>
    </row>
    <row r="397" spans="1:8">
      <c r="A397" s="856"/>
      <c r="B397" s="856"/>
      <c r="C397" s="862"/>
      <c r="D397" s="862"/>
      <c r="E397" s="862"/>
      <c r="F397" s="862"/>
      <c r="G397" s="862"/>
      <c r="H397" s="862"/>
    </row>
    <row r="398" spans="1:8">
      <c r="A398" s="856"/>
      <c r="B398" s="856"/>
      <c r="C398" s="862"/>
      <c r="D398" s="862"/>
      <c r="E398" s="862"/>
      <c r="F398" s="862"/>
      <c r="G398" s="862"/>
      <c r="H398" s="862"/>
    </row>
    <row r="399" spans="1:8">
      <c r="A399" s="856"/>
      <c r="B399" s="856"/>
      <c r="C399" s="862"/>
      <c r="D399" s="862"/>
      <c r="E399" s="862"/>
      <c r="F399" s="862"/>
      <c r="G399" s="862"/>
      <c r="H399" s="862"/>
    </row>
    <row r="400" spans="1:8">
      <c r="A400" s="856"/>
      <c r="B400" s="856"/>
      <c r="C400" s="862"/>
      <c r="D400" s="862"/>
      <c r="E400" s="862"/>
      <c r="F400" s="862"/>
      <c r="G400" s="862"/>
      <c r="H400" s="862"/>
    </row>
    <row r="401" spans="1:8">
      <c r="A401" s="856"/>
      <c r="B401" s="856"/>
      <c r="C401" s="862"/>
      <c r="D401" s="862"/>
      <c r="E401" s="862"/>
      <c r="F401" s="862"/>
      <c r="G401" s="862"/>
      <c r="H401" s="862"/>
    </row>
    <row r="402" spans="1:8">
      <c r="A402" s="856"/>
      <c r="B402" s="856"/>
      <c r="C402" s="862"/>
      <c r="D402" s="862"/>
      <c r="E402" s="862"/>
      <c r="F402" s="862"/>
      <c r="G402" s="862"/>
      <c r="H402" s="862"/>
    </row>
    <row r="403" spans="1:8">
      <c r="A403" s="856"/>
      <c r="B403" s="856"/>
      <c r="C403" s="862"/>
      <c r="D403" s="862"/>
      <c r="E403" s="862"/>
      <c r="F403" s="862"/>
      <c r="G403" s="862"/>
      <c r="H403" s="862"/>
    </row>
    <row r="404" spans="1:8">
      <c r="A404" s="856"/>
      <c r="B404" s="856"/>
      <c r="C404" s="862"/>
      <c r="D404" s="862"/>
      <c r="E404" s="862"/>
      <c r="F404" s="862"/>
      <c r="G404" s="862"/>
      <c r="H404" s="862"/>
    </row>
    <row r="405" spans="1:8">
      <c r="A405" s="856"/>
      <c r="B405" s="856"/>
      <c r="C405" s="862"/>
      <c r="D405" s="862"/>
      <c r="E405" s="862"/>
      <c r="F405" s="862"/>
      <c r="G405" s="862"/>
      <c r="H405" s="862"/>
    </row>
    <row r="406" spans="1:8">
      <c r="A406" s="856"/>
      <c r="B406" s="856"/>
      <c r="C406" s="862"/>
      <c r="D406" s="862"/>
      <c r="E406" s="862"/>
      <c r="F406" s="862"/>
      <c r="G406" s="862"/>
      <c r="H406" s="862"/>
    </row>
    <row r="407" spans="1:8">
      <c r="A407" s="856"/>
      <c r="B407" s="856"/>
      <c r="C407" s="862"/>
      <c r="D407" s="862"/>
      <c r="E407" s="862"/>
      <c r="F407" s="862"/>
      <c r="G407" s="862"/>
      <c r="H407" s="862"/>
    </row>
    <row r="408" spans="1:8">
      <c r="A408" s="856"/>
      <c r="B408" s="856"/>
      <c r="C408" s="862"/>
      <c r="D408" s="862"/>
      <c r="E408" s="862"/>
      <c r="F408" s="862"/>
      <c r="G408" s="862"/>
      <c r="H408" s="862"/>
    </row>
    <row r="409" spans="1:8">
      <c r="A409" s="856"/>
      <c r="B409" s="856"/>
      <c r="C409" s="862"/>
      <c r="D409" s="862"/>
      <c r="E409" s="862"/>
      <c r="F409" s="862"/>
      <c r="G409" s="862"/>
      <c r="H409" s="862"/>
    </row>
    <row r="410" spans="1:8">
      <c r="A410" s="856"/>
      <c r="B410" s="856"/>
      <c r="C410" s="862"/>
      <c r="D410" s="862"/>
      <c r="E410" s="862"/>
      <c r="F410" s="862"/>
      <c r="G410" s="862"/>
      <c r="H410" s="862"/>
    </row>
    <row r="411" spans="1:8">
      <c r="A411" s="856"/>
      <c r="B411" s="856"/>
      <c r="C411" s="862"/>
      <c r="D411" s="862"/>
      <c r="E411" s="862"/>
      <c r="F411" s="862"/>
      <c r="G411" s="862"/>
      <c r="H411" s="862"/>
    </row>
    <row r="412" spans="1:8">
      <c r="A412" s="856"/>
      <c r="B412" s="856"/>
      <c r="C412" s="862"/>
      <c r="D412" s="862"/>
      <c r="E412" s="862"/>
      <c r="F412" s="862"/>
      <c r="G412" s="862"/>
      <c r="H412" s="862"/>
    </row>
    <row r="413" spans="1:8">
      <c r="A413" s="856"/>
      <c r="B413" s="856"/>
      <c r="C413" s="862"/>
      <c r="D413" s="862"/>
      <c r="E413" s="862"/>
      <c r="F413" s="862"/>
      <c r="G413" s="862"/>
      <c r="H413" s="862"/>
    </row>
    <row r="414" spans="1:8">
      <c r="A414" s="856"/>
      <c r="B414" s="856"/>
      <c r="C414" s="862"/>
      <c r="D414" s="862"/>
      <c r="E414" s="862"/>
      <c r="F414" s="862"/>
      <c r="G414" s="862"/>
      <c r="H414" s="862"/>
    </row>
    <row r="415" spans="1:8">
      <c r="A415" s="856"/>
      <c r="B415" s="856"/>
      <c r="C415" s="862"/>
      <c r="D415" s="862"/>
      <c r="E415" s="862"/>
      <c r="F415" s="862"/>
      <c r="G415" s="862"/>
      <c r="H415" s="862"/>
    </row>
    <row r="416" spans="1:8">
      <c r="A416" s="856"/>
      <c r="B416" s="856"/>
      <c r="C416" s="862"/>
      <c r="D416" s="862"/>
      <c r="E416" s="862"/>
      <c r="F416" s="862"/>
      <c r="G416" s="862"/>
      <c r="H416" s="862"/>
    </row>
    <row r="417" spans="1:8">
      <c r="A417" s="856"/>
      <c r="B417" s="856"/>
      <c r="C417" s="862"/>
      <c r="D417" s="862"/>
      <c r="E417" s="862"/>
      <c r="F417" s="862"/>
      <c r="G417" s="862"/>
      <c r="H417" s="862"/>
    </row>
    <row r="418" spans="1:8">
      <c r="A418" s="856"/>
      <c r="B418" s="856"/>
      <c r="C418" s="862"/>
      <c r="D418" s="862"/>
      <c r="E418" s="862"/>
      <c r="F418" s="862"/>
      <c r="G418" s="862"/>
      <c r="H418" s="862"/>
    </row>
    <row r="419" spans="1:8">
      <c r="A419" s="856"/>
      <c r="B419" s="856"/>
      <c r="C419" s="862"/>
      <c r="D419" s="862"/>
      <c r="E419" s="862"/>
      <c r="F419" s="862"/>
      <c r="G419" s="862"/>
      <c r="H419" s="862"/>
    </row>
    <row r="420" spans="1:8">
      <c r="A420" s="856"/>
      <c r="B420" s="856"/>
      <c r="C420" s="862"/>
      <c r="D420" s="862"/>
      <c r="E420" s="862"/>
      <c r="F420" s="862"/>
      <c r="G420" s="862"/>
      <c r="H420" s="862"/>
    </row>
    <row r="421" spans="1:8">
      <c r="A421" s="856"/>
      <c r="B421" s="856"/>
      <c r="C421" s="862"/>
      <c r="D421" s="862"/>
      <c r="E421" s="862"/>
      <c r="F421" s="862"/>
      <c r="G421" s="862"/>
      <c r="H421" s="862"/>
    </row>
    <row r="422" spans="1:8">
      <c r="A422" s="856"/>
      <c r="B422" s="856"/>
      <c r="C422" s="862"/>
      <c r="D422" s="862"/>
      <c r="E422" s="862"/>
      <c r="F422" s="862"/>
      <c r="G422" s="862"/>
      <c r="H422" s="862"/>
    </row>
    <row r="423" spans="1:8">
      <c r="A423" s="856"/>
      <c r="B423" s="856"/>
      <c r="C423" s="862"/>
      <c r="D423" s="862"/>
      <c r="E423" s="862"/>
      <c r="F423" s="862"/>
      <c r="G423" s="862"/>
      <c r="H423" s="862"/>
    </row>
    <row r="424" spans="1:8">
      <c r="A424" s="856"/>
      <c r="B424" s="856"/>
      <c r="C424" s="862"/>
      <c r="D424" s="862"/>
      <c r="E424" s="862"/>
      <c r="F424" s="862"/>
      <c r="G424" s="862"/>
      <c r="H424" s="862"/>
    </row>
    <row r="425" spans="1:8">
      <c r="A425" s="856"/>
      <c r="B425" s="856"/>
      <c r="C425" s="862"/>
      <c r="D425" s="862"/>
      <c r="E425" s="862"/>
      <c r="F425" s="862"/>
      <c r="G425" s="862"/>
      <c r="H425" s="862"/>
    </row>
    <row r="426" spans="1:8">
      <c r="A426" s="856"/>
      <c r="B426" s="856"/>
      <c r="C426" s="862"/>
      <c r="D426" s="862"/>
      <c r="E426" s="862"/>
      <c r="F426" s="862"/>
      <c r="G426" s="862"/>
      <c r="H426" s="862"/>
    </row>
    <row r="427" spans="1:8">
      <c r="A427" s="856"/>
      <c r="B427" s="856"/>
      <c r="C427" s="862"/>
      <c r="D427" s="862"/>
      <c r="E427" s="862"/>
      <c r="F427" s="862"/>
      <c r="G427" s="862"/>
      <c r="H427" s="862"/>
    </row>
    <row r="428" spans="1:8">
      <c r="A428" s="856"/>
      <c r="B428" s="856"/>
      <c r="C428" s="862"/>
      <c r="D428" s="862"/>
      <c r="E428" s="862"/>
      <c r="F428" s="862"/>
      <c r="G428" s="862"/>
      <c r="H428" s="862"/>
    </row>
    <row r="429" spans="1:8">
      <c r="A429" s="856"/>
      <c r="B429" s="856"/>
      <c r="C429" s="862"/>
      <c r="D429" s="862"/>
      <c r="E429" s="862"/>
      <c r="F429" s="862"/>
      <c r="G429" s="862"/>
      <c r="H429" s="862"/>
    </row>
    <row r="430" spans="1:8">
      <c r="A430" s="856"/>
      <c r="B430" s="856"/>
      <c r="C430" s="862"/>
      <c r="D430" s="862"/>
      <c r="E430" s="862"/>
      <c r="F430" s="862"/>
      <c r="G430" s="862"/>
      <c r="H430" s="862"/>
    </row>
    <row r="431" spans="1:8">
      <c r="A431" s="856"/>
      <c r="B431" s="856"/>
      <c r="C431" s="862"/>
      <c r="D431" s="862"/>
      <c r="E431" s="862"/>
      <c r="F431" s="862"/>
      <c r="G431" s="862"/>
      <c r="H431" s="862"/>
    </row>
    <row r="432" spans="1:8">
      <c r="A432" s="856"/>
      <c r="B432" s="856"/>
      <c r="C432" s="862"/>
      <c r="D432" s="862"/>
      <c r="E432" s="862"/>
      <c r="F432" s="862"/>
      <c r="G432" s="862"/>
      <c r="H432" s="862"/>
    </row>
    <row r="433" spans="1:8">
      <c r="A433" s="856"/>
      <c r="B433" s="856"/>
      <c r="C433" s="862"/>
      <c r="D433" s="862"/>
      <c r="E433" s="862"/>
      <c r="F433" s="862"/>
      <c r="G433" s="862"/>
      <c r="H433" s="862"/>
    </row>
    <row r="434" spans="1:8">
      <c r="A434" s="856"/>
      <c r="B434" s="856"/>
      <c r="C434" s="862"/>
      <c r="D434" s="862"/>
      <c r="E434" s="862"/>
      <c r="F434" s="862"/>
      <c r="G434" s="862"/>
      <c r="H434" s="862"/>
    </row>
    <row r="435" spans="1:8">
      <c r="A435" s="856"/>
      <c r="B435" s="856"/>
      <c r="C435" s="862"/>
      <c r="D435" s="862"/>
      <c r="E435" s="862"/>
      <c r="F435" s="862"/>
      <c r="G435" s="862"/>
      <c r="H435" s="862"/>
    </row>
    <row r="436" spans="1:8">
      <c r="A436" s="856"/>
      <c r="B436" s="856"/>
      <c r="C436" s="862"/>
      <c r="D436" s="862"/>
      <c r="E436" s="862"/>
      <c r="F436" s="862"/>
      <c r="G436" s="862"/>
      <c r="H436" s="862"/>
    </row>
    <row r="437" spans="1:8">
      <c r="A437" s="856"/>
      <c r="B437" s="856"/>
      <c r="C437" s="862"/>
      <c r="D437" s="862"/>
      <c r="E437" s="862"/>
      <c r="F437" s="862"/>
      <c r="G437" s="862"/>
      <c r="H437" s="862"/>
    </row>
    <row r="438" spans="1:8">
      <c r="A438" s="856"/>
      <c r="B438" s="856"/>
      <c r="C438" s="862"/>
      <c r="D438" s="862"/>
      <c r="E438" s="862"/>
      <c r="F438" s="862"/>
      <c r="G438" s="862"/>
      <c r="H438" s="862"/>
    </row>
    <row r="439" spans="1:8">
      <c r="A439" s="856"/>
      <c r="B439" s="856"/>
      <c r="C439" s="862"/>
      <c r="D439" s="862"/>
      <c r="E439" s="862"/>
      <c r="F439" s="862"/>
      <c r="G439" s="862"/>
      <c r="H439" s="862"/>
    </row>
    <row r="440" spans="1:8">
      <c r="A440" s="856"/>
      <c r="B440" s="856"/>
      <c r="C440" s="862"/>
      <c r="D440" s="862"/>
      <c r="E440" s="862"/>
      <c r="F440" s="862"/>
      <c r="G440" s="862"/>
      <c r="H440" s="862"/>
    </row>
    <row r="441" spans="1:8">
      <c r="A441" s="856"/>
      <c r="B441" s="856"/>
      <c r="C441" s="862"/>
      <c r="D441" s="862"/>
      <c r="E441" s="862"/>
      <c r="F441" s="862"/>
      <c r="G441" s="862"/>
      <c r="H441" s="862"/>
    </row>
    <row r="442" spans="1:8">
      <c r="A442" s="856"/>
      <c r="B442" s="856"/>
      <c r="C442" s="862"/>
      <c r="D442" s="862"/>
      <c r="E442" s="862"/>
      <c r="F442" s="862"/>
      <c r="G442" s="862"/>
      <c r="H442" s="862"/>
    </row>
    <row r="443" spans="1:8">
      <c r="A443" s="856"/>
      <c r="B443" s="856"/>
      <c r="C443" s="862"/>
      <c r="D443" s="862"/>
      <c r="E443" s="862"/>
      <c r="F443" s="862"/>
      <c r="G443" s="862"/>
      <c r="H443" s="862"/>
    </row>
    <row r="444" spans="1:8">
      <c r="A444" s="856"/>
      <c r="B444" s="856"/>
      <c r="C444" s="862"/>
      <c r="D444" s="862"/>
      <c r="E444" s="862"/>
      <c r="F444" s="862"/>
      <c r="G444" s="862"/>
      <c r="H444" s="862"/>
    </row>
    <row r="445" spans="1:8">
      <c r="A445" s="856"/>
      <c r="B445" s="856"/>
      <c r="C445" s="862"/>
      <c r="D445" s="862"/>
      <c r="E445" s="862"/>
      <c r="F445" s="862"/>
      <c r="G445" s="862"/>
      <c r="H445" s="862"/>
    </row>
    <row r="446" spans="1:8">
      <c r="A446" s="856"/>
      <c r="B446" s="856"/>
      <c r="C446" s="862"/>
      <c r="D446" s="862"/>
      <c r="E446" s="862"/>
      <c r="F446" s="862"/>
      <c r="G446" s="862"/>
      <c r="H446" s="862"/>
    </row>
    <row r="447" spans="1:8">
      <c r="A447" s="856"/>
      <c r="B447" s="856"/>
      <c r="C447" s="862"/>
      <c r="D447" s="862"/>
      <c r="E447" s="862"/>
      <c r="F447" s="862"/>
      <c r="G447" s="862"/>
      <c r="H447" s="862"/>
    </row>
    <row r="448" spans="1:8">
      <c r="A448" s="856"/>
      <c r="B448" s="856"/>
      <c r="C448" s="862"/>
      <c r="D448" s="862"/>
      <c r="E448" s="862"/>
      <c r="F448" s="862"/>
      <c r="G448" s="862"/>
      <c r="H448" s="862"/>
    </row>
    <row r="449" spans="1:8">
      <c r="A449" s="856"/>
      <c r="B449" s="856"/>
      <c r="C449" s="862"/>
      <c r="D449" s="862"/>
      <c r="E449" s="862"/>
      <c r="F449" s="862"/>
      <c r="G449" s="862"/>
      <c r="H449" s="862"/>
    </row>
    <row r="450" spans="1:8">
      <c r="A450" s="856"/>
      <c r="B450" s="856"/>
      <c r="C450" s="862"/>
      <c r="D450" s="862"/>
      <c r="E450" s="862"/>
      <c r="F450" s="862"/>
      <c r="G450" s="862"/>
      <c r="H450" s="862"/>
    </row>
    <row r="451" spans="1:8">
      <c r="A451" s="856"/>
      <c r="B451" s="856"/>
      <c r="C451" s="862"/>
      <c r="D451" s="862"/>
      <c r="E451" s="862"/>
      <c r="F451" s="862"/>
      <c r="G451" s="862"/>
      <c r="H451" s="862"/>
    </row>
    <row r="452" spans="1:8">
      <c r="A452" s="856"/>
      <c r="B452" s="856"/>
      <c r="C452" s="862"/>
      <c r="D452" s="862"/>
      <c r="E452" s="862"/>
      <c r="F452" s="862"/>
      <c r="G452" s="862"/>
      <c r="H452" s="862"/>
    </row>
    <row r="453" spans="1:8">
      <c r="A453" s="856"/>
      <c r="B453" s="856"/>
      <c r="C453" s="862"/>
      <c r="D453" s="862"/>
      <c r="E453" s="862"/>
      <c r="F453" s="862"/>
      <c r="G453" s="862"/>
      <c r="H453" s="862"/>
    </row>
    <row r="454" spans="1:8">
      <c r="A454" s="856"/>
      <c r="B454" s="856"/>
      <c r="C454" s="862"/>
      <c r="D454" s="862"/>
      <c r="E454" s="862"/>
      <c r="F454" s="862"/>
      <c r="G454" s="862"/>
      <c r="H454" s="862"/>
    </row>
    <row r="455" spans="1:8">
      <c r="A455" s="856"/>
      <c r="B455" s="856"/>
      <c r="C455" s="862"/>
      <c r="D455" s="862"/>
      <c r="E455" s="862"/>
      <c r="F455" s="862"/>
      <c r="G455" s="862"/>
      <c r="H455" s="862"/>
    </row>
    <row r="456" spans="1:8">
      <c r="A456" s="856"/>
      <c r="B456" s="856"/>
      <c r="C456" s="862"/>
      <c r="D456" s="862"/>
      <c r="E456" s="862"/>
      <c r="F456" s="862"/>
      <c r="G456" s="862"/>
      <c r="H456" s="862"/>
    </row>
    <row r="457" spans="1:8">
      <c r="A457" s="856"/>
      <c r="B457" s="856"/>
      <c r="C457" s="862"/>
      <c r="D457" s="862"/>
      <c r="E457" s="862"/>
      <c r="F457" s="862"/>
      <c r="G457" s="862"/>
      <c r="H457" s="862"/>
    </row>
    <row r="458" spans="1:8">
      <c r="A458" s="856"/>
      <c r="B458" s="856"/>
      <c r="C458" s="862"/>
      <c r="D458" s="862"/>
      <c r="E458" s="862"/>
      <c r="F458" s="862"/>
      <c r="G458" s="862"/>
      <c r="H458" s="862"/>
    </row>
    <row r="459" spans="1:8">
      <c r="A459" s="856"/>
      <c r="B459" s="856"/>
      <c r="C459" s="862"/>
      <c r="D459" s="862"/>
      <c r="E459" s="862"/>
      <c r="F459" s="862"/>
      <c r="G459" s="862"/>
      <c r="H459" s="862"/>
    </row>
    <row r="460" spans="1:8">
      <c r="A460" s="856"/>
      <c r="B460" s="856"/>
      <c r="C460" s="862"/>
      <c r="D460" s="862"/>
      <c r="E460" s="862"/>
      <c r="F460" s="862"/>
      <c r="G460" s="862"/>
      <c r="H460" s="862"/>
    </row>
    <row r="461" spans="1:8">
      <c r="A461" s="856"/>
      <c r="B461" s="856"/>
      <c r="C461" s="862"/>
      <c r="D461" s="862"/>
      <c r="E461" s="862"/>
      <c r="F461" s="862"/>
      <c r="G461" s="862"/>
      <c r="H461" s="862"/>
    </row>
    <row r="462" spans="1:8">
      <c r="A462" s="856"/>
      <c r="B462" s="856"/>
      <c r="C462" s="862"/>
      <c r="D462" s="862"/>
      <c r="E462" s="862"/>
      <c r="F462" s="862"/>
      <c r="G462" s="862"/>
      <c r="H462" s="862"/>
    </row>
    <row r="463" spans="1:8">
      <c r="A463" s="856"/>
      <c r="B463" s="856"/>
      <c r="C463" s="862"/>
      <c r="D463" s="862"/>
      <c r="E463" s="862"/>
      <c r="F463" s="862"/>
      <c r="G463" s="862"/>
      <c r="H463" s="862"/>
    </row>
    <row r="464" spans="1:8">
      <c r="A464" s="856"/>
      <c r="B464" s="856"/>
      <c r="C464" s="862"/>
      <c r="D464" s="862"/>
      <c r="E464" s="862"/>
      <c r="F464" s="862"/>
      <c r="G464" s="862"/>
      <c r="H464" s="862"/>
    </row>
    <row r="465" spans="1:8">
      <c r="A465" s="856"/>
      <c r="B465" s="856"/>
      <c r="C465" s="862"/>
      <c r="D465" s="862"/>
      <c r="E465" s="862"/>
      <c r="F465" s="862"/>
      <c r="G465" s="862"/>
      <c r="H465" s="862"/>
    </row>
    <row r="466" spans="1:8">
      <c r="A466" s="856"/>
      <c r="B466" s="856"/>
      <c r="C466" s="862"/>
      <c r="D466" s="862"/>
      <c r="E466" s="862"/>
      <c r="F466" s="862"/>
      <c r="G466" s="862"/>
      <c r="H466" s="862"/>
    </row>
    <row r="467" spans="1:8">
      <c r="A467" s="856"/>
      <c r="B467" s="856"/>
      <c r="C467" s="862"/>
      <c r="D467" s="862"/>
      <c r="E467" s="862"/>
      <c r="F467" s="862"/>
      <c r="G467" s="862"/>
      <c r="H467" s="862"/>
    </row>
    <row r="468" spans="1:8">
      <c r="A468" s="856"/>
      <c r="B468" s="856"/>
      <c r="C468" s="862"/>
      <c r="D468" s="862"/>
      <c r="E468" s="862"/>
      <c r="F468" s="862"/>
      <c r="G468" s="862"/>
      <c r="H468" s="862"/>
    </row>
    <row r="469" spans="1:8">
      <c r="A469" s="856"/>
      <c r="B469" s="856"/>
      <c r="C469" s="862"/>
      <c r="D469" s="862"/>
      <c r="E469" s="862"/>
      <c r="F469" s="862"/>
      <c r="G469" s="862"/>
      <c r="H469" s="862"/>
    </row>
    <row r="470" spans="1:8">
      <c r="A470" s="856"/>
      <c r="B470" s="856"/>
      <c r="C470" s="862"/>
      <c r="D470" s="862"/>
      <c r="E470" s="862"/>
      <c r="F470" s="862"/>
      <c r="G470" s="862"/>
      <c r="H470" s="862"/>
    </row>
    <row r="471" spans="1:8">
      <c r="A471" s="856"/>
      <c r="B471" s="856"/>
      <c r="C471" s="862"/>
      <c r="D471" s="862"/>
      <c r="E471" s="862"/>
      <c r="F471" s="862"/>
      <c r="G471" s="862"/>
      <c r="H471" s="862"/>
    </row>
    <row r="472" spans="1:8">
      <c r="A472" s="856"/>
      <c r="B472" s="856"/>
      <c r="C472" s="862"/>
      <c r="D472" s="862"/>
      <c r="E472" s="862"/>
      <c r="F472" s="862"/>
      <c r="G472" s="862"/>
      <c r="H472" s="862"/>
    </row>
    <row r="473" spans="1:8">
      <c r="A473" s="856"/>
      <c r="B473" s="856"/>
      <c r="C473" s="862"/>
      <c r="D473" s="862"/>
      <c r="E473" s="862"/>
      <c r="F473" s="862"/>
      <c r="G473" s="862"/>
      <c r="H473" s="862"/>
    </row>
    <row r="474" spans="1:8">
      <c r="A474" s="856"/>
      <c r="B474" s="856"/>
      <c r="C474" s="862"/>
      <c r="D474" s="862"/>
      <c r="E474" s="862"/>
      <c r="F474" s="862"/>
      <c r="G474" s="862"/>
      <c r="H474" s="862"/>
    </row>
    <row r="475" spans="1:8">
      <c r="A475" s="856"/>
      <c r="B475" s="856"/>
      <c r="C475" s="862"/>
      <c r="D475" s="862"/>
      <c r="E475" s="862"/>
      <c r="F475" s="862"/>
      <c r="G475" s="862"/>
      <c r="H475" s="862"/>
    </row>
    <row r="476" spans="1:8">
      <c r="A476" s="856"/>
      <c r="B476" s="856"/>
      <c r="C476" s="862"/>
      <c r="D476" s="862"/>
      <c r="E476" s="862"/>
      <c r="F476" s="862"/>
      <c r="G476" s="862"/>
      <c r="H476" s="862"/>
    </row>
    <row r="477" spans="1:8">
      <c r="A477" s="856"/>
      <c r="B477" s="856"/>
      <c r="C477" s="862"/>
      <c r="D477" s="862"/>
      <c r="E477" s="862"/>
      <c r="F477" s="862"/>
      <c r="G477" s="862"/>
      <c r="H477" s="862"/>
    </row>
    <row r="478" spans="1:8">
      <c r="A478" s="856"/>
      <c r="B478" s="856"/>
      <c r="C478" s="862"/>
      <c r="D478" s="862"/>
      <c r="E478" s="862"/>
      <c r="F478" s="862"/>
      <c r="G478" s="862"/>
      <c r="H478" s="862"/>
    </row>
    <row r="479" spans="1:8">
      <c r="A479" s="856"/>
      <c r="B479" s="856"/>
      <c r="C479" s="862"/>
      <c r="D479" s="862"/>
      <c r="E479" s="862"/>
      <c r="F479" s="862"/>
      <c r="G479" s="862"/>
      <c r="H479" s="862"/>
    </row>
    <row r="480" spans="1:8">
      <c r="A480" s="856"/>
      <c r="B480" s="856"/>
      <c r="C480" s="862"/>
      <c r="D480" s="862"/>
      <c r="E480" s="862"/>
      <c r="F480" s="862"/>
      <c r="G480" s="862"/>
      <c r="H480" s="862"/>
    </row>
    <row r="481" spans="1:8">
      <c r="A481" s="856"/>
      <c r="B481" s="856"/>
      <c r="C481" s="862"/>
      <c r="D481" s="862"/>
      <c r="E481" s="862"/>
      <c r="F481" s="862"/>
      <c r="G481" s="862"/>
      <c r="H481" s="862"/>
    </row>
    <row r="482" spans="1:8">
      <c r="A482" s="856"/>
      <c r="B482" s="856"/>
      <c r="C482" s="862"/>
      <c r="D482" s="862"/>
      <c r="E482" s="862"/>
      <c r="F482" s="862"/>
      <c r="G482" s="862"/>
      <c r="H482" s="862"/>
    </row>
    <row r="483" spans="1:8">
      <c r="A483" s="856"/>
      <c r="B483" s="856"/>
      <c r="C483" s="862"/>
      <c r="D483" s="862"/>
      <c r="E483" s="862"/>
      <c r="F483" s="862"/>
      <c r="G483" s="862"/>
      <c r="H483" s="862"/>
    </row>
    <row r="484" spans="1:8">
      <c r="A484" s="856"/>
      <c r="B484" s="856"/>
      <c r="C484" s="862"/>
      <c r="D484" s="862"/>
      <c r="E484" s="862"/>
      <c r="F484" s="862"/>
      <c r="G484" s="862"/>
      <c r="H484" s="862"/>
    </row>
    <row r="485" spans="1:8">
      <c r="A485" s="856"/>
      <c r="B485" s="856"/>
      <c r="C485" s="862"/>
      <c r="D485" s="862"/>
      <c r="E485" s="862"/>
      <c r="F485" s="862"/>
      <c r="G485" s="862"/>
      <c r="H485" s="862"/>
    </row>
    <row r="486" spans="1:8">
      <c r="A486" s="856"/>
      <c r="B486" s="856"/>
      <c r="C486" s="862"/>
      <c r="D486" s="862"/>
      <c r="E486" s="862"/>
      <c r="F486" s="862"/>
      <c r="G486" s="862"/>
      <c r="H486" s="862"/>
    </row>
    <row r="487" spans="1:8">
      <c r="A487" s="856"/>
      <c r="B487" s="856"/>
      <c r="C487" s="862"/>
      <c r="D487" s="862"/>
      <c r="E487" s="862"/>
      <c r="F487" s="862"/>
      <c r="G487" s="862"/>
      <c r="H487" s="862"/>
    </row>
    <row r="488" spans="1:8">
      <c r="A488" s="856"/>
      <c r="B488" s="856"/>
      <c r="C488" s="862"/>
      <c r="D488" s="862"/>
      <c r="E488" s="862"/>
      <c r="F488" s="862"/>
      <c r="G488" s="862"/>
      <c r="H488" s="862"/>
    </row>
    <row r="489" spans="1:8">
      <c r="A489" s="856"/>
      <c r="B489" s="856"/>
      <c r="C489" s="862"/>
      <c r="D489" s="862"/>
      <c r="E489" s="862"/>
      <c r="F489" s="862"/>
      <c r="G489" s="862"/>
      <c r="H489" s="862"/>
    </row>
    <row r="490" spans="1:8">
      <c r="A490" s="856"/>
      <c r="B490" s="856"/>
      <c r="C490" s="862"/>
      <c r="D490" s="862"/>
      <c r="E490" s="862"/>
      <c r="F490" s="862"/>
      <c r="G490" s="862"/>
      <c r="H490" s="862"/>
    </row>
    <row r="491" spans="1:8">
      <c r="A491" s="856"/>
      <c r="B491" s="856"/>
      <c r="C491" s="862"/>
      <c r="D491" s="862"/>
      <c r="E491" s="862"/>
      <c r="F491" s="862"/>
      <c r="G491" s="862"/>
      <c r="H491" s="862"/>
    </row>
    <row r="492" spans="1:8">
      <c r="A492" s="856"/>
      <c r="B492" s="856"/>
      <c r="C492" s="862"/>
      <c r="D492" s="862"/>
      <c r="E492" s="862"/>
      <c r="F492" s="862"/>
      <c r="G492" s="862"/>
      <c r="H492" s="862"/>
    </row>
    <row r="493" spans="1:8">
      <c r="A493" s="856"/>
      <c r="B493" s="856"/>
      <c r="C493" s="862"/>
      <c r="D493" s="862"/>
      <c r="E493" s="862"/>
      <c r="F493" s="862"/>
      <c r="G493" s="862"/>
      <c r="H493" s="862"/>
    </row>
    <row r="494" spans="1:8">
      <c r="A494" s="856"/>
      <c r="B494" s="856"/>
      <c r="C494" s="862"/>
      <c r="D494" s="862"/>
      <c r="E494" s="862"/>
      <c r="F494" s="862"/>
      <c r="G494" s="862"/>
      <c r="H494" s="862"/>
    </row>
    <row r="495" spans="1:8">
      <c r="A495" s="856"/>
      <c r="B495" s="856"/>
      <c r="C495" s="862"/>
      <c r="D495" s="862"/>
      <c r="E495" s="862"/>
      <c r="F495" s="862"/>
      <c r="G495" s="862"/>
      <c r="H495" s="862"/>
    </row>
    <row r="496" spans="1:8">
      <c r="A496" s="856"/>
      <c r="B496" s="856"/>
      <c r="C496" s="862"/>
      <c r="D496" s="862"/>
      <c r="E496" s="862"/>
      <c r="F496" s="862"/>
      <c r="G496" s="862"/>
      <c r="H496" s="862"/>
    </row>
    <row r="497" spans="1:8">
      <c r="A497" s="856"/>
      <c r="B497" s="856"/>
      <c r="C497" s="862"/>
      <c r="D497" s="862"/>
      <c r="E497" s="862"/>
      <c r="F497" s="862"/>
      <c r="G497" s="862"/>
      <c r="H497" s="862"/>
    </row>
    <row r="498" spans="1:8">
      <c r="A498" s="856"/>
      <c r="B498" s="856"/>
      <c r="C498" s="862"/>
      <c r="D498" s="862"/>
      <c r="E498" s="862"/>
      <c r="F498" s="862"/>
      <c r="G498" s="862"/>
      <c r="H498" s="862"/>
    </row>
    <row r="499" spans="1:8">
      <c r="A499" s="856"/>
      <c r="B499" s="856"/>
      <c r="C499" s="862"/>
      <c r="D499" s="862"/>
      <c r="E499" s="862"/>
      <c r="F499" s="862"/>
      <c r="G499" s="862"/>
      <c r="H499" s="862"/>
    </row>
    <row r="500" spans="1:8">
      <c r="A500" s="856"/>
      <c r="B500" s="856"/>
      <c r="C500" s="862"/>
      <c r="D500" s="862"/>
      <c r="E500" s="862"/>
      <c r="F500" s="862"/>
      <c r="G500" s="862"/>
      <c r="H500" s="862"/>
    </row>
    <row r="501" spans="1:8">
      <c r="A501" s="856"/>
      <c r="B501" s="856"/>
      <c r="C501" s="862"/>
      <c r="D501" s="862"/>
      <c r="E501" s="862"/>
      <c r="F501" s="862"/>
      <c r="G501" s="862"/>
      <c r="H501" s="862"/>
    </row>
    <row r="502" spans="1:8">
      <c r="A502" s="856"/>
      <c r="B502" s="856"/>
      <c r="C502" s="862"/>
      <c r="D502" s="862"/>
      <c r="E502" s="862"/>
      <c r="F502" s="862"/>
      <c r="G502" s="862"/>
      <c r="H502" s="862"/>
    </row>
    <row r="503" spans="1:8">
      <c r="A503" s="856"/>
      <c r="B503" s="856"/>
      <c r="C503" s="862"/>
      <c r="D503" s="862"/>
      <c r="E503" s="862"/>
      <c r="F503" s="862"/>
      <c r="G503" s="862"/>
      <c r="H503" s="862"/>
    </row>
    <row r="504" spans="1:8">
      <c r="A504" s="856"/>
      <c r="B504" s="856"/>
      <c r="C504" s="862"/>
      <c r="D504" s="862"/>
      <c r="E504" s="862"/>
      <c r="F504" s="862"/>
      <c r="G504" s="862"/>
      <c r="H504" s="862"/>
    </row>
    <row r="505" spans="1:8">
      <c r="A505" s="856"/>
      <c r="B505" s="856"/>
      <c r="C505" s="862"/>
      <c r="D505" s="862"/>
      <c r="E505" s="862"/>
      <c r="F505" s="862"/>
      <c r="G505" s="862"/>
      <c r="H505" s="862"/>
    </row>
    <row r="506" spans="1:8">
      <c r="A506" s="856"/>
      <c r="B506" s="856"/>
      <c r="C506" s="862"/>
      <c r="D506" s="862"/>
      <c r="E506" s="862"/>
      <c r="F506" s="862"/>
      <c r="G506" s="862"/>
      <c r="H506" s="862"/>
    </row>
    <row r="507" spans="1:8">
      <c r="A507" s="856"/>
      <c r="B507" s="856"/>
      <c r="C507" s="862"/>
      <c r="D507" s="862"/>
      <c r="E507" s="862"/>
      <c r="F507" s="862"/>
      <c r="G507" s="862"/>
      <c r="H507" s="862"/>
    </row>
    <row r="508" spans="1:8">
      <c r="A508" s="856"/>
      <c r="B508" s="856"/>
      <c r="C508" s="862"/>
      <c r="D508" s="862"/>
      <c r="E508" s="862"/>
      <c r="F508" s="862"/>
      <c r="G508" s="862"/>
      <c r="H508" s="862"/>
    </row>
    <row r="509" spans="1:8">
      <c r="A509" s="856"/>
      <c r="B509" s="856"/>
      <c r="C509" s="862"/>
      <c r="D509" s="862"/>
      <c r="E509" s="862"/>
      <c r="F509" s="862"/>
      <c r="G509" s="862"/>
      <c r="H509" s="862"/>
    </row>
    <row r="510" spans="1:8">
      <c r="A510" s="856"/>
      <c r="B510" s="856"/>
      <c r="C510" s="862"/>
      <c r="D510" s="862"/>
      <c r="E510" s="862"/>
      <c r="F510" s="862"/>
      <c r="G510" s="862"/>
      <c r="H510" s="862"/>
    </row>
    <row r="511" spans="1:8">
      <c r="A511" s="856"/>
      <c r="B511" s="856"/>
      <c r="C511" s="862"/>
      <c r="D511" s="862"/>
      <c r="E511" s="862"/>
      <c r="F511" s="862"/>
      <c r="G511" s="862"/>
      <c r="H511" s="862"/>
    </row>
    <row r="512" spans="1:8">
      <c r="A512" s="856"/>
      <c r="B512" s="856"/>
      <c r="C512" s="862"/>
      <c r="D512" s="862"/>
      <c r="E512" s="862"/>
      <c r="F512" s="862"/>
      <c r="G512" s="862"/>
      <c r="H512" s="862"/>
    </row>
    <row r="513" spans="1:8">
      <c r="A513" s="856"/>
      <c r="B513" s="856"/>
      <c r="C513" s="862"/>
      <c r="D513" s="862"/>
      <c r="E513" s="862"/>
      <c r="F513" s="862"/>
      <c r="G513" s="862"/>
      <c r="H513" s="862"/>
    </row>
    <row r="514" spans="1:8">
      <c r="A514" s="856"/>
      <c r="B514" s="856"/>
      <c r="C514" s="862"/>
      <c r="D514" s="862"/>
      <c r="E514" s="862"/>
      <c r="F514" s="862"/>
      <c r="G514" s="862"/>
      <c r="H514" s="862"/>
    </row>
    <row r="515" spans="1:8">
      <c r="A515" s="856"/>
      <c r="B515" s="856"/>
      <c r="C515" s="862"/>
      <c r="D515" s="862"/>
      <c r="E515" s="862"/>
      <c r="F515" s="862"/>
      <c r="G515" s="862"/>
      <c r="H515" s="862"/>
    </row>
    <row r="516" spans="1:8">
      <c r="A516" s="856"/>
      <c r="B516" s="856"/>
      <c r="C516" s="862"/>
      <c r="D516" s="862"/>
      <c r="E516" s="862"/>
      <c r="F516" s="862"/>
      <c r="G516" s="862"/>
      <c r="H516" s="862"/>
    </row>
    <row r="517" spans="1:8">
      <c r="A517" s="856"/>
      <c r="B517" s="856"/>
      <c r="C517" s="862"/>
      <c r="D517" s="862"/>
      <c r="E517" s="862"/>
      <c r="F517" s="862"/>
      <c r="G517" s="862"/>
      <c r="H517" s="862"/>
    </row>
    <row r="518" spans="1:8">
      <c r="A518" s="856"/>
      <c r="B518" s="856"/>
      <c r="C518" s="862"/>
      <c r="D518" s="862"/>
      <c r="E518" s="862"/>
      <c r="F518" s="862"/>
      <c r="G518" s="862"/>
      <c r="H518" s="862"/>
    </row>
    <row r="519" spans="1:8">
      <c r="A519" s="856"/>
      <c r="B519" s="856"/>
      <c r="C519" s="862"/>
      <c r="D519" s="862"/>
      <c r="E519" s="862"/>
      <c r="F519" s="862"/>
      <c r="G519" s="862"/>
      <c r="H519" s="862"/>
    </row>
    <row r="520" spans="1:8">
      <c r="A520" s="856"/>
      <c r="B520" s="856"/>
      <c r="C520" s="862"/>
      <c r="D520" s="862"/>
      <c r="E520" s="862"/>
      <c r="F520" s="862"/>
      <c r="G520" s="862"/>
      <c r="H520" s="862"/>
    </row>
    <row r="521" spans="1:8">
      <c r="A521" s="856"/>
      <c r="B521" s="856"/>
      <c r="C521" s="862"/>
      <c r="D521" s="862"/>
      <c r="E521" s="862"/>
      <c r="F521" s="862"/>
      <c r="G521" s="862"/>
      <c r="H521" s="862"/>
    </row>
    <row r="522" spans="1:8">
      <c r="A522" s="856"/>
      <c r="B522" s="856"/>
      <c r="C522" s="862"/>
      <c r="D522" s="862"/>
      <c r="E522" s="862"/>
      <c r="F522" s="862"/>
      <c r="G522" s="862"/>
      <c r="H522" s="862"/>
    </row>
    <row r="523" spans="1:8">
      <c r="A523" s="856"/>
      <c r="B523" s="856"/>
      <c r="C523" s="862"/>
      <c r="D523" s="862"/>
      <c r="E523" s="862"/>
      <c r="F523" s="862"/>
      <c r="G523" s="862"/>
      <c r="H523" s="862"/>
    </row>
    <row r="524" spans="1:8">
      <c r="A524" s="856"/>
      <c r="B524" s="856"/>
      <c r="C524" s="862"/>
      <c r="D524" s="862"/>
      <c r="E524" s="862"/>
      <c r="F524" s="862"/>
      <c r="G524" s="862"/>
      <c r="H524" s="862"/>
    </row>
    <row r="525" spans="1:8">
      <c r="A525" s="856"/>
      <c r="B525" s="856"/>
      <c r="C525" s="862"/>
      <c r="D525" s="862"/>
      <c r="E525" s="862"/>
      <c r="F525" s="862"/>
      <c r="G525" s="862"/>
      <c r="H525" s="862"/>
    </row>
    <row r="526" spans="1:8">
      <c r="A526" s="856"/>
      <c r="B526" s="856"/>
      <c r="C526" s="862"/>
      <c r="D526" s="862"/>
      <c r="E526" s="862"/>
      <c r="F526" s="862"/>
      <c r="G526" s="862"/>
      <c r="H526" s="862"/>
    </row>
    <row r="527" spans="1:8">
      <c r="A527" s="856"/>
      <c r="B527" s="856"/>
      <c r="C527" s="862"/>
      <c r="D527" s="862"/>
      <c r="E527" s="862"/>
      <c r="F527" s="862"/>
      <c r="G527" s="862"/>
      <c r="H527" s="862"/>
    </row>
    <row r="528" spans="1:8">
      <c r="A528" s="856"/>
      <c r="B528" s="856"/>
      <c r="C528" s="862"/>
      <c r="D528" s="862"/>
      <c r="E528" s="862"/>
      <c r="F528" s="862"/>
      <c r="G528" s="862"/>
      <c r="H528" s="862"/>
    </row>
    <row r="529" spans="1:8">
      <c r="A529" s="856"/>
      <c r="B529" s="856"/>
      <c r="C529" s="862"/>
      <c r="D529" s="862"/>
      <c r="E529" s="862"/>
      <c r="F529" s="862"/>
      <c r="G529" s="862"/>
      <c r="H529" s="862"/>
    </row>
    <row r="530" spans="1:8">
      <c r="A530" s="856"/>
      <c r="B530" s="856"/>
      <c r="C530" s="862"/>
      <c r="D530" s="862"/>
      <c r="E530" s="862"/>
      <c r="F530" s="862"/>
      <c r="G530" s="862"/>
      <c r="H530" s="862"/>
    </row>
    <row r="531" spans="1:8">
      <c r="A531" s="856"/>
      <c r="B531" s="856"/>
      <c r="C531" s="862"/>
      <c r="D531" s="862"/>
      <c r="E531" s="862"/>
      <c r="F531" s="862"/>
      <c r="G531" s="862"/>
      <c r="H531" s="862"/>
    </row>
    <row r="532" spans="1:8">
      <c r="A532" s="856"/>
      <c r="B532" s="856"/>
      <c r="C532" s="862"/>
      <c r="D532" s="862"/>
      <c r="E532" s="862"/>
      <c r="F532" s="862"/>
      <c r="G532" s="862"/>
      <c r="H532" s="862"/>
    </row>
    <row r="533" spans="1:8">
      <c r="A533" s="856"/>
      <c r="B533" s="856"/>
      <c r="C533" s="862"/>
      <c r="D533" s="862"/>
      <c r="E533" s="862"/>
      <c r="F533" s="862"/>
      <c r="G533" s="862"/>
      <c r="H533" s="862"/>
    </row>
    <row r="534" spans="1:8">
      <c r="A534" s="856"/>
      <c r="B534" s="856"/>
      <c r="C534" s="862"/>
      <c r="D534" s="862"/>
      <c r="E534" s="862"/>
      <c r="F534" s="862"/>
      <c r="G534" s="862"/>
      <c r="H534" s="862"/>
    </row>
    <row r="535" spans="1:8">
      <c r="A535" s="856"/>
      <c r="B535" s="856"/>
      <c r="C535" s="862"/>
      <c r="D535" s="862"/>
      <c r="E535" s="862"/>
      <c r="F535" s="862"/>
      <c r="G535" s="862"/>
      <c r="H535" s="862"/>
    </row>
    <row r="536" spans="1:8">
      <c r="A536" s="856"/>
      <c r="B536" s="856"/>
      <c r="C536" s="862"/>
      <c r="D536" s="862"/>
      <c r="E536" s="862"/>
      <c r="F536" s="862"/>
      <c r="G536" s="862"/>
      <c r="H536" s="862"/>
    </row>
    <row r="537" spans="1:8">
      <c r="A537" s="856"/>
      <c r="B537" s="856"/>
      <c r="C537" s="862"/>
      <c r="D537" s="862"/>
      <c r="E537" s="862"/>
      <c r="F537" s="862"/>
      <c r="G537" s="862"/>
      <c r="H537" s="862"/>
    </row>
    <row r="538" spans="1:8">
      <c r="A538" s="856"/>
      <c r="B538" s="856"/>
      <c r="C538" s="862"/>
      <c r="D538" s="862"/>
      <c r="E538" s="862"/>
      <c r="F538" s="862"/>
      <c r="G538" s="862"/>
      <c r="H538" s="862"/>
    </row>
    <row r="539" spans="1:8">
      <c r="A539" s="856"/>
      <c r="B539" s="856"/>
      <c r="C539" s="862"/>
      <c r="D539" s="862"/>
      <c r="E539" s="862"/>
      <c r="F539" s="862"/>
      <c r="G539" s="862"/>
      <c r="H539" s="862"/>
    </row>
    <row r="540" spans="1:8">
      <c r="A540" s="856"/>
      <c r="B540" s="856"/>
      <c r="C540" s="862"/>
      <c r="D540" s="862"/>
      <c r="E540" s="862"/>
      <c r="F540" s="862"/>
      <c r="G540" s="862"/>
      <c r="H540" s="862"/>
    </row>
    <row r="541" spans="1:8">
      <c r="A541" s="856"/>
      <c r="B541" s="856"/>
      <c r="C541" s="862"/>
      <c r="D541" s="862"/>
      <c r="E541" s="862"/>
      <c r="F541" s="862"/>
      <c r="G541" s="862"/>
      <c r="H541" s="862"/>
    </row>
    <row r="542" spans="1:8">
      <c r="A542" s="856"/>
      <c r="B542" s="856"/>
      <c r="C542" s="862"/>
      <c r="D542" s="862"/>
      <c r="E542" s="862"/>
      <c r="F542" s="862"/>
      <c r="G542" s="862"/>
      <c r="H542" s="862"/>
    </row>
    <row r="543" spans="1:8">
      <c r="A543" s="856"/>
      <c r="B543" s="856"/>
      <c r="C543" s="862"/>
      <c r="D543" s="862"/>
      <c r="E543" s="862"/>
      <c r="F543" s="862"/>
      <c r="G543" s="862"/>
      <c r="H543" s="862"/>
    </row>
    <row r="544" spans="1:8">
      <c r="A544" s="856"/>
      <c r="B544" s="856"/>
      <c r="C544" s="862"/>
      <c r="D544" s="862"/>
      <c r="E544" s="862"/>
      <c r="F544" s="862"/>
      <c r="G544" s="862"/>
      <c r="H544" s="862"/>
    </row>
    <row r="545" spans="1:8">
      <c r="A545" s="856"/>
      <c r="B545" s="856"/>
      <c r="C545" s="862"/>
      <c r="D545" s="862"/>
      <c r="E545" s="862"/>
      <c r="F545" s="862"/>
      <c r="G545" s="862"/>
      <c r="H545" s="862"/>
    </row>
    <row r="546" spans="1:8">
      <c r="A546" s="856"/>
      <c r="B546" s="856"/>
      <c r="C546" s="862"/>
      <c r="D546" s="862"/>
      <c r="E546" s="862"/>
      <c r="F546" s="862"/>
      <c r="G546" s="862"/>
      <c r="H546" s="862"/>
    </row>
    <row r="547" spans="1:8">
      <c r="A547" s="856"/>
      <c r="B547" s="856"/>
      <c r="C547" s="862"/>
      <c r="D547" s="862"/>
      <c r="E547" s="862"/>
      <c r="F547" s="862"/>
      <c r="G547" s="862"/>
      <c r="H547" s="862"/>
    </row>
    <row r="548" spans="1:8">
      <c r="A548" s="856"/>
      <c r="B548" s="856"/>
      <c r="C548" s="862"/>
      <c r="D548" s="862"/>
      <c r="E548" s="862"/>
      <c r="F548" s="862"/>
      <c r="G548" s="862"/>
      <c r="H548" s="862"/>
    </row>
    <row r="549" spans="1:8">
      <c r="A549" s="856"/>
      <c r="B549" s="856"/>
      <c r="C549" s="862"/>
      <c r="D549" s="862"/>
      <c r="E549" s="862"/>
      <c r="F549" s="862"/>
      <c r="G549" s="862"/>
      <c r="H549" s="862"/>
    </row>
    <row r="550" spans="1:8">
      <c r="A550" s="856"/>
      <c r="B550" s="856"/>
      <c r="C550" s="862"/>
      <c r="D550" s="862"/>
      <c r="E550" s="862"/>
      <c r="F550" s="862"/>
      <c r="G550" s="862"/>
      <c r="H550" s="862"/>
    </row>
    <row r="551" spans="1:8">
      <c r="A551" s="856"/>
      <c r="B551" s="856"/>
      <c r="C551" s="862"/>
      <c r="D551" s="862"/>
      <c r="E551" s="862"/>
      <c r="F551" s="862"/>
      <c r="G551" s="862"/>
      <c r="H551" s="862"/>
    </row>
    <row r="552" spans="1:8">
      <c r="A552" s="856"/>
      <c r="B552" s="856"/>
      <c r="C552" s="862"/>
      <c r="D552" s="862"/>
      <c r="E552" s="862"/>
      <c r="F552" s="862"/>
      <c r="G552" s="862"/>
      <c r="H552" s="862"/>
    </row>
    <row r="553" spans="1:8">
      <c r="A553" s="856"/>
      <c r="B553" s="856"/>
      <c r="C553" s="862"/>
      <c r="D553" s="862"/>
      <c r="E553" s="862"/>
      <c r="F553" s="862"/>
      <c r="G553" s="862"/>
      <c r="H553" s="862"/>
    </row>
    <row r="554" spans="1:8">
      <c r="A554" s="856"/>
      <c r="B554" s="856"/>
      <c r="C554" s="862"/>
      <c r="D554" s="862"/>
      <c r="E554" s="862"/>
      <c r="F554" s="862"/>
      <c r="G554" s="862"/>
      <c r="H554" s="862"/>
    </row>
    <row r="555" spans="1:8">
      <c r="A555" s="856"/>
      <c r="B555" s="856"/>
      <c r="C555" s="862"/>
      <c r="D555" s="862"/>
      <c r="E555" s="862"/>
      <c r="F555" s="862"/>
      <c r="G555" s="862"/>
      <c r="H555" s="862"/>
    </row>
    <row r="556" spans="1:8">
      <c r="A556" s="856"/>
      <c r="B556" s="856"/>
      <c r="C556" s="862"/>
      <c r="D556" s="862"/>
      <c r="E556" s="862"/>
      <c r="F556" s="862"/>
      <c r="G556" s="862"/>
      <c r="H556" s="862"/>
    </row>
    <row r="557" spans="1:8">
      <c r="A557" s="856"/>
      <c r="B557" s="856"/>
      <c r="C557" s="862"/>
      <c r="D557" s="862"/>
      <c r="E557" s="862"/>
      <c r="F557" s="862"/>
      <c r="G557" s="862"/>
      <c r="H557" s="862"/>
    </row>
    <row r="558" spans="1:8">
      <c r="A558" s="856"/>
      <c r="B558" s="856"/>
      <c r="C558" s="862"/>
      <c r="D558" s="862"/>
      <c r="E558" s="862"/>
      <c r="F558" s="862"/>
      <c r="G558" s="862"/>
      <c r="H558" s="862"/>
    </row>
    <row r="559" spans="1:8">
      <c r="A559" s="856"/>
      <c r="B559" s="856"/>
      <c r="C559" s="862"/>
      <c r="D559" s="862"/>
      <c r="E559" s="862"/>
      <c r="F559" s="862"/>
      <c r="G559" s="862"/>
      <c r="H559" s="862"/>
    </row>
    <row r="560" spans="1:8" ht="14.25">
      <c r="A560" s="190"/>
      <c r="B560" s="249"/>
      <c r="C560" s="249"/>
      <c r="D560" s="249"/>
      <c r="E560" s="249"/>
      <c r="F560" s="249"/>
      <c r="G560" s="249"/>
      <c r="H560" s="249"/>
    </row>
    <row r="561" spans="1:8" ht="14.25">
      <c r="A561" s="190"/>
      <c r="B561" s="249"/>
      <c r="C561" s="249"/>
      <c r="D561" s="249"/>
      <c r="E561" s="249"/>
      <c r="F561" s="249"/>
      <c r="G561" s="249"/>
      <c r="H561" s="249"/>
    </row>
    <row r="562" spans="1:8" ht="14.25">
      <c r="A562" s="190"/>
      <c r="B562" s="249"/>
      <c r="C562" s="249"/>
      <c r="D562" s="249"/>
      <c r="E562" s="249"/>
      <c r="F562" s="249"/>
      <c r="G562" s="249"/>
      <c r="H562" s="249"/>
    </row>
    <row r="563" spans="1:8" ht="14.25">
      <c r="A563" s="190"/>
      <c r="B563" s="249"/>
      <c r="C563" s="249"/>
      <c r="D563" s="249"/>
      <c r="E563" s="249"/>
      <c r="F563" s="249"/>
      <c r="G563" s="249"/>
      <c r="H563" s="249"/>
    </row>
    <row r="564" spans="1:8" ht="14.25">
      <c r="A564" s="190"/>
      <c r="B564" s="249"/>
      <c r="C564" s="249"/>
      <c r="D564" s="249"/>
      <c r="E564" s="249"/>
      <c r="F564" s="249"/>
      <c r="G564" s="249"/>
      <c r="H564" s="249"/>
    </row>
    <row r="565" spans="1:8" ht="14.25">
      <c r="A565" s="190"/>
      <c r="B565" s="249"/>
      <c r="C565" s="249"/>
      <c r="D565" s="249"/>
      <c r="E565" s="249"/>
      <c r="F565" s="249"/>
      <c r="G565" s="249"/>
      <c r="H565" s="249"/>
    </row>
    <row r="566" spans="1:8" ht="14.25">
      <c r="A566" s="190"/>
      <c r="B566" s="249"/>
      <c r="C566" s="249"/>
      <c r="D566" s="249"/>
      <c r="E566" s="249"/>
      <c r="F566" s="249"/>
      <c r="G566" s="249"/>
      <c r="H566" s="249"/>
    </row>
    <row r="567" spans="1:8" ht="14.25">
      <c r="A567" s="190"/>
      <c r="B567" s="249"/>
      <c r="C567" s="249"/>
      <c r="D567" s="249"/>
      <c r="E567" s="249"/>
      <c r="F567" s="249"/>
      <c r="G567" s="249"/>
      <c r="H567" s="249"/>
    </row>
    <row r="568" spans="1:8" ht="14.25">
      <c r="A568" s="190"/>
      <c r="B568" s="249"/>
      <c r="C568" s="249"/>
      <c r="D568" s="249"/>
      <c r="E568" s="249"/>
      <c r="F568" s="249"/>
      <c r="G568" s="249"/>
      <c r="H568" s="249"/>
    </row>
    <row r="569" spans="1:8" ht="14.25">
      <c r="A569" s="190"/>
      <c r="B569" s="249"/>
      <c r="C569" s="249"/>
      <c r="D569" s="249"/>
      <c r="E569" s="249"/>
      <c r="F569" s="249"/>
      <c r="G569" s="249"/>
      <c r="H569" s="249"/>
    </row>
    <row r="570" spans="1:8" ht="14.25">
      <c r="A570" s="190"/>
      <c r="B570" s="249"/>
      <c r="C570" s="249"/>
      <c r="D570" s="249"/>
      <c r="E570" s="249"/>
      <c r="F570" s="249"/>
      <c r="G570" s="249"/>
      <c r="H570" s="249"/>
    </row>
    <row r="571" spans="1:8" ht="14.25">
      <c r="A571" s="190"/>
      <c r="B571" s="249"/>
      <c r="C571" s="249"/>
      <c r="D571" s="249"/>
      <c r="E571" s="249"/>
      <c r="F571" s="249"/>
      <c r="G571" s="249"/>
      <c r="H571" s="249"/>
    </row>
    <row r="572" spans="1:8" ht="14.25">
      <c r="A572" s="190"/>
      <c r="B572" s="249"/>
      <c r="C572" s="249"/>
      <c r="D572" s="249"/>
      <c r="E572" s="249"/>
      <c r="F572" s="249"/>
      <c r="G572" s="249"/>
      <c r="H572" s="249"/>
    </row>
    <row r="573" spans="1:8" ht="14.25">
      <c r="A573" s="190"/>
      <c r="B573" s="249"/>
      <c r="C573" s="249"/>
      <c r="D573" s="249"/>
      <c r="E573" s="249"/>
      <c r="F573" s="249"/>
      <c r="G573" s="249"/>
      <c r="H573" s="249"/>
    </row>
    <row r="574" spans="1:8" ht="14.25">
      <c r="A574" s="190"/>
      <c r="B574" s="249"/>
      <c r="C574" s="249"/>
      <c r="D574" s="249"/>
      <c r="E574" s="249"/>
      <c r="F574" s="249"/>
      <c r="G574" s="249"/>
      <c r="H574" s="249"/>
    </row>
    <row r="575" spans="1:8" ht="14.25">
      <c r="A575" s="190"/>
      <c r="B575" s="249"/>
      <c r="C575" s="249"/>
      <c r="D575" s="249"/>
      <c r="E575" s="249"/>
      <c r="F575" s="249"/>
      <c r="G575" s="249"/>
      <c r="H575" s="249"/>
    </row>
    <row r="576" spans="1:8" ht="14.25">
      <c r="A576" s="190"/>
      <c r="B576" s="249"/>
      <c r="C576" s="249"/>
      <c r="D576" s="249"/>
      <c r="E576" s="249"/>
      <c r="F576" s="249"/>
      <c r="G576" s="249"/>
      <c r="H576" s="249"/>
    </row>
    <row r="577" spans="1:8" ht="14.25">
      <c r="A577" s="190"/>
      <c r="B577" s="249"/>
      <c r="C577" s="249"/>
      <c r="D577" s="249"/>
      <c r="E577" s="249"/>
      <c r="F577" s="249"/>
      <c r="G577" s="249"/>
      <c r="H577" s="249"/>
    </row>
    <row r="578" spans="1:8" ht="14.25">
      <c r="A578" s="190"/>
      <c r="B578" s="249"/>
      <c r="C578" s="249"/>
      <c r="D578" s="249"/>
      <c r="E578" s="249"/>
      <c r="F578" s="249"/>
      <c r="G578" s="249"/>
      <c r="H578" s="249"/>
    </row>
    <row r="579" spans="1:8" ht="14.25">
      <c r="A579" s="190"/>
      <c r="B579" s="249"/>
      <c r="C579" s="249"/>
      <c r="D579" s="249"/>
      <c r="E579" s="249"/>
      <c r="F579" s="249"/>
      <c r="G579" s="249"/>
      <c r="H579" s="249"/>
    </row>
    <row r="580" spans="1:8" ht="14.25">
      <c r="A580" s="190"/>
      <c r="B580" s="249"/>
      <c r="C580" s="249"/>
      <c r="D580" s="249"/>
      <c r="E580" s="249"/>
      <c r="F580" s="249"/>
      <c r="G580" s="249"/>
      <c r="H580" s="249"/>
    </row>
    <row r="581" spans="1:8" ht="14.25">
      <c r="A581" s="190"/>
      <c r="B581" s="249"/>
      <c r="C581" s="249"/>
      <c r="D581" s="249"/>
      <c r="E581" s="249"/>
      <c r="F581" s="249"/>
      <c r="G581" s="249"/>
      <c r="H581" s="249"/>
    </row>
    <row r="582" spans="1:8" ht="14.25">
      <c r="A582" s="190"/>
      <c r="B582" s="249"/>
      <c r="C582" s="249"/>
      <c r="D582" s="249"/>
      <c r="E582" s="249"/>
      <c r="F582" s="249"/>
      <c r="G582" s="249"/>
      <c r="H582" s="249"/>
    </row>
    <row r="583" spans="1:8">
      <c r="A583" s="425"/>
      <c r="B583" s="252"/>
      <c r="C583" s="137"/>
      <c r="D583" s="137"/>
      <c r="E583" s="132"/>
      <c r="F583" s="132"/>
      <c r="G583" s="132"/>
      <c r="H583" s="132"/>
    </row>
    <row r="584" spans="1:8" ht="14.25">
      <c r="A584" s="426"/>
      <c r="B584" s="137"/>
      <c r="C584" s="137"/>
      <c r="D584" s="137"/>
      <c r="E584" s="132"/>
      <c r="F584" s="132"/>
      <c r="G584" s="132"/>
      <c r="H584" s="132"/>
    </row>
    <row r="585" spans="1:8" ht="14.25">
      <c r="A585" s="426"/>
      <c r="B585" s="137"/>
      <c r="C585" s="137"/>
      <c r="D585" s="137"/>
      <c r="E585" s="132"/>
      <c r="F585" s="132"/>
      <c r="G585" s="132"/>
      <c r="H585" s="132"/>
    </row>
    <row r="586" spans="1:8" ht="14.25">
      <c r="A586" s="426"/>
      <c r="B586" s="137"/>
      <c r="C586" s="137"/>
      <c r="D586" s="137"/>
      <c r="E586" s="132"/>
      <c r="F586" s="132"/>
      <c r="G586" s="132"/>
      <c r="H586" s="132"/>
    </row>
    <row r="587" spans="1:8" ht="14.25">
      <c r="A587" s="426"/>
      <c r="B587" s="137"/>
      <c r="C587" s="137"/>
      <c r="D587" s="137"/>
      <c r="E587" s="132"/>
      <c r="F587" s="132"/>
      <c r="G587" s="132"/>
      <c r="H587" s="132"/>
    </row>
    <row r="588" spans="1:8" ht="14.25">
      <c r="A588" s="426"/>
      <c r="B588" s="137"/>
      <c r="C588" s="137"/>
      <c r="D588" s="137"/>
      <c r="E588" s="132"/>
      <c r="F588" s="132"/>
      <c r="G588" s="132"/>
      <c r="H588" s="132"/>
    </row>
    <row r="589" spans="1:8" ht="14.25">
      <c r="A589" s="426"/>
      <c r="B589" s="137"/>
      <c r="C589" s="137"/>
      <c r="D589" s="137"/>
      <c r="E589" s="132"/>
      <c r="F589" s="132"/>
      <c r="G589" s="132"/>
      <c r="H589" s="132"/>
    </row>
    <row r="590" spans="1:8" ht="14.25">
      <c r="A590" s="426"/>
      <c r="B590" s="137"/>
      <c r="C590" s="137"/>
      <c r="D590" s="137"/>
      <c r="E590" s="132"/>
      <c r="F590" s="132"/>
      <c r="G590" s="132"/>
      <c r="H590" s="132"/>
    </row>
    <row r="591" spans="1:8" ht="14.25">
      <c r="A591" s="426"/>
      <c r="B591" s="137"/>
      <c r="C591" s="137"/>
      <c r="D591" s="137"/>
      <c r="E591" s="132"/>
      <c r="F591" s="132"/>
      <c r="G591" s="132"/>
      <c r="H591" s="132"/>
    </row>
    <row r="592" spans="1:8" ht="14.25">
      <c r="A592" s="426"/>
      <c r="B592" s="137"/>
      <c r="C592" s="137"/>
      <c r="D592" s="137"/>
      <c r="E592" s="132"/>
      <c r="F592" s="132"/>
      <c r="G592" s="132"/>
      <c r="H592" s="132"/>
    </row>
    <row r="593" spans="1:8" ht="14.25">
      <c r="A593" s="426"/>
      <c r="B593" s="137"/>
      <c r="C593" s="137"/>
      <c r="D593" s="137"/>
      <c r="E593" s="132"/>
      <c r="F593" s="132"/>
      <c r="G593" s="132"/>
      <c r="H593" s="132"/>
    </row>
    <row r="594" spans="1:8" ht="14.25">
      <c r="A594" s="426"/>
      <c r="B594" s="137"/>
      <c r="C594" s="137"/>
      <c r="D594" s="137"/>
      <c r="E594" s="132"/>
      <c r="F594" s="132"/>
      <c r="G594" s="132"/>
      <c r="H594" s="132"/>
    </row>
    <row r="595" spans="1:8" ht="14.25">
      <c r="A595" s="426"/>
      <c r="B595" s="137"/>
      <c r="C595" s="137"/>
      <c r="D595" s="137"/>
      <c r="E595" s="132"/>
      <c r="F595" s="132"/>
      <c r="G595" s="132"/>
      <c r="H595" s="132"/>
    </row>
    <row r="596" spans="1:8" ht="14.25">
      <c r="A596" s="426"/>
      <c r="B596" s="137"/>
      <c r="C596" s="137"/>
      <c r="D596" s="137"/>
      <c r="E596" s="132"/>
      <c r="F596" s="132"/>
      <c r="G596" s="132"/>
      <c r="H596" s="132"/>
    </row>
    <row r="597" spans="1:8" ht="14.25">
      <c r="A597" s="426"/>
      <c r="B597" s="137"/>
      <c r="C597" s="137"/>
      <c r="D597" s="137"/>
      <c r="E597" s="132"/>
      <c r="F597" s="132"/>
      <c r="G597" s="132"/>
      <c r="H597" s="132"/>
    </row>
    <row r="598" spans="1:8" ht="14.25">
      <c r="A598" s="426"/>
      <c r="B598" s="137"/>
      <c r="C598" s="137"/>
      <c r="D598" s="137"/>
      <c r="E598" s="132"/>
      <c r="F598" s="132"/>
      <c r="G598" s="132"/>
      <c r="H598" s="132"/>
    </row>
    <row r="599" spans="1:8" ht="14.25">
      <c r="A599" s="426"/>
      <c r="B599" s="137"/>
      <c r="C599" s="137"/>
      <c r="D599" s="137"/>
      <c r="E599" s="132"/>
      <c r="F599" s="132"/>
      <c r="G599" s="132"/>
      <c r="H599" s="132"/>
    </row>
    <row r="600" spans="1:8" ht="14.25">
      <c r="A600" s="426"/>
      <c r="B600" s="137"/>
      <c r="C600" s="137"/>
      <c r="D600" s="137"/>
      <c r="E600" s="132"/>
      <c r="F600" s="132"/>
      <c r="G600" s="132"/>
      <c r="H600" s="132"/>
    </row>
    <row r="601" spans="1:8" ht="14.25">
      <c r="A601" s="426"/>
      <c r="B601" s="137"/>
      <c r="C601" s="137"/>
      <c r="D601" s="137"/>
      <c r="E601" s="132"/>
      <c r="F601" s="132"/>
      <c r="G601" s="132"/>
      <c r="H601" s="132"/>
    </row>
    <row r="602" spans="1:8" ht="14.25">
      <c r="A602" s="426"/>
      <c r="B602" s="137"/>
      <c r="C602" s="137"/>
      <c r="D602" s="137"/>
      <c r="E602" s="132"/>
      <c r="F602" s="132"/>
      <c r="G602" s="132"/>
      <c r="H602" s="132"/>
    </row>
    <row r="603" spans="1:8" ht="14.25">
      <c r="A603" s="426"/>
      <c r="B603" s="137"/>
      <c r="C603" s="137"/>
      <c r="D603" s="137"/>
      <c r="E603" s="132"/>
      <c r="F603" s="132"/>
      <c r="G603" s="132"/>
      <c r="H603" s="132"/>
    </row>
    <row r="604" spans="1:8" ht="14.25">
      <c r="A604" s="426"/>
      <c r="B604" s="137"/>
      <c r="C604" s="137"/>
      <c r="D604" s="137"/>
      <c r="E604" s="132"/>
      <c r="F604" s="132"/>
      <c r="G604" s="132"/>
      <c r="H604" s="132"/>
    </row>
    <row r="605" spans="1:8">
      <c r="A605" s="190"/>
      <c r="B605" s="137"/>
      <c r="C605" s="137"/>
      <c r="D605" s="137"/>
      <c r="E605" s="132"/>
      <c r="F605" s="132"/>
      <c r="G605" s="132"/>
      <c r="H605" s="132"/>
    </row>
    <row r="606" spans="1:8" ht="14.25">
      <c r="A606" s="190" t="s">
        <v>249</v>
      </c>
      <c r="B606" s="340"/>
      <c r="C606" s="340"/>
      <c r="D606" s="340"/>
      <c r="E606" s="340"/>
      <c r="F606" s="340"/>
      <c r="G606" s="340"/>
      <c r="H606" s="340"/>
    </row>
    <row r="607" spans="1:8" ht="14.25">
      <c r="A607" s="426" t="s">
        <v>148</v>
      </c>
      <c r="B607" s="137" t="s">
        <v>149</v>
      </c>
      <c r="C607" s="137"/>
      <c r="D607" s="137"/>
      <c r="E607" s="132"/>
      <c r="F607" s="132"/>
      <c r="G607" s="132"/>
      <c r="H607" s="132"/>
    </row>
    <row r="608" spans="1:8" ht="14.25">
      <c r="A608" s="426" t="s">
        <v>150</v>
      </c>
      <c r="B608" s="137" t="s">
        <v>151</v>
      </c>
      <c r="C608" s="137"/>
      <c r="D608" s="137"/>
      <c r="E608" s="132"/>
      <c r="F608" s="132"/>
      <c r="G608" s="132"/>
      <c r="H608" s="132"/>
    </row>
    <row r="609" spans="1:8" ht="14.25">
      <c r="A609" s="426" t="s">
        <v>152</v>
      </c>
      <c r="B609" s="137" t="s">
        <v>175</v>
      </c>
      <c r="C609" s="137"/>
      <c r="D609" s="137"/>
      <c r="E609" s="132"/>
      <c r="F609" s="132"/>
      <c r="G609" s="132"/>
      <c r="H609" s="132"/>
    </row>
    <row r="610" spans="1:8" ht="25.5">
      <c r="A610" s="426" t="s">
        <v>153</v>
      </c>
      <c r="B610" s="137" t="s">
        <v>154</v>
      </c>
      <c r="C610" s="137"/>
      <c r="D610" s="137"/>
      <c r="E610" s="132"/>
      <c r="F610" s="132"/>
      <c r="G610" s="132"/>
      <c r="H610" s="132"/>
    </row>
    <row r="611" spans="1:8" ht="14.25">
      <c r="A611" s="426" t="s">
        <v>155</v>
      </c>
      <c r="B611" s="137" t="s">
        <v>156</v>
      </c>
      <c r="C611" s="137"/>
      <c r="D611" s="137"/>
      <c r="E611" s="132"/>
      <c r="F611" s="132"/>
      <c r="G611" s="132"/>
      <c r="H611" s="132"/>
    </row>
    <row r="612" spans="1:8" ht="25.5">
      <c r="A612" s="426" t="s">
        <v>157</v>
      </c>
      <c r="B612" s="137" t="s">
        <v>170</v>
      </c>
      <c r="C612" s="137"/>
      <c r="D612" s="137"/>
      <c r="E612" s="132"/>
      <c r="F612" s="132"/>
      <c r="G612" s="132"/>
      <c r="H612" s="132"/>
    </row>
    <row r="613" spans="1:8" ht="51">
      <c r="A613" s="426" t="s">
        <v>158</v>
      </c>
      <c r="B613" s="137" t="s">
        <v>159</v>
      </c>
      <c r="C613" s="137"/>
      <c r="D613" s="137"/>
      <c r="E613" s="132"/>
      <c r="F613" s="132"/>
      <c r="G613" s="132"/>
      <c r="H613" s="132"/>
    </row>
    <row r="614" spans="1:8" ht="51">
      <c r="A614" s="426" t="s">
        <v>160</v>
      </c>
      <c r="B614" s="137" t="s">
        <v>161</v>
      </c>
      <c r="C614" s="137"/>
      <c r="D614" s="137"/>
      <c r="E614" s="132"/>
      <c r="F614" s="132"/>
      <c r="G614" s="132"/>
      <c r="H614" s="132"/>
    </row>
    <row r="615" spans="1:8" ht="25.5">
      <c r="A615" s="426" t="s">
        <v>162</v>
      </c>
      <c r="B615" s="137" t="s">
        <v>163</v>
      </c>
      <c r="C615" s="137"/>
      <c r="D615" s="137"/>
      <c r="E615" s="132"/>
      <c r="F615" s="132"/>
      <c r="G615" s="132"/>
      <c r="H615" s="132"/>
    </row>
    <row r="616" spans="1:8" ht="38.25">
      <c r="A616" s="426" t="s">
        <v>164</v>
      </c>
      <c r="B616" s="137" t="s">
        <v>165</v>
      </c>
      <c r="C616" s="137"/>
      <c r="D616" s="137"/>
      <c r="E616" s="132"/>
      <c r="F616" s="132"/>
      <c r="G616" s="132"/>
      <c r="H616" s="132"/>
    </row>
    <row r="617" spans="1:8" ht="76.5">
      <c r="A617" s="426" t="s">
        <v>166</v>
      </c>
      <c r="B617" s="137" t="s">
        <v>167</v>
      </c>
      <c r="C617" s="137"/>
      <c r="D617" s="137"/>
      <c r="E617" s="132"/>
      <c r="F617" s="132"/>
      <c r="G617" s="132"/>
      <c r="H617" s="132"/>
    </row>
    <row r="618" spans="1:8" ht="89.25">
      <c r="A618" s="426" t="s">
        <v>168</v>
      </c>
      <c r="B618" s="137" t="s">
        <v>169</v>
      </c>
      <c r="C618" s="137"/>
      <c r="D618" s="137"/>
      <c r="E618" s="132"/>
      <c r="F618" s="132"/>
      <c r="G618" s="132"/>
      <c r="H618" s="132"/>
    </row>
    <row r="619" spans="1:8">
      <c r="A619" s="190" t="s">
        <v>250</v>
      </c>
      <c r="B619" s="137"/>
      <c r="C619" s="137"/>
      <c r="D619" s="137"/>
      <c r="E619" s="132"/>
      <c r="F619" s="132"/>
      <c r="G619" s="132"/>
      <c r="H619" s="132"/>
    </row>
    <row r="620" spans="1:8">
      <c r="A620" s="190" t="s">
        <v>246</v>
      </c>
      <c r="B620" s="111"/>
      <c r="C620" s="137"/>
      <c r="D620" s="137"/>
      <c r="E620" s="132"/>
      <c r="F620" s="132"/>
      <c r="G620" s="132"/>
      <c r="H620" s="132"/>
    </row>
    <row r="621" spans="1:8">
      <c r="A621" s="974" t="s">
        <v>147</v>
      </c>
      <c r="B621" s="974"/>
      <c r="C621" s="974"/>
      <c r="D621" s="974"/>
      <c r="E621" s="974"/>
      <c r="F621" s="974"/>
      <c r="G621" s="974"/>
      <c r="H621" s="974"/>
    </row>
    <row r="622" spans="1:8">
      <c r="A622" s="974" t="s">
        <v>340</v>
      </c>
      <c r="B622" s="974"/>
      <c r="C622" s="974"/>
      <c r="D622" s="974"/>
      <c r="E622" s="974"/>
      <c r="F622" s="974"/>
      <c r="G622" s="974"/>
      <c r="H622" s="974"/>
    </row>
    <row r="623" spans="1:8" ht="14.25">
      <c r="A623" s="190"/>
      <c r="B623" s="225"/>
      <c r="C623" s="225"/>
      <c r="D623" s="225"/>
      <c r="E623" s="132"/>
      <c r="F623" s="132"/>
      <c r="G623" s="341"/>
      <c r="H623" s="132"/>
    </row>
  </sheetData>
  <sortState ref="A11:H143">
    <sortCondition ref="A11:A143"/>
  </sortState>
  <mergeCells count="7">
    <mergeCell ref="A622:H622"/>
    <mergeCell ref="A621:H621"/>
    <mergeCell ref="A7:A8"/>
    <mergeCell ref="B7:B8"/>
    <mergeCell ref="C7:D7"/>
    <mergeCell ref="E7:F7"/>
    <mergeCell ref="G7:H7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00000"/>
  </sheetPr>
  <dimension ref="A1:J538"/>
  <sheetViews>
    <sheetView topLeftCell="A13" workbookViewId="0">
      <selection activeCell="J30" sqref="J30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[5]Kadar.ode.!C2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/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318"/>
      <c r="B9" s="397" t="s">
        <v>2388</v>
      </c>
      <c r="C9" s="321"/>
      <c r="D9" s="321"/>
      <c r="E9" s="321"/>
      <c r="F9" s="321"/>
      <c r="G9" s="321"/>
      <c r="H9" s="321"/>
    </row>
    <row r="10" spans="1:8">
      <c r="A10" s="318"/>
      <c r="B10" s="318"/>
      <c r="C10" s="321"/>
      <c r="D10" s="321"/>
      <c r="E10" s="321"/>
      <c r="F10" s="321"/>
      <c r="G10" s="321"/>
      <c r="H10" s="321"/>
    </row>
    <row r="11" spans="1:8">
      <c r="A11" s="377" t="s">
        <v>1817</v>
      </c>
      <c r="B11" s="378" t="s">
        <v>1818</v>
      </c>
      <c r="C11" s="241">
        <v>4792</v>
      </c>
      <c r="D11" s="398">
        <v>5000</v>
      </c>
      <c r="E11" s="241">
        <v>6</v>
      </c>
      <c r="F11" s="398">
        <v>10</v>
      </c>
      <c r="G11" s="367">
        <f t="shared" ref="G11:H23" si="0">C11+E11</f>
        <v>4798</v>
      </c>
      <c r="H11" s="367">
        <f t="shared" si="0"/>
        <v>5010</v>
      </c>
    </row>
    <row r="12" spans="1:8">
      <c r="A12" s="379" t="s">
        <v>2389</v>
      </c>
      <c r="B12" s="399" t="s">
        <v>2390</v>
      </c>
      <c r="C12" s="241">
        <v>611</v>
      </c>
      <c r="D12" s="400">
        <v>750</v>
      </c>
      <c r="E12" s="241">
        <v>182</v>
      </c>
      <c r="F12" s="400">
        <v>200</v>
      </c>
      <c r="G12" s="367">
        <f t="shared" si="0"/>
        <v>793</v>
      </c>
      <c r="H12" s="367">
        <f t="shared" si="0"/>
        <v>950</v>
      </c>
    </row>
    <row r="13" spans="1:8">
      <c r="A13" s="379" t="s">
        <v>2391</v>
      </c>
      <c r="B13" s="399" t="s">
        <v>2392</v>
      </c>
      <c r="C13" s="241">
        <v>999</v>
      </c>
      <c r="D13" s="400">
        <v>1200</v>
      </c>
      <c r="E13" s="241">
        <v>165</v>
      </c>
      <c r="F13" s="400">
        <v>200</v>
      </c>
      <c r="G13" s="367">
        <f t="shared" si="0"/>
        <v>1164</v>
      </c>
      <c r="H13" s="367">
        <f t="shared" si="0"/>
        <v>1400</v>
      </c>
    </row>
    <row r="14" spans="1:8">
      <c r="A14" s="401" t="s">
        <v>2393</v>
      </c>
      <c r="B14" s="402" t="s">
        <v>2394</v>
      </c>
      <c r="C14" s="241">
        <v>1</v>
      </c>
      <c r="D14" s="400">
        <v>3</v>
      </c>
      <c r="E14" s="241">
        <v>0</v>
      </c>
      <c r="F14" s="400">
        <v>1</v>
      </c>
      <c r="G14" s="367">
        <f t="shared" si="0"/>
        <v>1</v>
      </c>
      <c r="H14" s="367">
        <f t="shared" si="0"/>
        <v>4</v>
      </c>
    </row>
    <row r="15" spans="1:8">
      <c r="A15" s="307" t="s">
        <v>2395</v>
      </c>
      <c r="B15" s="307" t="s">
        <v>2396</v>
      </c>
      <c r="C15" s="241">
        <v>766</v>
      </c>
      <c r="D15" s="403">
        <v>800</v>
      </c>
      <c r="E15" s="241">
        <v>135</v>
      </c>
      <c r="F15" s="307">
        <v>150</v>
      </c>
      <c r="G15" s="367">
        <f t="shared" si="0"/>
        <v>901</v>
      </c>
      <c r="H15" s="330">
        <f t="shared" si="0"/>
        <v>950</v>
      </c>
    </row>
    <row r="16" spans="1:8">
      <c r="A16" s="379" t="s">
        <v>2397</v>
      </c>
      <c r="B16" s="399" t="s">
        <v>2398</v>
      </c>
      <c r="C16" s="241">
        <v>1</v>
      </c>
      <c r="D16" s="400">
        <v>5</v>
      </c>
      <c r="E16" s="241">
        <v>0</v>
      </c>
      <c r="F16" s="400">
        <v>0</v>
      </c>
      <c r="G16" s="367">
        <f t="shared" ref="G16:G23" si="1">C16+E16</f>
        <v>1</v>
      </c>
      <c r="H16" s="367">
        <f t="shared" si="0"/>
        <v>5</v>
      </c>
    </row>
    <row r="17" spans="1:10">
      <c r="A17" s="379" t="s">
        <v>2399</v>
      </c>
      <c r="B17" s="399" t="s">
        <v>2400</v>
      </c>
      <c r="C17" s="241">
        <v>0</v>
      </c>
      <c r="D17" s="400">
        <v>5</v>
      </c>
      <c r="E17" s="241">
        <v>0</v>
      </c>
      <c r="F17" s="400">
        <v>2</v>
      </c>
      <c r="G17" s="367">
        <f t="shared" si="1"/>
        <v>0</v>
      </c>
      <c r="H17" s="367">
        <f t="shared" si="0"/>
        <v>7</v>
      </c>
    </row>
    <row r="18" spans="1:10" s="338" customFormat="1">
      <c r="A18" s="377" t="s">
        <v>1861</v>
      </c>
      <c r="B18" s="378" t="s">
        <v>1862</v>
      </c>
      <c r="C18" s="404">
        <v>7</v>
      </c>
      <c r="D18" s="398">
        <v>10</v>
      </c>
      <c r="E18" s="404">
        <v>3</v>
      </c>
      <c r="F18" s="398">
        <v>6</v>
      </c>
      <c r="G18" s="367">
        <f t="shared" si="1"/>
        <v>10</v>
      </c>
      <c r="H18" s="367">
        <f t="shared" si="0"/>
        <v>16</v>
      </c>
      <c r="I18" s="330"/>
      <c r="J18" s="330"/>
    </row>
    <row r="19" spans="1:10" ht="25.5">
      <c r="A19" s="379" t="s">
        <v>2401</v>
      </c>
      <c r="B19" s="405" t="s">
        <v>2402</v>
      </c>
      <c r="C19" s="359">
        <v>1</v>
      </c>
      <c r="D19" s="400">
        <v>5</v>
      </c>
      <c r="E19" s="359">
        <v>7</v>
      </c>
      <c r="F19" s="400">
        <v>10</v>
      </c>
      <c r="G19" s="367">
        <f t="shared" si="1"/>
        <v>8</v>
      </c>
      <c r="H19" s="367">
        <f t="shared" si="0"/>
        <v>15</v>
      </c>
      <c r="I19" s="367"/>
      <c r="J19" s="367"/>
    </row>
    <row r="20" spans="1:10">
      <c r="A20" s="379" t="s">
        <v>2403</v>
      </c>
      <c r="B20" s="399" t="s">
        <v>2404</v>
      </c>
      <c r="C20" s="241">
        <v>0</v>
      </c>
      <c r="D20" s="400">
        <v>0</v>
      </c>
      <c r="E20" s="241">
        <v>0</v>
      </c>
      <c r="F20" s="400">
        <v>7</v>
      </c>
      <c r="G20" s="367">
        <f t="shared" si="1"/>
        <v>0</v>
      </c>
      <c r="H20" s="367">
        <f t="shared" si="0"/>
        <v>7</v>
      </c>
    </row>
    <row r="21" spans="1:10">
      <c r="A21" s="379" t="s">
        <v>2405</v>
      </c>
      <c r="B21" s="399" t="s">
        <v>2406</v>
      </c>
      <c r="C21" s="241">
        <v>0</v>
      </c>
      <c r="D21" s="400">
        <v>0</v>
      </c>
      <c r="E21" s="241">
        <v>0</v>
      </c>
      <c r="F21" s="400">
        <v>5</v>
      </c>
      <c r="G21" s="367">
        <f t="shared" si="1"/>
        <v>0</v>
      </c>
      <c r="H21" s="367">
        <f t="shared" si="0"/>
        <v>5</v>
      </c>
    </row>
    <row r="22" spans="1:10">
      <c r="A22" s="379" t="s">
        <v>2407</v>
      </c>
      <c r="B22" s="399" t="s">
        <v>2408</v>
      </c>
      <c r="C22" s="241">
        <v>0</v>
      </c>
      <c r="D22" s="400"/>
      <c r="E22" s="241">
        <v>0</v>
      </c>
      <c r="F22" s="400">
        <v>5</v>
      </c>
      <c r="G22" s="367">
        <f t="shared" si="1"/>
        <v>0</v>
      </c>
      <c r="H22" s="367">
        <f t="shared" si="0"/>
        <v>5</v>
      </c>
    </row>
    <row r="23" spans="1:10" ht="38.25">
      <c r="A23" s="379" t="s">
        <v>2324</v>
      </c>
      <c r="B23" s="405" t="s">
        <v>2409</v>
      </c>
      <c r="C23" s="241">
        <v>2390</v>
      </c>
      <c r="D23" s="400">
        <v>2500</v>
      </c>
      <c r="E23" s="241">
        <v>1066</v>
      </c>
      <c r="F23" s="400">
        <v>1100</v>
      </c>
      <c r="G23" s="367">
        <f t="shared" si="1"/>
        <v>3456</v>
      </c>
      <c r="H23" s="367">
        <f t="shared" si="0"/>
        <v>3600</v>
      </c>
    </row>
    <row r="24" spans="1:10">
      <c r="A24" s="379" t="s">
        <v>2416</v>
      </c>
      <c r="B24" s="399" t="s">
        <v>2417</v>
      </c>
      <c r="C24" s="241">
        <v>0</v>
      </c>
      <c r="D24" s="400">
        <v>2</v>
      </c>
      <c r="E24" s="241">
        <v>0</v>
      </c>
      <c r="F24" s="400">
        <v>0</v>
      </c>
      <c r="G24" s="367">
        <f t="shared" ref="G24:H30" si="2">C24+E24</f>
        <v>0</v>
      </c>
      <c r="H24" s="367">
        <f t="shared" si="2"/>
        <v>2</v>
      </c>
    </row>
    <row r="25" spans="1:10">
      <c r="A25" s="379" t="s">
        <v>2418</v>
      </c>
      <c r="B25" s="399" t="s">
        <v>2419</v>
      </c>
      <c r="C25" s="241">
        <v>0</v>
      </c>
      <c r="D25" s="400">
        <v>2</v>
      </c>
      <c r="E25" s="241">
        <v>0</v>
      </c>
      <c r="F25" s="400">
        <v>0</v>
      </c>
      <c r="G25" s="367">
        <f t="shared" si="2"/>
        <v>0</v>
      </c>
      <c r="H25" s="367">
        <f t="shared" si="2"/>
        <v>2</v>
      </c>
    </row>
    <row r="26" spans="1:10">
      <c r="A26" s="379" t="s">
        <v>1907</v>
      </c>
      <c r="B26" s="399" t="s">
        <v>2420</v>
      </c>
      <c r="C26" s="241">
        <v>0</v>
      </c>
      <c r="D26" s="400">
        <v>0</v>
      </c>
      <c r="E26" s="241">
        <v>0</v>
      </c>
      <c r="F26" s="400">
        <v>25</v>
      </c>
      <c r="G26" s="367">
        <f t="shared" si="2"/>
        <v>0</v>
      </c>
      <c r="H26" s="367">
        <f t="shared" si="2"/>
        <v>25</v>
      </c>
    </row>
    <row r="27" spans="1:10">
      <c r="A27" s="379" t="s">
        <v>2421</v>
      </c>
      <c r="B27" s="399" t="s">
        <v>2422</v>
      </c>
      <c r="C27" s="241">
        <v>0</v>
      </c>
      <c r="D27" s="400">
        <v>0</v>
      </c>
      <c r="E27" s="241">
        <v>0</v>
      </c>
      <c r="F27" s="400">
        <v>10</v>
      </c>
      <c r="G27" s="367">
        <f t="shared" si="2"/>
        <v>0</v>
      </c>
      <c r="H27" s="367">
        <f t="shared" si="2"/>
        <v>10</v>
      </c>
    </row>
    <row r="28" spans="1:10">
      <c r="A28" s="379" t="s">
        <v>2423</v>
      </c>
      <c r="B28" s="399" t="s">
        <v>2424</v>
      </c>
      <c r="C28" s="241">
        <v>0</v>
      </c>
      <c r="D28" s="400">
        <v>0</v>
      </c>
      <c r="E28" s="241">
        <v>0</v>
      </c>
      <c r="F28" s="400">
        <v>20</v>
      </c>
      <c r="G28" s="367">
        <f t="shared" si="2"/>
        <v>0</v>
      </c>
      <c r="H28" s="367">
        <f t="shared" si="2"/>
        <v>20</v>
      </c>
    </row>
    <row r="29" spans="1:10" ht="25.5">
      <c r="A29" s="377" t="s">
        <v>2326</v>
      </c>
      <c r="B29" s="378" t="s">
        <v>2192</v>
      </c>
      <c r="C29" s="241">
        <v>7</v>
      </c>
      <c r="D29" s="398">
        <v>10</v>
      </c>
      <c r="E29" s="241">
        <v>2</v>
      </c>
      <c r="F29" s="398">
        <v>4</v>
      </c>
      <c r="G29" s="367">
        <f t="shared" si="2"/>
        <v>9</v>
      </c>
      <c r="H29" s="367">
        <f t="shared" si="2"/>
        <v>14</v>
      </c>
    </row>
    <row r="30" spans="1:10">
      <c r="A30" s="377" t="s">
        <v>1935</v>
      </c>
      <c r="B30" s="378" t="s">
        <v>1936</v>
      </c>
      <c r="C30" s="241">
        <v>304</v>
      </c>
      <c r="D30" s="398">
        <v>300</v>
      </c>
      <c r="E30" s="241">
        <v>2</v>
      </c>
      <c r="F30" s="398">
        <v>10</v>
      </c>
      <c r="G30" s="367">
        <f t="shared" si="2"/>
        <v>306</v>
      </c>
      <c r="H30" s="367">
        <f t="shared" si="2"/>
        <v>310</v>
      </c>
    </row>
    <row r="31" spans="1:10" s="394" customFormat="1">
      <c r="A31" s="370"/>
      <c r="B31" s="370" t="s">
        <v>2011</v>
      </c>
      <c r="C31" s="370">
        <f t="shared" ref="C31:H31" si="3">SUM(C11:C30)</f>
        <v>9879</v>
      </c>
      <c r="D31" s="370">
        <f t="shared" si="3"/>
        <v>10592</v>
      </c>
      <c r="E31" s="370">
        <f t="shared" si="3"/>
        <v>1568</v>
      </c>
      <c r="F31" s="370">
        <f t="shared" si="3"/>
        <v>1765</v>
      </c>
      <c r="G31" s="370">
        <f t="shared" si="3"/>
        <v>11447</v>
      </c>
      <c r="H31" s="370">
        <f t="shared" si="3"/>
        <v>12357</v>
      </c>
    </row>
    <row r="32" spans="1:10">
      <c r="A32" s="318"/>
      <c r="B32" s="318"/>
      <c r="C32" s="321"/>
      <c r="D32" s="321"/>
      <c r="E32" s="321"/>
      <c r="F32" s="321"/>
      <c r="G32" s="321"/>
      <c r="H32" s="321"/>
    </row>
    <row r="33" spans="1:8">
      <c r="A33" s="318"/>
      <c r="B33" s="318"/>
      <c r="C33" s="321"/>
      <c r="D33" s="321"/>
      <c r="E33" s="321"/>
      <c r="F33" s="321"/>
      <c r="G33" s="321"/>
      <c r="H33" s="321"/>
    </row>
    <row r="34" spans="1:8">
      <c r="A34" s="318"/>
      <c r="B34" s="318"/>
      <c r="C34" s="321"/>
      <c r="D34" s="321"/>
      <c r="E34" s="321"/>
      <c r="F34" s="321"/>
      <c r="G34" s="321"/>
      <c r="H34" s="321"/>
    </row>
    <row r="35" spans="1:8">
      <c r="A35" s="318"/>
      <c r="B35" s="318"/>
      <c r="C35" s="321"/>
      <c r="D35" s="321"/>
      <c r="E35" s="321"/>
      <c r="F35" s="321"/>
      <c r="G35" s="321"/>
      <c r="H35" s="321"/>
    </row>
    <row r="36" spans="1:8">
      <c r="A36" s="318"/>
      <c r="B36" s="318"/>
      <c r="C36" s="321"/>
      <c r="D36" s="321"/>
      <c r="E36" s="321"/>
      <c r="F36" s="321"/>
      <c r="G36" s="321"/>
      <c r="H36" s="321"/>
    </row>
    <row r="37" spans="1:8">
      <c r="A37" s="318"/>
      <c r="B37" s="318"/>
      <c r="C37" s="321"/>
      <c r="D37" s="321"/>
      <c r="E37" s="321"/>
      <c r="F37" s="321"/>
      <c r="G37" s="321"/>
      <c r="H37" s="321"/>
    </row>
    <row r="38" spans="1:8">
      <c r="A38" s="318"/>
      <c r="B38" s="318"/>
      <c r="C38" s="321"/>
      <c r="D38" s="321"/>
      <c r="E38" s="321"/>
      <c r="F38" s="321"/>
      <c r="G38" s="321"/>
      <c r="H38" s="321"/>
    </row>
    <row r="39" spans="1:8">
      <c r="A39" s="318"/>
      <c r="B39" s="318"/>
      <c r="C39" s="321"/>
      <c r="D39" s="321"/>
      <c r="E39" s="321"/>
      <c r="F39" s="321"/>
      <c r="G39" s="321"/>
      <c r="H39" s="321"/>
    </row>
    <row r="40" spans="1:8">
      <c r="A40" s="318"/>
      <c r="B40" s="318"/>
      <c r="C40" s="321"/>
      <c r="D40" s="321"/>
      <c r="E40" s="321"/>
      <c r="F40" s="321"/>
      <c r="G40" s="321"/>
      <c r="H40" s="321"/>
    </row>
    <row r="41" spans="1:8">
      <c r="A41" s="318"/>
      <c r="B41" s="318"/>
      <c r="C41" s="321"/>
      <c r="D41" s="321"/>
      <c r="E41" s="321"/>
      <c r="F41" s="321"/>
      <c r="G41" s="321"/>
      <c r="H41" s="321"/>
    </row>
    <row r="42" spans="1:8">
      <c r="A42" s="318"/>
      <c r="B42" s="318"/>
      <c r="C42" s="321"/>
      <c r="D42" s="321"/>
      <c r="E42" s="321"/>
      <c r="F42" s="321"/>
      <c r="G42" s="321"/>
      <c r="H42" s="321"/>
    </row>
    <row r="43" spans="1:8">
      <c r="A43" s="318"/>
      <c r="B43" s="318"/>
      <c r="C43" s="321"/>
      <c r="D43" s="321"/>
      <c r="E43" s="321"/>
      <c r="F43" s="321"/>
      <c r="G43" s="321"/>
      <c r="H43" s="321"/>
    </row>
    <row r="44" spans="1:8">
      <c r="A44" s="318"/>
      <c r="B44" s="318"/>
      <c r="C44" s="321"/>
      <c r="D44" s="321"/>
      <c r="E44" s="321"/>
      <c r="F44" s="321"/>
      <c r="G44" s="321"/>
      <c r="H44" s="321"/>
    </row>
    <row r="45" spans="1:8">
      <c r="A45" s="318"/>
      <c r="B45" s="318"/>
      <c r="C45" s="321"/>
      <c r="D45" s="321"/>
      <c r="E45" s="321"/>
      <c r="F45" s="321"/>
      <c r="G45" s="321"/>
      <c r="H45" s="321"/>
    </row>
    <row r="46" spans="1:8">
      <c r="A46" s="318"/>
      <c r="B46" s="318"/>
      <c r="C46" s="321"/>
      <c r="D46" s="321"/>
      <c r="E46" s="321"/>
      <c r="F46" s="321"/>
      <c r="G46" s="321"/>
      <c r="H46" s="321"/>
    </row>
    <row r="47" spans="1:8">
      <c r="A47" s="318"/>
      <c r="B47" s="318"/>
      <c r="C47" s="321"/>
      <c r="D47" s="321"/>
      <c r="E47" s="321"/>
      <c r="F47" s="321"/>
      <c r="G47" s="321"/>
      <c r="H47" s="321"/>
    </row>
    <row r="48" spans="1:8">
      <c r="A48" s="318"/>
      <c r="B48" s="318"/>
      <c r="C48" s="321"/>
      <c r="D48" s="321"/>
      <c r="E48" s="321"/>
      <c r="F48" s="321"/>
      <c r="G48" s="321"/>
      <c r="H48" s="321"/>
    </row>
    <row r="49" spans="1:8">
      <c r="A49" s="318"/>
      <c r="B49" s="318"/>
      <c r="C49" s="321"/>
      <c r="D49" s="321"/>
      <c r="E49" s="321"/>
      <c r="F49" s="321"/>
      <c r="G49" s="321"/>
      <c r="H49" s="321"/>
    </row>
    <row r="50" spans="1:8">
      <c r="A50" s="318"/>
      <c r="B50" s="318"/>
      <c r="C50" s="321"/>
      <c r="D50" s="321"/>
      <c r="E50" s="321"/>
      <c r="F50" s="321"/>
      <c r="G50" s="321"/>
      <c r="H50" s="321"/>
    </row>
    <row r="51" spans="1:8">
      <c r="A51" s="318"/>
      <c r="B51" s="318"/>
      <c r="C51" s="321"/>
      <c r="D51" s="321"/>
      <c r="E51" s="321"/>
      <c r="F51" s="321"/>
      <c r="G51" s="321"/>
      <c r="H51" s="321"/>
    </row>
    <row r="52" spans="1:8">
      <c r="A52" s="318"/>
      <c r="B52" s="318"/>
      <c r="C52" s="321"/>
      <c r="D52" s="321"/>
      <c r="E52" s="321"/>
      <c r="F52" s="321"/>
      <c r="G52" s="321"/>
      <c r="H52" s="321"/>
    </row>
    <row r="53" spans="1:8">
      <c r="A53" s="318"/>
      <c r="B53" s="318"/>
      <c r="C53" s="321"/>
      <c r="D53" s="321"/>
      <c r="E53" s="321"/>
      <c r="F53" s="321"/>
      <c r="G53" s="321"/>
      <c r="H53" s="321"/>
    </row>
    <row r="54" spans="1:8">
      <c r="A54" s="318"/>
      <c r="B54" s="318"/>
      <c r="C54" s="321"/>
      <c r="D54" s="321"/>
      <c r="E54" s="321"/>
      <c r="F54" s="321"/>
      <c r="G54" s="321"/>
      <c r="H54" s="321"/>
    </row>
    <row r="55" spans="1:8">
      <c r="A55" s="318"/>
      <c r="B55" s="318"/>
      <c r="C55" s="321"/>
      <c r="D55" s="321"/>
      <c r="E55" s="321"/>
      <c r="F55" s="321"/>
      <c r="G55" s="321"/>
      <c r="H55" s="321"/>
    </row>
    <row r="56" spans="1:8">
      <c r="A56" s="318"/>
      <c r="B56" s="318"/>
      <c r="C56" s="321"/>
      <c r="D56" s="321"/>
      <c r="E56" s="321"/>
      <c r="F56" s="321"/>
      <c r="G56" s="321"/>
      <c r="H56" s="321"/>
    </row>
    <row r="57" spans="1:8">
      <c r="A57" s="318"/>
      <c r="B57" s="318"/>
      <c r="C57" s="321"/>
      <c r="D57" s="321"/>
      <c r="E57" s="321"/>
      <c r="F57" s="321"/>
      <c r="G57" s="321"/>
      <c r="H57" s="321"/>
    </row>
    <row r="58" spans="1:8">
      <c r="A58" s="318"/>
      <c r="B58" s="318"/>
      <c r="C58" s="321"/>
      <c r="D58" s="321"/>
      <c r="E58" s="321"/>
      <c r="F58" s="321"/>
      <c r="G58" s="321"/>
      <c r="H58" s="321"/>
    </row>
    <row r="59" spans="1:8">
      <c r="A59" s="318"/>
      <c r="B59" s="318"/>
      <c r="C59" s="321"/>
      <c r="D59" s="321"/>
      <c r="E59" s="321"/>
      <c r="F59" s="321"/>
      <c r="G59" s="321"/>
      <c r="H59" s="321"/>
    </row>
    <row r="60" spans="1:8">
      <c r="A60" s="318"/>
      <c r="B60" s="318"/>
      <c r="C60" s="321"/>
      <c r="D60" s="321"/>
      <c r="E60" s="321"/>
      <c r="F60" s="321"/>
      <c r="G60" s="321"/>
      <c r="H60" s="321"/>
    </row>
    <row r="61" spans="1:8">
      <c r="A61" s="318"/>
      <c r="B61" s="318"/>
      <c r="C61" s="321"/>
      <c r="D61" s="321"/>
      <c r="E61" s="321"/>
      <c r="F61" s="321"/>
      <c r="G61" s="321"/>
      <c r="H61" s="321"/>
    </row>
    <row r="62" spans="1:8">
      <c r="A62" s="318"/>
      <c r="B62" s="318"/>
      <c r="C62" s="321"/>
      <c r="D62" s="321"/>
      <c r="E62" s="321"/>
      <c r="F62" s="321"/>
      <c r="G62" s="321"/>
      <c r="H62" s="321"/>
    </row>
    <row r="63" spans="1:8">
      <c r="A63" s="318"/>
      <c r="B63" s="318"/>
      <c r="C63" s="321"/>
      <c r="D63" s="321"/>
      <c r="E63" s="321"/>
      <c r="F63" s="321"/>
      <c r="G63" s="321"/>
      <c r="H63" s="321"/>
    </row>
    <row r="64" spans="1:8">
      <c r="A64" s="318"/>
      <c r="B64" s="318"/>
      <c r="C64" s="321"/>
      <c r="D64" s="321"/>
      <c r="E64" s="321"/>
      <c r="F64" s="321"/>
      <c r="G64" s="321"/>
      <c r="H64" s="321"/>
    </row>
    <row r="65" spans="1:8">
      <c r="A65" s="318"/>
      <c r="B65" s="318"/>
      <c r="C65" s="321"/>
      <c r="D65" s="321"/>
      <c r="E65" s="321"/>
      <c r="F65" s="321"/>
      <c r="G65" s="321"/>
      <c r="H65" s="321"/>
    </row>
    <row r="66" spans="1:8">
      <c r="A66" s="318"/>
      <c r="B66" s="318"/>
      <c r="C66" s="321"/>
      <c r="D66" s="321"/>
      <c r="E66" s="321"/>
      <c r="F66" s="321"/>
      <c r="G66" s="321"/>
      <c r="H66" s="321"/>
    </row>
    <row r="67" spans="1:8">
      <c r="A67" s="318"/>
      <c r="B67" s="318"/>
      <c r="C67" s="321"/>
      <c r="D67" s="321"/>
      <c r="E67" s="321"/>
      <c r="F67" s="321"/>
      <c r="G67" s="321"/>
      <c r="H67" s="321"/>
    </row>
    <row r="68" spans="1:8">
      <c r="A68" s="318"/>
      <c r="B68" s="318"/>
      <c r="C68" s="321"/>
      <c r="D68" s="321"/>
      <c r="E68" s="321"/>
      <c r="F68" s="321"/>
      <c r="G68" s="321"/>
      <c r="H68" s="321"/>
    </row>
    <row r="69" spans="1:8">
      <c r="A69" s="318"/>
      <c r="B69" s="318"/>
      <c r="C69" s="321"/>
      <c r="D69" s="321"/>
      <c r="E69" s="321"/>
      <c r="F69" s="321"/>
      <c r="G69" s="321"/>
      <c r="H69" s="321"/>
    </row>
    <row r="70" spans="1:8">
      <c r="A70" s="318"/>
      <c r="B70" s="318"/>
      <c r="C70" s="321"/>
      <c r="D70" s="321"/>
      <c r="E70" s="321"/>
      <c r="F70" s="321"/>
      <c r="G70" s="321"/>
      <c r="H70" s="321"/>
    </row>
    <row r="71" spans="1:8">
      <c r="A71" s="318"/>
      <c r="B71" s="318"/>
      <c r="C71" s="321"/>
      <c r="D71" s="321"/>
      <c r="E71" s="321"/>
      <c r="F71" s="321"/>
      <c r="G71" s="321"/>
      <c r="H71" s="321"/>
    </row>
    <row r="72" spans="1:8">
      <c r="A72" s="318"/>
      <c r="B72" s="318"/>
      <c r="C72" s="321"/>
      <c r="D72" s="321"/>
      <c r="E72" s="321"/>
      <c r="F72" s="321"/>
      <c r="G72" s="321"/>
      <c r="H72" s="321"/>
    </row>
    <row r="73" spans="1:8">
      <c r="A73" s="318"/>
      <c r="B73" s="318"/>
      <c r="C73" s="321"/>
      <c r="D73" s="321"/>
      <c r="E73" s="321"/>
      <c r="F73" s="321"/>
      <c r="G73" s="321"/>
      <c r="H73" s="321"/>
    </row>
    <row r="74" spans="1:8">
      <c r="A74" s="318"/>
      <c r="B74" s="318"/>
      <c r="C74" s="321"/>
      <c r="D74" s="321"/>
      <c r="E74" s="321"/>
      <c r="F74" s="321"/>
      <c r="G74" s="321"/>
      <c r="H74" s="321"/>
    </row>
    <row r="75" spans="1:8">
      <c r="A75" s="318"/>
      <c r="B75" s="318"/>
      <c r="C75" s="321"/>
      <c r="D75" s="321"/>
      <c r="E75" s="321"/>
      <c r="F75" s="321"/>
      <c r="G75" s="321"/>
      <c r="H75" s="321"/>
    </row>
    <row r="76" spans="1:8">
      <c r="A76" s="318"/>
      <c r="B76" s="318"/>
      <c r="C76" s="321"/>
      <c r="D76" s="321"/>
      <c r="E76" s="321"/>
      <c r="F76" s="321"/>
      <c r="G76" s="321"/>
      <c r="H76" s="321"/>
    </row>
    <row r="77" spans="1:8">
      <c r="A77" s="318"/>
      <c r="B77" s="318"/>
      <c r="C77" s="321"/>
      <c r="D77" s="321"/>
      <c r="E77" s="321"/>
      <c r="F77" s="321"/>
      <c r="G77" s="321"/>
      <c r="H77" s="321"/>
    </row>
    <row r="78" spans="1:8">
      <c r="A78" s="318"/>
      <c r="B78" s="318"/>
      <c r="C78" s="321"/>
      <c r="D78" s="321"/>
      <c r="E78" s="321"/>
      <c r="F78" s="321"/>
      <c r="G78" s="321"/>
      <c r="H78" s="321"/>
    </row>
    <row r="79" spans="1:8">
      <c r="A79" s="318"/>
      <c r="B79" s="318"/>
      <c r="C79" s="321"/>
      <c r="D79" s="321"/>
      <c r="E79" s="321"/>
      <c r="F79" s="321"/>
      <c r="G79" s="321"/>
      <c r="H79" s="321"/>
    </row>
    <row r="80" spans="1:8">
      <c r="A80" s="318"/>
      <c r="B80" s="318"/>
      <c r="C80" s="321"/>
      <c r="D80" s="321"/>
      <c r="E80" s="321"/>
      <c r="F80" s="321"/>
      <c r="G80" s="321"/>
      <c r="H80" s="321"/>
    </row>
    <row r="81" spans="1:8">
      <c r="A81" s="318"/>
      <c r="B81" s="318"/>
      <c r="C81" s="321"/>
      <c r="D81" s="321"/>
      <c r="E81" s="321"/>
      <c r="F81" s="321"/>
      <c r="G81" s="321"/>
      <c r="H81" s="321"/>
    </row>
    <row r="82" spans="1:8">
      <c r="A82" s="318"/>
      <c r="B82" s="318"/>
      <c r="C82" s="321"/>
      <c r="D82" s="321"/>
      <c r="E82" s="321"/>
      <c r="F82" s="321"/>
      <c r="G82" s="321"/>
      <c r="H82" s="321"/>
    </row>
    <row r="83" spans="1:8">
      <c r="A83" s="318"/>
      <c r="B83" s="318"/>
      <c r="C83" s="321"/>
      <c r="D83" s="321"/>
      <c r="E83" s="321"/>
      <c r="F83" s="321"/>
      <c r="G83" s="321"/>
      <c r="H83" s="321"/>
    </row>
    <row r="84" spans="1:8">
      <c r="A84" s="318"/>
      <c r="B84" s="318"/>
      <c r="C84" s="321"/>
      <c r="D84" s="321"/>
      <c r="E84" s="321"/>
      <c r="F84" s="321"/>
      <c r="G84" s="321"/>
      <c r="H84" s="321"/>
    </row>
    <row r="85" spans="1:8">
      <c r="A85" s="318"/>
      <c r="B85" s="318"/>
      <c r="C85" s="321"/>
      <c r="D85" s="321"/>
      <c r="E85" s="321"/>
      <c r="F85" s="321"/>
      <c r="G85" s="321"/>
      <c r="H85" s="321"/>
    </row>
    <row r="86" spans="1:8">
      <c r="A86" s="318"/>
      <c r="B86" s="318"/>
      <c r="C86" s="321"/>
      <c r="D86" s="321"/>
      <c r="E86" s="321"/>
      <c r="F86" s="321"/>
      <c r="G86" s="321"/>
      <c r="H86" s="321"/>
    </row>
    <row r="87" spans="1:8">
      <c r="A87" s="318"/>
      <c r="B87" s="318"/>
      <c r="C87" s="321"/>
      <c r="D87" s="321"/>
      <c r="E87" s="321"/>
      <c r="F87" s="321"/>
      <c r="G87" s="321"/>
      <c r="H87" s="321"/>
    </row>
    <row r="88" spans="1:8">
      <c r="A88" s="318"/>
      <c r="B88" s="318"/>
      <c r="C88" s="321"/>
      <c r="D88" s="321"/>
      <c r="E88" s="321"/>
      <c r="F88" s="321"/>
      <c r="G88" s="321"/>
      <c r="H88" s="321"/>
    </row>
    <row r="89" spans="1:8">
      <c r="A89" s="318"/>
      <c r="B89" s="318"/>
      <c r="C89" s="321"/>
      <c r="D89" s="321"/>
      <c r="E89" s="321"/>
      <c r="F89" s="321"/>
      <c r="G89" s="321"/>
      <c r="H89" s="321"/>
    </row>
    <row r="90" spans="1:8">
      <c r="A90" s="318"/>
      <c r="B90" s="318"/>
      <c r="C90" s="321"/>
      <c r="D90" s="321"/>
      <c r="E90" s="321"/>
      <c r="F90" s="321"/>
      <c r="G90" s="321"/>
      <c r="H90" s="321"/>
    </row>
    <row r="91" spans="1:8">
      <c r="A91" s="318"/>
      <c r="B91" s="318"/>
      <c r="C91" s="321"/>
      <c r="D91" s="321"/>
      <c r="E91" s="321"/>
      <c r="F91" s="321"/>
      <c r="G91" s="321"/>
      <c r="H91" s="321"/>
    </row>
    <row r="92" spans="1:8">
      <c r="A92" s="318"/>
      <c r="B92" s="318"/>
      <c r="C92" s="321"/>
      <c r="D92" s="321"/>
      <c r="E92" s="321"/>
      <c r="F92" s="321"/>
      <c r="G92" s="321"/>
      <c r="H92" s="321"/>
    </row>
    <row r="93" spans="1:8">
      <c r="A93" s="318"/>
      <c r="B93" s="318"/>
      <c r="C93" s="321"/>
      <c r="D93" s="321"/>
      <c r="E93" s="321"/>
      <c r="F93" s="321"/>
      <c r="G93" s="321"/>
      <c r="H93" s="321"/>
    </row>
    <row r="94" spans="1:8">
      <c r="A94" s="318"/>
      <c r="B94" s="318"/>
      <c r="C94" s="321"/>
      <c r="D94" s="321"/>
      <c r="E94" s="321"/>
      <c r="F94" s="321"/>
      <c r="G94" s="321"/>
      <c r="H94" s="321"/>
    </row>
    <row r="95" spans="1:8">
      <c r="A95" s="318"/>
      <c r="B95" s="318"/>
      <c r="C95" s="321"/>
      <c r="D95" s="321"/>
      <c r="E95" s="321"/>
      <c r="F95" s="321"/>
      <c r="G95" s="321"/>
      <c r="H95" s="321"/>
    </row>
    <row r="96" spans="1:8">
      <c r="A96" s="318"/>
      <c r="B96" s="318"/>
      <c r="C96" s="321"/>
      <c r="D96" s="321"/>
      <c r="E96" s="321"/>
      <c r="F96" s="321"/>
      <c r="G96" s="321"/>
      <c r="H96" s="321"/>
    </row>
    <row r="97" spans="1:8">
      <c r="A97" s="318"/>
      <c r="B97" s="318"/>
      <c r="C97" s="321"/>
      <c r="D97" s="321"/>
      <c r="E97" s="321"/>
      <c r="F97" s="321"/>
      <c r="G97" s="321"/>
      <c r="H97" s="321"/>
    </row>
    <row r="98" spans="1:8">
      <c r="A98" s="318"/>
      <c r="B98" s="318"/>
      <c r="C98" s="321"/>
      <c r="D98" s="321"/>
      <c r="E98" s="321"/>
      <c r="F98" s="321"/>
      <c r="G98" s="321"/>
      <c r="H98" s="321"/>
    </row>
    <row r="99" spans="1:8">
      <c r="A99" s="318"/>
      <c r="B99" s="318"/>
      <c r="C99" s="321"/>
      <c r="D99" s="321"/>
      <c r="E99" s="321"/>
      <c r="F99" s="321"/>
      <c r="G99" s="321"/>
      <c r="H99" s="321"/>
    </row>
    <row r="100" spans="1:8">
      <c r="A100" s="318"/>
      <c r="B100" s="318"/>
      <c r="C100" s="321"/>
      <c r="D100" s="321"/>
      <c r="E100" s="321"/>
      <c r="F100" s="321"/>
      <c r="G100" s="321"/>
      <c r="H100" s="321"/>
    </row>
    <row r="101" spans="1:8">
      <c r="A101" s="318"/>
      <c r="B101" s="318"/>
      <c r="C101" s="321"/>
      <c r="D101" s="321"/>
      <c r="E101" s="321"/>
      <c r="F101" s="321"/>
      <c r="G101" s="321"/>
      <c r="H101" s="321"/>
    </row>
    <row r="102" spans="1:8">
      <c r="A102" s="318"/>
      <c r="B102" s="318"/>
      <c r="C102" s="321"/>
      <c r="D102" s="321"/>
      <c r="E102" s="321"/>
      <c r="F102" s="321"/>
      <c r="G102" s="321"/>
      <c r="H102" s="321"/>
    </row>
    <row r="103" spans="1:8">
      <c r="A103" s="318"/>
      <c r="B103" s="318"/>
      <c r="C103" s="321"/>
      <c r="D103" s="321"/>
      <c r="E103" s="321"/>
      <c r="F103" s="321"/>
      <c r="G103" s="321"/>
      <c r="H103" s="321"/>
    </row>
    <row r="104" spans="1:8">
      <c r="A104" s="318"/>
      <c r="B104" s="318"/>
      <c r="C104" s="321"/>
      <c r="D104" s="321"/>
      <c r="E104" s="321"/>
      <c r="F104" s="321"/>
      <c r="G104" s="321"/>
      <c r="H104" s="321"/>
    </row>
    <row r="105" spans="1:8">
      <c r="A105" s="318"/>
      <c r="B105" s="318"/>
      <c r="C105" s="321"/>
      <c r="D105" s="321"/>
      <c r="E105" s="321"/>
      <c r="F105" s="321"/>
      <c r="G105" s="321"/>
      <c r="H105" s="321"/>
    </row>
    <row r="106" spans="1:8">
      <c r="A106" s="318"/>
      <c r="B106" s="318"/>
      <c r="C106" s="321"/>
      <c r="D106" s="321"/>
      <c r="E106" s="321"/>
      <c r="F106" s="321"/>
      <c r="G106" s="321"/>
      <c r="H106" s="321"/>
    </row>
    <row r="107" spans="1:8">
      <c r="A107" s="318"/>
      <c r="B107" s="318"/>
      <c r="C107" s="321"/>
      <c r="D107" s="321"/>
      <c r="E107" s="321"/>
      <c r="F107" s="321"/>
      <c r="G107" s="321"/>
      <c r="H107" s="321"/>
    </row>
    <row r="108" spans="1:8">
      <c r="A108" s="318"/>
      <c r="B108" s="318"/>
      <c r="C108" s="321"/>
      <c r="D108" s="321"/>
      <c r="E108" s="321"/>
      <c r="F108" s="321"/>
      <c r="G108" s="321"/>
      <c r="H108" s="321"/>
    </row>
    <row r="109" spans="1:8">
      <c r="A109" s="318"/>
      <c r="B109" s="318"/>
      <c r="C109" s="321"/>
      <c r="D109" s="321"/>
      <c r="E109" s="321"/>
      <c r="F109" s="321"/>
      <c r="G109" s="321"/>
      <c r="H109" s="321"/>
    </row>
    <row r="110" spans="1:8">
      <c r="A110" s="318"/>
      <c r="B110" s="318"/>
      <c r="C110" s="321"/>
      <c r="D110" s="321"/>
      <c r="E110" s="321"/>
      <c r="F110" s="321"/>
      <c r="G110" s="321"/>
      <c r="H110" s="321"/>
    </row>
    <row r="111" spans="1:8">
      <c r="A111" s="318"/>
      <c r="B111" s="318"/>
      <c r="C111" s="321"/>
      <c r="D111" s="321"/>
      <c r="E111" s="321"/>
      <c r="F111" s="321"/>
      <c r="G111" s="321"/>
      <c r="H111" s="321"/>
    </row>
    <row r="112" spans="1:8">
      <c r="A112" s="318"/>
      <c r="B112" s="318"/>
      <c r="C112" s="321"/>
      <c r="D112" s="321"/>
      <c r="E112" s="321"/>
      <c r="F112" s="321"/>
      <c r="G112" s="321"/>
      <c r="H112" s="321"/>
    </row>
    <row r="113" spans="1:8">
      <c r="A113" s="318"/>
      <c r="B113" s="318"/>
      <c r="C113" s="321"/>
      <c r="D113" s="321"/>
      <c r="E113" s="321"/>
      <c r="F113" s="321"/>
      <c r="G113" s="321"/>
      <c r="H113" s="321"/>
    </row>
    <row r="114" spans="1:8">
      <c r="A114" s="318"/>
      <c r="B114" s="318"/>
      <c r="C114" s="321"/>
      <c r="D114" s="321"/>
      <c r="E114" s="321"/>
      <c r="F114" s="321"/>
      <c r="G114" s="321"/>
      <c r="H114" s="321"/>
    </row>
    <row r="115" spans="1:8">
      <c r="A115" s="318"/>
      <c r="B115" s="318"/>
      <c r="C115" s="321"/>
      <c r="D115" s="321"/>
      <c r="E115" s="321"/>
      <c r="F115" s="321"/>
      <c r="G115" s="321"/>
      <c r="H115" s="321"/>
    </row>
    <row r="116" spans="1:8">
      <c r="A116" s="318"/>
      <c r="B116" s="318"/>
      <c r="C116" s="321"/>
      <c r="D116" s="321"/>
      <c r="E116" s="321"/>
      <c r="F116" s="321"/>
      <c r="G116" s="321"/>
      <c r="H116" s="321"/>
    </row>
    <row r="117" spans="1:8">
      <c r="A117" s="318"/>
      <c r="B117" s="318"/>
      <c r="C117" s="321"/>
      <c r="D117" s="321"/>
      <c r="E117" s="321"/>
      <c r="F117" s="321"/>
      <c r="G117" s="321"/>
      <c r="H117" s="321"/>
    </row>
    <row r="118" spans="1:8">
      <c r="A118" s="318"/>
      <c r="B118" s="318"/>
      <c r="C118" s="321"/>
      <c r="D118" s="321"/>
      <c r="E118" s="321"/>
      <c r="F118" s="321"/>
      <c r="G118" s="321"/>
      <c r="H118" s="321"/>
    </row>
    <row r="119" spans="1:8">
      <c r="A119" s="318"/>
      <c r="B119" s="318"/>
      <c r="C119" s="321"/>
      <c r="D119" s="321"/>
      <c r="E119" s="321"/>
      <c r="F119" s="321"/>
      <c r="G119" s="321"/>
      <c r="H119" s="321"/>
    </row>
    <row r="120" spans="1:8">
      <c r="A120" s="318"/>
      <c r="B120" s="318"/>
      <c r="C120" s="321"/>
      <c r="D120" s="321"/>
      <c r="E120" s="321"/>
      <c r="F120" s="321"/>
      <c r="G120" s="321"/>
      <c r="H120" s="321"/>
    </row>
    <row r="121" spans="1:8">
      <c r="A121" s="318"/>
      <c r="B121" s="318"/>
      <c r="C121" s="321"/>
      <c r="D121" s="321"/>
      <c r="E121" s="321"/>
      <c r="F121" s="321"/>
      <c r="G121" s="321"/>
      <c r="H121" s="321"/>
    </row>
    <row r="122" spans="1:8">
      <c r="A122" s="318"/>
      <c r="B122" s="318"/>
      <c r="C122" s="321"/>
      <c r="D122" s="321"/>
      <c r="E122" s="321"/>
      <c r="F122" s="321"/>
      <c r="G122" s="321"/>
      <c r="H122" s="321"/>
    </row>
    <row r="123" spans="1:8">
      <c r="A123" s="318"/>
      <c r="B123" s="318"/>
      <c r="C123" s="321"/>
      <c r="D123" s="321"/>
      <c r="E123" s="321"/>
      <c r="F123" s="321"/>
      <c r="G123" s="321"/>
      <c r="H123" s="321"/>
    </row>
    <row r="124" spans="1:8">
      <c r="A124" s="318"/>
      <c r="B124" s="318"/>
      <c r="C124" s="321"/>
      <c r="D124" s="321"/>
      <c r="E124" s="321"/>
      <c r="F124" s="321"/>
      <c r="G124" s="321"/>
      <c r="H124" s="321"/>
    </row>
    <row r="125" spans="1:8">
      <c r="A125" s="318"/>
      <c r="B125" s="318"/>
      <c r="C125" s="321"/>
      <c r="D125" s="321"/>
      <c r="E125" s="321"/>
      <c r="F125" s="321"/>
      <c r="G125" s="321"/>
      <c r="H125" s="321"/>
    </row>
    <row r="126" spans="1:8">
      <c r="A126" s="318"/>
      <c r="B126" s="318"/>
      <c r="C126" s="321"/>
      <c r="D126" s="321"/>
      <c r="E126" s="321"/>
      <c r="F126" s="321"/>
      <c r="G126" s="321"/>
      <c r="H126" s="321"/>
    </row>
    <row r="127" spans="1:8">
      <c r="A127" s="318"/>
      <c r="B127" s="318"/>
      <c r="C127" s="321"/>
      <c r="D127" s="321"/>
      <c r="E127" s="321"/>
      <c r="F127" s="321"/>
      <c r="G127" s="321"/>
      <c r="H127" s="321"/>
    </row>
    <row r="128" spans="1:8">
      <c r="A128" s="318"/>
      <c r="B128" s="318"/>
      <c r="C128" s="321"/>
      <c r="D128" s="321"/>
      <c r="E128" s="321"/>
      <c r="F128" s="321"/>
      <c r="G128" s="321"/>
      <c r="H128" s="321"/>
    </row>
    <row r="129" spans="1:8">
      <c r="A129" s="318"/>
      <c r="B129" s="318"/>
      <c r="C129" s="321"/>
      <c r="D129" s="321"/>
      <c r="E129" s="321"/>
      <c r="F129" s="321"/>
      <c r="G129" s="321"/>
      <c r="H129" s="321"/>
    </row>
    <row r="130" spans="1:8">
      <c r="A130" s="318"/>
      <c r="B130" s="318"/>
      <c r="C130" s="321"/>
      <c r="D130" s="321"/>
      <c r="E130" s="321"/>
      <c r="F130" s="321"/>
      <c r="G130" s="321"/>
      <c r="H130" s="321"/>
    </row>
    <row r="131" spans="1:8">
      <c r="A131" s="318"/>
      <c r="B131" s="318"/>
      <c r="C131" s="321"/>
      <c r="D131" s="321"/>
      <c r="E131" s="321"/>
      <c r="F131" s="321"/>
      <c r="G131" s="321"/>
      <c r="H131" s="321"/>
    </row>
    <row r="132" spans="1:8">
      <c r="A132" s="318"/>
      <c r="B132" s="318"/>
      <c r="C132" s="321"/>
      <c r="D132" s="321"/>
      <c r="E132" s="321"/>
      <c r="F132" s="321"/>
      <c r="G132" s="321"/>
      <c r="H132" s="321"/>
    </row>
    <row r="133" spans="1:8">
      <c r="A133" s="318"/>
      <c r="B133" s="318"/>
      <c r="C133" s="321"/>
      <c r="D133" s="321"/>
      <c r="E133" s="321"/>
      <c r="F133" s="321"/>
      <c r="G133" s="321"/>
      <c r="H133" s="321"/>
    </row>
    <row r="134" spans="1:8">
      <c r="A134" s="318"/>
      <c r="B134" s="318"/>
      <c r="C134" s="321"/>
      <c r="D134" s="321"/>
      <c r="E134" s="321"/>
      <c r="F134" s="321"/>
      <c r="G134" s="321"/>
      <c r="H134" s="321"/>
    </row>
    <row r="135" spans="1:8">
      <c r="A135" s="318"/>
      <c r="B135" s="318"/>
      <c r="C135" s="321"/>
      <c r="D135" s="321"/>
      <c r="E135" s="321"/>
      <c r="F135" s="321"/>
      <c r="G135" s="321"/>
      <c r="H135" s="321"/>
    </row>
    <row r="136" spans="1:8">
      <c r="A136" s="318"/>
      <c r="B136" s="318"/>
      <c r="C136" s="321"/>
      <c r="D136" s="321"/>
      <c r="E136" s="321"/>
      <c r="F136" s="321"/>
      <c r="G136" s="321"/>
      <c r="H136" s="321"/>
    </row>
    <row r="137" spans="1:8">
      <c r="A137" s="318"/>
      <c r="B137" s="318"/>
      <c r="C137" s="321"/>
      <c r="D137" s="321"/>
      <c r="E137" s="321"/>
      <c r="F137" s="321"/>
      <c r="G137" s="321"/>
      <c r="H137" s="321"/>
    </row>
    <row r="138" spans="1:8">
      <c r="A138" s="318"/>
      <c r="B138" s="318"/>
      <c r="C138" s="321"/>
      <c r="D138" s="321"/>
      <c r="E138" s="321"/>
      <c r="F138" s="321"/>
      <c r="G138" s="321"/>
      <c r="H138" s="321"/>
    </row>
    <row r="139" spans="1:8">
      <c r="A139" s="318"/>
      <c r="B139" s="318"/>
      <c r="C139" s="321"/>
      <c r="D139" s="321"/>
      <c r="E139" s="321"/>
      <c r="F139" s="321"/>
      <c r="G139" s="321"/>
      <c r="H139" s="321"/>
    </row>
    <row r="140" spans="1:8">
      <c r="A140" s="318"/>
      <c r="B140" s="318"/>
      <c r="C140" s="321"/>
      <c r="D140" s="321"/>
      <c r="E140" s="321"/>
      <c r="F140" s="321"/>
      <c r="G140" s="321"/>
      <c r="H140" s="321"/>
    </row>
    <row r="141" spans="1:8">
      <c r="A141" s="318"/>
      <c r="B141" s="318"/>
      <c r="C141" s="321"/>
      <c r="D141" s="321"/>
      <c r="E141" s="321"/>
      <c r="F141" s="321"/>
      <c r="G141" s="321"/>
      <c r="H141" s="321"/>
    </row>
    <row r="142" spans="1:8">
      <c r="A142" s="318"/>
      <c r="B142" s="318"/>
      <c r="C142" s="321"/>
      <c r="D142" s="321"/>
      <c r="E142" s="321"/>
      <c r="F142" s="321"/>
      <c r="G142" s="321"/>
      <c r="H142" s="321"/>
    </row>
    <row r="143" spans="1:8">
      <c r="A143" s="318"/>
      <c r="B143" s="318"/>
      <c r="C143" s="321"/>
      <c r="D143" s="321"/>
      <c r="E143" s="321"/>
      <c r="F143" s="321"/>
      <c r="G143" s="321"/>
      <c r="H143" s="321"/>
    </row>
    <row r="144" spans="1:8">
      <c r="A144" s="318"/>
      <c r="B144" s="318"/>
      <c r="C144" s="321"/>
      <c r="D144" s="321"/>
      <c r="E144" s="321"/>
      <c r="F144" s="321"/>
      <c r="G144" s="321"/>
      <c r="H144" s="321"/>
    </row>
    <row r="145" spans="1:8">
      <c r="A145" s="318"/>
      <c r="B145" s="318"/>
      <c r="C145" s="321"/>
      <c r="D145" s="321"/>
      <c r="E145" s="321"/>
      <c r="F145" s="321"/>
      <c r="G145" s="321"/>
      <c r="H145" s="321"/>
    </row>
    <row r="146" spans="1:8">
      <c r="A146" s="318"/>
      <c r="B146" s="318"/>
      <c r="C146" s="321"/>
      <c r="D146" s="321"/>
      <c r="E146" s="321"/>
      <c r="F146" s="321"/>
      <c r="G146" s="321"/>
      <c r="H146" s="321"/>
    </row>
    <row r="147" spans="1:8">
      <c r="A147" s="318"/>
      <c r="B147" s="318"/>
      <c r="C147" s="321"/>
      <c r="D147" s="321"/>
      <c r="E147" s="321"/>
      <c r="F147" s="321"/>
      <c r="G147" s="321"/>
      <c r="H147" s="321"/>
    </row>
    <row r="148" spans="1:8">
      <c r="A148" s="318"/>
      <c r="B148" s="318"/>
      <c r="C148" s="321"/>
      <c r="D148" s="321"/>
      <c r="E148" s="321"/>
      <c r="F148" s="321"/>
      <c r="G148" s="321"/>
      <c r="H148" s="321"/>
    </row>
    <row r="149" spans="1:8">
      <c r="A149" s="318"/>
      <c r="B149" s="318"/>
      <c r="C149" s="321"/>
      <c r="D149" s="321"/>
      <c r="E149" s="321"/>
      <c r="F149" s="321"/>
      <c r="G149" s="321"/>
      <c r="H149" s="321"/>
    </row>
    <row r="150" spans="1:8">
      <c r="A150" s="318"/>
      <c r="B150" s="318"/>
      <c r="C150" s="321"/>
      <c r="D150" s="321"/>
      <c r="E150" s="321"/>
      <c r="F150" s="321"/>
      <c r="G150" s="321"/>
      <c r="H150" s="321"/>
    </row>
    <row r="151" spans="1:8">
      <c r="A151" s="318"/>
      <c r="B151" s="318"/>
      <c r="C151" s="321"/>
      <c r="D151" s="321"/>
      <c r="E151" s="321"/>
      <c r="F151" s="321"/>
      <c r="G151" s="321"/>
      <c r="H151" s="321"/>
    </row>
    <row r="152" spans="1:8">
      <c r="A152" s="318"/>
      <c r="B152" s="318"/>
      <c r="C152" s="321"/>
      <c r="D152" s="321"/>
      <c r="E152" s="321"/>
      <c r="F152" s="321"/>
      <c r="G152" s="321"/>
      <c r="H152" s="321"/>
    </row>
    <row r="153" spans="1:8">
      <c r="A153" s="318"/>
      <c r="B153" s="318"/>
      <c r="C153" s="321"/>
      <c r="D153" s="321"/>
      <c r="E153" s="321"/>
      <c r="F153" s="321"/>
      <c r="G153" s="321"/>
      <c r="H153" s="321"/>
    </row>
    <row r="154" spans="1:8">
      <c r="A154" s="318"/>
      <c r="B154" s="318"/>
      <c r="C154" s="321"/>
      <c r="D154" s="321"/>
      <c r="E154" s="321"/>
      <c r="F154" s="321"/>
      <c r="G154" s="321"/>
      <c r="H154" s="321"/>
    </row>
    <row r="155" spans="1:8">
      <c r="A155" s="318"/>
      <c r="B155" s="318"/>
      <c r="C155" s="321"/>
      <c r="D155" s="321"/>
      <c r="E155" s="321"/>
      <c r="F155" s="321"/>
      <c r="G155" s="321"/>
      <c r="H155" s="321"/>
    </row>
    <row r="156" spans="1:8">
      <c r="A156" s="318"/>
      <c r="B156" s="318"/>
      <c r="C156" s="321"/>
      <c r="D156" s="321"/>
      <c r="E156" s="321"/>
      <c r="F156" s="321"/>
      <c r="G156" s="321"/>
      <c r="H156" s="321"/>
    </row>
    <row r="157" spans="1:8">
      <c r="A157" s="318"/>
      <c r="B157" s="318"/>
      <c r="C157" s="321"/>
      <c r="D157" s="321"/>
      <c r="E157" s="321"/>
      <c r="F157" s="321"/>
      <c r="G157" s="321"/>
      <c r="H157" s="321"/>
    </row>
    <row r="158" spans="1:8">
      <c r="A158" s="318"/>
      <c r="B158" s="318"/>
      <c r="C158" s="321"/>
      <c r="D158" s="321"/>
      <c r="E158" s="321"/>
      <c r="F158" s="321"/>
      <c r="G158" s="321"/>
      <c r="H158" s="321"/>
    </row>
    <row r="159" spans="1:8">
      <c r="A159" s="318"/>
      <c r="B159" s="318"/>
      <c r="C159" s="321"/>
      <c r="D159" s="321"/>
      <c r="E159" s="321"/>
      <c r="F159" s="321"/>
      <c r="G159" s="321"/>
      <c r="H159" s="321"/>
    </row>
    <row r="160" spans="1:8">
      <c r="A160" s="318"/>
      <c r="B160" s="318"/>
      <c r="C160" s="321"/>
      <c r="D160" s="321"/>
      <c r="E160" s="321"/>
      <c r="F160" s="321"/>
      <c r="G160" s="321"/>
      <c r="H160" s="321"/>
    </row>
    <row r="161" spans="1:8">
      <c r="A161" s="318"/>
      <c r="B161" s="318"/>
      <c r="C161" s="321"/>
      <c r="D161" s="321"/>
      <c r="E161" s="321"/>
      <c r="F161" s="321"/>
      <c r="G161" s="321"/>
      <c r="H161" s="321"/>
    </row>
    <row r="162" spans="1:8">
      <c r="A162" s="318"/>
      <c r="B162" s="318"/>
      <c r="C162" s="321"/>
      <c r="D162" s="321"/>
      <c r="E162" s="321"/>
      <c r="F162" s="321"/>
      <c r="G162" s="321"/>
      <c r="H162" s="321"/>
    </row>
    <row r="163" spans="1:8">
      <c r="A163" s="318"/>
      <c r="B163" s="318"/>
      <c r="C163" s="321"/>
      <c r="D163" s="321"/>
      <c r="E163" s="321"/>
      <c r="F163" s="321"/>
      <c r="G163" s="321"/>
      <c r="H163" s="321"/>
    </row>
    <row r="164" spans="1:8">
      <c r="A164" s="318"/>
      <c r="B164" s="318"/>
      <c r="C164" s="321"/>
      <c r="D164" s="321"/>
      <c r="E164" s="321"/>
      <c r="F164" s="321"/>
      <c r="G164" s="321"/>
      <c r="H164" s="321"/>
    </row>
    <row r="165" spans="1:8">
      <c r="A165" s="318"/>
      <c r="B165" s="318"/>
      <c r="C165" s="321"/>
      <c r="D165" s="321"/>
      <c r="E165" s="321"/>
      <c r="F165" s="321"/>
      <c r="G165" s="321"/>
      <c r="H165" s="321"/>
    </row>
    <row r="166" spans="1:8">
      <c r="A166" s="318"/>
      <c r="B166" s="318"/>
      <c r="C166" s="321"/>
      <c r="D166" s="321"/>
      <c r="E166" s="321"/>
      <c r="F166" s="321"/>
      <c r="G166" s="321"/>
      <c r="H166" s="321"/>
    </row>
    <row r="167" spans="1:8">
      <c r="A167" s="318"/>
      <c r="B167" s="318"/>
      <c r="C167" s="321"/>
      <c r="D167" s="321"/>
      <c r="E167" s="321"/>
      <c r="F167" s="321"/>
      <c r="G167" s="321"/>
      <c r="H167" s="321"/>
    </row>
    <row r="168" spans="1:8">
      <c r="A168" s="318"/>
      <c r="B168" s="318"/>
      <c r="C168" s="321"/>
      <c r="D168" s="321"/>
      <c r="E168" s="321"/>
      <c r="F168" s="321"/>
      <c r="G168" s="321"/>
      <c r="H168" s="321"/>
    </row>
    <row r="169" spans="1:8">
      <c r="A169" s="318"/>
      <c r="B169" s="318"/>
      <c r="C169" s="321"/>
      <c r="D169" s="321"/>
      <c r="E169" s="321"/>
      <c r="F169" s="321"/>
      <c r="G169" s="321"/>
      <c r="H169" s="321"/>
    </row>
    <row r="170" spans="1:8">
      <c r="A170" s="318"/>
      <c r="B170" s="318"/>
      <c r="C170" s="321"/>
      <c r="D170" s="321"/>
      <c r="E170" s="321"/>
      <c r="F170" s="321"/>
      <c r="G170" s="321"/>
      <c r="H170" s="321"/>
    </row>
    <row r="171" spans="1:8">
      <c r="A171" s="318"/>
      <c r="B171" s="318"/>
      <c r="C171" s="321"/>
      <c r="D171" s="321"/>
      <c r="E171" s="321"/>
      <c r="F171" s="321"/>
      <c r="G171" s="321"/>
      <c r="H171" s="321"/>
    </row>
    <row r="172" spans="1:8">
      <c r="A172" s="318"/>
      <c r="B172" s="318"/>
      <c r="C172" s="321"/>
      <c r="D172" s="321"/>
      <c r="E172" s="321"/>
      <c r="F172" s="321"/>
      <c r="G172" s="321"/>
      <c r="H172" s="321"/>
    </row>
    <row r="173" spans="1:8">
      <c r="A173" s="318"/>
      <c r="B173" s="318"/>
      <c r="C173" s="321"/>
      <c r="D173" s="321"/>
      <c r="E173" s="321"/>
      <c r="F173" s="321"/>
      <c r="G173" s="321"/>
      <c r="H173" s="321"/>
    </row>
    <row r="174" spans="1:8">
      <c r="A174" s="318"/>
      <c r="B174" s="318"/>
      <c r="C174" s="321"/>
      <c r="D174" s="321"/>
      <c r="E174" s="321"/>
      <c r="F174" s="321"/>
      <c r="G174" s="321"/>
      <c r="H174" s="321"/>
    </row>
    <row r="175" spans="1:8">
      <c r="A175" s="318"/>
      <c r="B175" s="318"/>
      <c r="C175" s="321"/>
      <c r="D175" s="321"/>
      <c r="E175" s="321"/>
      <c r="F175" s="321"/>
      <c r="G175" s="321"/>
      <c r="H175" s="321"/>
    </row>
    <row r="176" spans="1:8">
      <c r="A176" s="318"/>
      <c r="B176" s="318"/>
      <c r="C176" s="321"/>
      <c r="D176" s="321"/>
      <c r="E176" s="321"/>
      <c r="F176" s="321"/>
      <c r="G176" s="321"/>
      <c r="H176" s="321"/>
    </row>
    <row r="177" spans="1:8">
      <c r="A177" s="318"/>
      <c r="B177" s="318"/>
      <c r="C177" s="321"/>
      <c r="D177" s="321"/>
      <c r="E177" s="321"/>
      <c r="F177" s="321"/>
      <c r="G177" s="321"/>
      <c r="H177" s="321"/>
    </row>
    <row r="178" spans="1:8">
      <c r="A178" s="318"/>
      <c r="B178" s="318"/>
      <c r="C178" s="321"/>
      <c r="D178" s="321"/>
      <c r="E178" s="321"/>
      <c r="F178" s="321"/>
      <c r="G178" s="321"/>
      <c r="H178" s="321"/>
    </row>
    <row r="179" spans="1:8">
      <c r="A179" s="318"/>
      <c r="B179" s="318"/>
      <c r="C179" s="321"/>
      <c r="D179" s="321"/>
      <c r="E179" s="321"/>
      <c r="F179" s="321"/>
      <c r="G179" s="321"/>
      <c r="H179" s="321"/>
    </row>
    <row r="180" spans="1:8">
      <c r="A180" s="318"/>
      <c r="B180" s="318"/>
      <c r="C180" s="321"/>
      <c r="D180" s="321"/>
      <c r="E180" s="321"/>
      <c r="F180" s="321"/>
      <c r="G180" s="321"/>
      <c r="H180" s="321"/>
    </row>
    <row r="181" spans="1:8">
      <c r="A181" s="318"/>
      <c r="B181" s="318"/>
      <c r="C181" s="321"/>
      <c r="D181" s="321"/>
      <c r="E181" s="321"/>
      <c r="F181" s="321"/>
      <c r="G181" s="321"/>
      <c r="H181" s="321"/>
    </row>
    <row r="182" spans="1:8">
      <c r="A182" s="318"/>
      <c r="B182" s="318"/>
      <c r="C182" s="321"/>
      <c r="D182" s="321"/>
      <c r="E182" s="321"/>
      <c r="F182" s="321"/>
      <c r="G182" s="321"/>
      <c r="H182" s="321"/>
    </row>
    <row r="183" spans="1:8">
      <c r="A183" s="318"/>
      <c r="B183" s="318"/>
      <c r="C183" s="321"/>
      <c r="D183" s="321"/>
      <c r="E183" s="321"/>
      <c r="F183" s="321"/>
      <c r="G183" s="321"/>
      <c r="H183" s="321"/>
    </row>
    <row r="184" spans="1:8">
      <c r="A184" s="318"/>
      <c r="B184" s="318"/>
      <c r="C184" s="321"/>
      <c r="D184" s="321"/>
      <c r="E184" s="321"/>
      <c r="F184" s="321"/>
      <c r="G184" s="321"/>
      <c r="H184" s="321"/>
    </row>
    <row r="185" spans="1:8">
      <c r="A185" s="318"/>
      <c r="B185" s="318"/>
      <c r="C185" s="321"/>
      <c r="D185" s="321"/>
      <c r="E185" s="321"/>
      <c r="F185" s="321"/>
      <c r="G185" s="321"/>
      <c r="H185" s="321"/>
    </row>
    <row r="186" spans="1:8">
      <c r="A186" s="318"/>
      <c r="B186" s="318"/>
      <c r="C186" s="321"/>
      <c r="D186" s="321"/>
      <c r="E186" s="321"/>
      <c r="F186" s="321"/>
      <c r="G186" s="321"/>
      <c r="H186" s="321"/>
    </row>
    <row r="187" spans="1:8">
      <c r="A187" s="318"/>
      <c r="B187" s="318"/>
      <c r="C187" s="321"/>
      <c r="D187" s="321"/>
      <c r="E187" s="321"/>
      <c r="F187" s="321"/>
      <c r="G187" s="321"/>
      <c r="H187" s="321"/>
    </row>
    <row r="188" spans="1:8">
      <c r="A188" s="318"/>
      <c r="B188" s="318"/>
      <c r="C188" s="321"/>
      <c r="D188" s="321"/>
      <c r="E188" s="321"/>
      <c r="F188" s="321"/>
      <c r="G188" s="321"/>
      <c r="H188" s="321"/>
    </row>
    <row r="189" spans="1:8">
      <c r="A189" s="318"/>
      <c r="B189" s="318"/>
      <c r="C189" s="321"/>
      <c r="D189" s="321"/>
      <c r="E189" s="321"/>
      <c r="F189" s="321"/>
      <c r="G189" s="321"/>
      <c r="H189" s="321"/>
    </row>
    <row r="190" spans="1:8">
      <c r="A190" s="318"/>
      <c r="B190" s="318"/>
      <c r="C190" s="321"/>
      <c r="D190" s="321"/>
      <c r="E190" s="321"/>
      <c r="F190" s="321"/>
      <c r="G190" s="321"/>
      <c r="H190" s="321"/>
    </row>
    <row r="191" spans="1:8">
      <c r="A191" s="318"/>
      <c r="B191" s="318"/>
      <c r="C191" s="321"/>
      <c r="D191" s="321"/>
      <c r="E191" s="321"/>
      <c r="F191" s="321"/>
      <c r="G191" s="321"/>
      <c r="H191" s="321"/>
    </row>
    <row r="192" spans="1:8">
      <c r="A192" s="318"/>
      <c r="B192" s="318"/>
      <c r="C192" s="321"/>
      <c r="D192" s="321"/>
      <c r="E192" s="321"/>
      <c r="F192" s="321"/>
      <c r="G192" s="321"/>
      <c r="H192" s="321"/>
    </row>
    <row r="193" spans="1:8">
      <c r="A193" s="318"/>
      <c r="B193" s="318"/>
      <c r="C193" s="321"/>
      <c r="D193" s="321"/>
      <c r="E193" s="321"/>
      <c r="F193" s="321"/>
      <c r="G193" s="321"/>
      <c r="H193" s="321"/>
    </row>
    <row r="194" spans="1:8">
      <c r="A194" s="318"/>
      <c r="B194" s="318"/>
      <c r="C194" s="321"/>
      <c r="D194" s="321"/>
      <c r="E194" s="321"/>
      <c r="F194" s="321"/>
      <c r="G194" s="321"/>
      <c r="H194" s="321"/>
    </row>
    <row r="195" spans="1:8">
      <c r="A195" s="318"/>
      <c r="B195" s="318"/>
      <c r="C195" s="321"/>
      <c r="D195" s="321"/>
      <c r="E195" s="321"/>
      <c r="F195" s="321"/>
      <c r="G195" s="321"/>
      <c r="H195" s="321"/>
    </row>
    <row r="196" spans="1:8">
      <c r="A196" s="318"/>
      <c r="B196" s="318"/>
      <c r="C196" s="321"/>
      <c r="D196" s="321"/>
      <c r="E196" s="321"/>
      <c r="F196" s="321"/>
      <c r="G196" s="321"/>
      <c r="H196" s="321"/>
    </row>
    <row r="197" spans="1:8">
      <c r="A197" s="318"/>
      <c r="B197" s="318"/>
      <c r="C197" s="321"/>
      <c r="D197" s="321"/>
      <c r="E197" s="321"/>
      <c r="F197" s="321"/>
      <c r="G197" s="321"/>
      <c r="H197" s="321"/>
    </row>
    <row r="198" spans="1:8">
      <c r="A198" s="318"/>
      <c r="B198" s="318"/>
      <c r="C198" s="321"/>
      <c r="D198" s="321"/>
      <c r="E198" s="321"/>
      <c r="F198" s="321"/>
      <c r="G198" s="321"/>
      <c r="H198" s="321"/>
    </row>
    <row r="199" spans="1:8">
      <c r="A199" s="318"/>
      <c r="B199" s="318"/>
      <c r="C199" s="321"/>
      <c r="D199" s="321"/>
      <c r="E199" s="321"/>
      <c r="F199" s="321"/>
      <c r="G199" s="321"/>
      <c r="H199" s="321"/>
    </row>
    <row r="200" spans="1:8">
      <c r="A200" s="318"/>
      <c r="B200" s="318"/>
      <c r="C200" s="321"/>
      <c r="D200" s="321"/>
      <c r="E200" s="321"/>
      <c r="F200" s="321"/>
      <c r="G200" s="321"/>
      <c r="H200" s="321"/>
    </row>
    <row r="201" spans="1:8">
      <c r="A201" s="318"/>
      <c r="B201" s="318"/>
      <c r="C201" s="321"/>
      <c r="D201" s="321"/>
      <c r="E201" s="321"/>
      <c r="F201" s="321"/>
      <c r="G201" s="321"/>
      <c r="H201" s="321"/>
    </row>
    <row r="202" spans="1:8">
      <c r="A202" s="318"/>
      <c r="B202" s="318"/>
      <c r="C202" s="321"/>
      <c r="D202" s="321"/>
      <c r="E202" s="321"/>
      <c r="F202" s="321"/>
      <c r="G202" s="321"/>
      <c r="H202" s="321"/>
    </row>
    <row r="203" spans="1:8">
      <c r="A203" s="318"/>
      <c r="B203" s="318"/>
      <c r="C203" s="321"/>
      <c r="D203" s="321"/>
      <c r="E203" s="321"/>
      <c r="F203" s="321"/>
      <c r="G203" s="321"/>
      <c r="H203" s="321"/>
    </row>
    <row r="204" spans="1:8">
      <c r="A204" s="318"/>
      <c r="B204" s="318"/>
      <c r="C204" s="321"/>
      <c r="D204" s="321"/>
      <c r="E204" s="321"/>
      <c r="F204" s="321"/>
      <c r="G204" s="321"/>
      <c r="H204" s="321"/>
    </row>
    <row r="205" spans="1:8">
      <c r="A205" s="318"/>
      <c r="B205" s="318"/>
      <c r="C205" s="321"/>
      <c r="D205" s="321"/>
      <c r="E205" s="321"/>
      <c r="F205" s="321"/>
      <c r="G205" s="321"/>
      <c r="H205" s="321"/>
    </row>
    <row r="206" spans="1:8">
      <c r="A206" s="318"/>
      <c r="B206" s="318"/>
      <c r="C206" s="321"/>
      <c r="D206" s="321"/>
      <c r="E206" s="321"/>
      <c r="F206" s="321"/>
      <c r="G206" s="321"/>
      <c r="H206" s="321"/>
    </row>
    <row r="207" spans="1:8">
      <c r="A207" s="318"/>
      <c r="B207" s="318"/>
      <c r="C207" s="321"/>
      <c r="D207" s="321"/>
      <c r="E207" s="321"/>
      <c r="F207" s="321"/>
      <c r="G207" s="321"/>
      <c r="H207" s="321"/>
    </row>
    <row r="208" spans="1:8">
      <c r="A208" s="318"/>
      <c r="B208" s="318"/>
      <c r="C208" s="321"/>
      <c r="D208" s="321"/>
      <c r="E208" s="321"/>
      <c r="F208" s="321"/>
      <c r="G208" s="321"/>
      <c r="H208" s="321"/>
    </row>
    <row r="209" spans="1:8">
      <c r="A209" s="318"/>
      <c r="B209" s="318"/>
      <c r="C209" s="321"/>
      <c r="D209" s="321"/>
      <c r="E209" s="321"/>
      <c r="F209" s="321"/>
      <c r="G209" s="321"/>
      <c r="H209" s="321"/>
    </row>
    <row r="210" spans="1:8">
      <c r="A210" s="318"/>
      <c r="B210" s="318"/>
      <c r="C210" s="321"/>
      <c r="D210" s="321"/>
      <c r="E210" s="321"/>
      <c r="F210" s="321"/>
      <c r="G210" s="321"/>
      <c r="H210" s="321"/>
    </row>
    <row r="211" spans="1:8">
      <c r="A211" s="318"/>
      <c r="B211" s="318"/>
      <c r="C211" s="321"/>
      <c r="D211" s="321"/>
      <c r="E211" s="321"/>
      <c r="F211" s="321"/>
      <c r="G211" s="321"/>
      <c r="H211" s="321"/>
    </row>
    <row r="212" spans="1:8">
      <c r="A212" s="318"/>
      <c r="B212" s="318"/>
      <c r="C212" s="321"/>
      <c r="D212" s="321"/>
      <c r="E212" s="321"/>
      <c r="F212" s="321"/>
      <c r="G212" s="321"/>
      <c r="H212" s="321"/>
    </row>
    <row r="213" spans="1:8">
      <c r="A213" s="318"/>
      <c r="B213" s="318"/>
      <c r="C213" s="321"/>
      <c r="D213" s="321"/>
      <c r="E213" s="321"/>
      <c r="F213" s="321"/>
      <c r="G213" s="321"/>
      <c r="H213" s="321"/>
    </row>
    <row r="214" spans="1:8">
      <c r="A214" s="318"/>
      <c r="B214" s="318"/>
      <c r="C214" s="321"/>
      <c r="D214" s="321"/>
      <c r="E214" s="321"/>
      <c r="F214" s="321"/>
      <c r="G214" s="321"/>
      <c r="H214" s="321"/>
    </row>
    <row r="215" spans="1:8">
      <c r="A215" s="318"/>
      <c r="B215" s="318"/>
      <c r="C215" s="321"/>
      <c r="D215" s="321"/>
      <c r="E215" s="321"/>
      <c r="F215" s="321"/>
      <c r="G215" s="321"/>
      <c r="H215" s="321"/>
    </row>
    <row r="216" spans="1:8">
      <c r="A216" s="318"/>
      <c r="B216" s="318"/>
      <c r="C216" s="321"/>
      <c r="D216" s="321"/>
      <c r="E216" s="321"/>
      <c r="F216" s="321"/>
      <c r="G216" s="321"/>
      <c r="H216" s="321"/>
    </row>
    <row r="217" spans="1:8">
      <c r="A217" s="318"/>
      <c r="B217" s="318"/>
      <c r="C217" s="321"/>
      <c r="D217" s="321"/>
      <c r="E217" s="321"/>
      <c r="F217" s="321"/>
      <c r="G217" s="321"/>
      <c r="H217" s="321"/>
    </row>
    <row r="218" spans="1:8">
      <c r="A218" s="318"/>
      <c r="B218" s="318"/>
      <c r="C218" s="321"/>
      <c r="D218" s="321"/>
      <c r="E218" s="321"/>
      <c r="F218" s="321"/>
      <c r="G218" s="321"/>
      <c r="H218" s="321"/>
    </row>
    <row r="219" spans="1:8">
      <c r="A219" s="318"/>
      <c r="B219" s="318"/>
      <c r="C219" s="321"/>
      <c r="D219" s="321"/>
      <c r="E219" s="321"/>
      <c r="F219" s="321"/>
      <c r="G219" s="321"/>
      <c r="H219" s="321"/>
    </row>
    <row r="220" spans="1:8">
      <c r="A220" s="318"/>
      <c r="B220" s="318"/>
      <c r="C220" s="321"/>
      <c r="D220" s="321"/>
      <c r="E220" s="321"/>
      <c r="F220" s="321"/>
      <c r="G220" s="321"/>
      <c r="H220" s="321"/>
    </row>
    <row r="221" spans="1:8">
      <c r="A221" s="318"/>
      <c r="B221" s="318"/>
      <c r="C221" s="321"/>
      <c r="D221" s="321"/>
      <c r="E221" s="321"/>
      <c r="F221" s="321"/>
      <c r="G221" s="321"/>
      <c r="H221" s="321"/>
    </row>
    <row r="222" spans="1:8">
      <c r="A222" s="318"/>
      <c r="B222" s="318"/>
      <c r="C222" s="321"/>
      <c r="D222" s="321"/>
      <c r="E222" s="321"/>
      <c r="F222" s="321"/>
      <c r="G222" s="321"/>
      <c r="H222" s="321"/>
    </row>
    <row r="223" spans="1:8">
      <c r="A223" s="318"/>
      <c r="B223" s="318"/>
      <c r="C223" s="321"/>
      <c r="D223" s="321"/>
      <c r="E223" s="321"/>
      <c r="F223" s="321"/>
      <c r="G223" s="321"/>
      <c r="H223" s="321"/>
    </row>
    <row r="224" spans="1:8">
      <c r="A224" s="318"/>
      <c r="B224" s="318"/>
      <c r="C224" s="321"/>
      <c r="D224" s="321"/>
      <c r="E224" s="321"/>
      <c r="F224" s="321"/>
      <c r="G224" s="321"/>
      <c r="H224" s="321"/>
    </row>
    <row r="225" spans="1:8">
      <c r="A225" s="318"/>
      <c r="B225" s="318"/>
      <c r="C225" s="321"/>
      <c r="D225" s="321"/>
      <c r="E225" s="321"/>
      <c r="F225" s="321"/>
      <c r="G225" s="321"/>
      <c r="H225" s="321"/>
    </row>
    <row r="226" spans="1:8">
      <c r="A226" s="318"/>
      <c r="B226" s="318"/>
      <c r="C226" s="321"/>
      <c r="D226" s="321"/>
      <c r="E226" s="321"/>
      <c r="F226" s="321"/>
      <c r="G226" s="321"/>
      <c r="H226" s="321"/>
    </row>
    <row r="227" spans="1:8">
      <c r="A227" s="318"/>
      <c r="B227" s="318"/>
      <c r="C227" s="321"/>
      <c r="D227" s="321"/>
      <c r="E227" s="321"/>
      <c r="F227" s="321"/>
      <c r="G227" s="321"/>
      <c r="H227" s="321"/>
    </row>
    <row r="228" spans="1:8">
      <c r="A228" s="318"/>
      <c r="B228" s="318"/>
      <c r="C228" s="321"/>
      <c r="D228" s="321"/>
      <c r="E228" s="321"/>
      <c r="F228" s="321"/>
      <c r="G228" s="321"/>
      <c r="H228" s="321"/>
    </row>
    <row r="229" spans="1:8">
      <c r="A229" s="318"/>
      <c r="B229" s="318"/>
      <c r="C229" s="321"/>
      <c r="D229" s="321"/>
      <c r="E229" s="321"/>
      <c r="F229" s="321"/>
      <c r="G229" s="321"/>
      <c r="H229" s="321"/>
    </row>
    <row r="230" spans="1:8">
      <c r="A230" s="318"/>
      <c r="B230" s="318"/>
      <c r="C230" s="321"/>
      <c r="D230" s="321"/>
      <c r="E230" s="321"/>
      <c r="F230" s="321"/>
      <c r="G230" s="321"/>
      <c r="H230" s="321"/>
    </row>
    <row r="231" spans="1:8">
      <c r="A231" s="318"/>
      <c r="B231" s="318"/>
      <c r="C231" s="321"/>
      <c r="D231" s="321"/>
      <c r="E231" s="321"/>
      <c r="F231" s="321"/>
      <c r="G231" s="321"/>
      <c r="H231" s="321"/>
    </row>
    <row r="232" spans="1:8">
      <c r="A232" s="318"/>
      <c r="B232" s="318"/>
      <c r="C232" s="321"/>
      <c r="D232" s="321"/>
      <c r="E232" s="321"/>
      <c r="F232" s="321"/>
      <c r="G232" s="321"/>
      <c r="H232" s="321"/>
    </row>
    <row r="233" spans="1:8">
      <c r="A233" s="318"/>
      <c r="B233" s="318"/>
      <c r="C233" s="321"/>
      <c r="D233" s="321"/>
      <c r="E233" s="321"/>
      <c r="F233" s="321"/>
      <c r="G233" s="321"/>
      <c r="H233" s="321"/>
    </row>
    <row r="234" spans="1:8">
      <c r="A234" s="318"/>
      <c r="B234" s="318"/>
      <c r="C234" s="321"/>
      <c r="D234" s="321"/>
      <c r="E234" s="321"/>
      <c r="F234" s="321"/>
      <c r="G234" s="321"/>
      <c r="H234" s="321"/>
    </row>
    <row r="235" spans="1:8">
      <c r="A235" s="318"/>
      <c r="B235" s="318"/>
      <c r="C235" s="321"/>
      <c r="D235" s="321"/>
      <c r="E235" s="321"/>
      <c r="F235" s="321"/>
      <c r="G235" s="321"/>
      <c r="H235" s="321"/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18"/>
      <c r="B237" s="318"/>
      <c r="C237" s="321"/>
      <c r="D237" s="321"/>
      <c r="E237" s="321"/>
      <c r="F237" s="321"/>
      <c r="G237" s="321"/>
      <c r="H237" s="321"/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>
      <c r="A240" s="318"/>
      <c r="B240" s="318"/>
      <c r="C240" s="321"/>
      <c r="D240" s="321"/>
      <c r="E240" s="321"/>
      <c r="F240" s="321"/>
      <c r="G240" s="321"/>
      <c r="H240" s="321"/>
    </row>
    <row r="241" spans="1:8">
      <c r="A241" s="318"/>
      <c r="B241" s="318"/>
      <c r="C241" s="321"/>
      <c r="D241" s="321"/>
      <c r="E241" s="321"/>
      <c r="F241" s="321"/>
      <c r="G241" s="321"/>
      <c r="H241" s="321"/>
    </row>
    <row r="242" spans="1:8">
      <c r="A242" s="318"/>
      <c r="B242" s="318"/>
      <c r="C242" s="321"/>
      <c r="D242" s="321"/>
      <c r="E242" s="321"/>
      <c r="F242" s="321"/>
      <c r="G242" s="321"/>
      <c r="H242" s="321"/>
    </row>
    <row r="243" spans="1:8">
      <c r="A243" s="318"/>
      <c r="B243" s="318"/>
      <c r="C243" s="321"/>
      <c r="D243" s="321"/>
      <c r="E243" s="321"/>
      <c r="F243" s="321"/>
      <c r="G243" s="321"/>
      <c r="H243" s="321"/>
    </row>
    <row r="244" spans="1:8">
      <c r="A244" s="318"/>
      <c r="B244" s="318"/>
      <c r="C244" s="321"/>
      <c r="D244" s="321"/>
      <c r="E244" s="321"/>
      <c r="F244" s="321"/>
      <c r="G244" s="321"/>
      <c r="H244" s="321"/>
    </row>
    <row r="245" spans="1:8">
      <c r="A245" s="318"/>
      <c r="B245" s="318"/>
      <c r="C245" s="321"/>
      <c r="D245" s="321"/>
      <c r="E245" s="321"/>
      <c r="F245" s="321"/>
      <c r="G245" s="321"/>
      <c r="H245" s="321"/>
    </row>
    <row r="246" spans="1:8">
      <c r="A246" s="318"/>
      <c r="B246" s="318"/>
      <c r="C246" s="321"/>
      <c r="D246" s="321"/>
      <c r="E246" s="321"/>
      <c r="F246" s="321"/>
      <c r="G246" s="321"/>
      <c r="H246" s="321"/>
    </row>
    <row r="247" spans="1:8">
      <c r="A247" s="318"/>
      <c r="B247" s="318"/>
      <c r="C247" s="321"/>
      <c r="D247" s="321"/>
      <c r="E247" s="321"/>
      <c r="F247" s="321"/>
      <c r="G247" s="321"/>
      <c r="H247" s="321"/>
    </row>
    <row r="248" spans="1:8">
      <c r="A248" s="318"/>
      <c r="B248" s="318"/>
      <c r="C248" s="321"/>
      <c r="D248" s="321"/>
      <c r="E248" s="321"/>
      <c r="F248" s="321"/>
      <c r="G248" s="321"/>
      <c r="H248" s="321"/>
    </row>
    <row r="249" spans="1:8">
      <c r="A249" s="318"/>
      <c r="B249" s="318"/>
      <c r="C249" s="321"/>
      <c r="D249" s="321"/>
      <c r="E249" s="321"/>
      <c r="F249" s="321"/>
      <c r="G249" s="321"/>
      <c r="H249" s="321"/>
    </row>
    <row r="250" spans="1:8">
      <c r="A250" s="318"/>
      <c r="B250" s="318"/>
      <c r="C250" s="321"/>
      <c r="D250" s="321"/>
      <c r="E250" s="321"/>
      <c r="F250" s="321"/>
      <c r="G250" s="321"/>
      <c r="H250" s="321"/>
    </row>
    <row r="251" spans="1:8">
      <c r="A251" s="318"/>
      <c r="B251" s="318"/>
      <c r="C251" s="321"/>
      <c r="D251" s="321"/>
      <c r="E251" s="321"/>
      <c r="F251" s="321"/>
      <c r="G251" s="321"/>
      <c r="H251" s="321"/>
    </row>
    <row r="252" spans="1:8">
      <c r="A252" s="318"/>
      <c r="B252" s="318"/>
      <c r="C252" s="321"/>
      <c r="D252" s="321"/>
      <c r="E252" s="321"/>
      <c r="F252" s="321"/>
      <c r="G252" s="321"/>
      <c r="H252" s="321"/>
    </row>
    <row r="253" spans="1:8">
      <c r="A253" s="318"/>
      <c r="B253" s="318"/>
      <c r="C253" s="321"/>
      <c r="D253" s="321"/>
      <c r="E253" s="321"/>
      <c r="F253" s="321"/>
      <c r="G253" s="321"/>
      <c r="H253" s="321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>
      <c r="A468" s="318"/>
      <c r="B468" s="318"/>
      <c r="C468" s="321"/>
      <c r="D468" s="321"/>
      <c r="E468" s="321"/>
      <c r="F468" s="321"/>
      <c r="G468" s="321"/>
      <c r="H468" s="321"/>
    </row>
    <row r="469" spans="1:8">
      <c r="A469" s="318"/>
      <c r="B469" s="318"/>
      <c r="C469" s="321"/>
      <c r="D469" s="321"/>
      <c r="E469" s="321"/>
      <c r="F469" s="321"/>
      <c r="G469" s="321"/>
      <c r="H469" s="321"/>
    </row>
    <row r="470" spans="1:8">
      <c r="A470" s="318"/>
      <c r="B470" s="318"/>
      <c r="C470" s="321"/>
      <c r="D470" s="321"/>
      <c r="E470" s="321"/>
      <c r="F470" s="321"/>
      <c r="G470" s="321"/>
      <c r="H470" s="321"/>
    </row>
    <row r="471" spans="1:8">
      <c r="A471" s="318"/>
      <c r="B471" s="318"/>
      <c r="C471" s="321"/>
      <c r="D471" s="321"/>
      <c r="E471" s="321"/>
      <c r="F471" s="321"/>
      <c r="G471" s="321"/>
      <c r="H471" s="321"/>
    </row>
    <row r="472" spans="1:8">
      <c r="A472" s="318"/>
      <c r="B472" s="318"/>
      <c r="C472" s="321"/>
      <c r="D472" s="321"/>
      <c r="E472" s="321"/>
      <c r="F472" s="321"/>
      <c r="G472" s="321"/>
      <c r="H472" s="321"/>
    </row>
    <row r="473" spans="1:8">
      <c r="A473" s="318"/>
      <c r="B473" s="318"/>
      <c r="C473" s="321"/>
      <c r="D473" s="321"/>
      <c r="E473" s="321"/>
      <c r="F473" s="321"/>
      <c r="G473" s="321"/>
      <c r="H473" s="321"/>
    </row>
    <row r="474" spans="1:8">
      <c r="A474" s="318"/>
      <c r="B474" s="318"/>
      <c r="C474" s="321"/>
      <c r="D474" s="321"/>
      <c r="E474" s="321"/>
      <c r="F474" s="321"/>
      <c r="G474" s="321"/>
      <c r="H474" s="321"/>
    </row>
    <row r="475" spans="1:8" ht="14.25">
      <c r="A475" s="111"/>
      <c r="B475" s="249"/>
      <c r="C475" s="249"/>
      <c r="D475" s="249"/>
      <c r="E475" s="249"/>
      <c r="F475" s="249"/>
      <c r="G475" s="249"/>
      <c r="H475" s="249"/>
    </row>
    <row r="476" spans="1:8" ht="14.25">
      <c r="A476" s="111"/>
      <c r="B476" s="249"/>
      <c r="C476" s="249"/>
      <c r="D476" s="249"/>
      <c r="E476" s="249"/>
      <c r="F476" s="249"/>
      <c r="G476" s="249"/>
      <c r="H476" s="249"/>
    </row>
    <row r="477" spans="1:8" ht="14.25">
      <c r="A477" s="111"/>
      <c r="B477" s="249"/>
      <c r="C477" s="249"/>
      <c r="D477" s="249"/>
      <c r="E477" s="249"/>
      <c r="F477" s="249"/>
      <c r="G477" s="249"/>
      <c r="H477" s="249"/>
    </row>
    <row r="478" spans="1:8" ht="14.25">
      <c r="A478" s="111"/>
      <c r="B478" s="249"/>
      <c r="C478" s="249"/>
      <c r="D478" s="249"/>
      <c r="E478" s="249"/>
      <c r="F478" s="249"/>
      <c r="G478" s="249"/>
      <c r="H478" s="249"/>
    </row>
    <row r="479" spans="1:8" ht="14.25">
      <c r="A479" s="111"/>
      <c r="B479" s="249"/>
      <c r="C479" s="249"/>
      <c r="D479" s="249"/>
      <c r="E479" s="249"/>
      <c r="F479" s="249"/>
      <c r="G479" s="249"/>
      <c r="H479" s="249"/>
    </row>
    <row r="480" spans="1:8" ht="14.25">
      <c r="A480" s="111"/>
      <c r="B480" s="249"/>
      <c r="C480" s="249"/>
      <c r="D480" s="249"/>
      <c r="E480" s="249"/>
      <c r="F480" s="249"/>
      <c r="G480" s="249"/>
      <c r="H480" s="249"/>
    </row>
    <row r="481" spans="1:8" ht="14.25">
      <c r="A481" s="111"/>
      <c r="B481" s="249"/>
      <c r="C481" s="249"/>
      <c r="D481" s="249"/>
      <c r="E481" s="249"/>
      <c r="F481" s="249"/>
      <c r="G481" s="249"/>
      <c r="H481" s="249"/>
    </row>
    <row r="482" spans="1:8" ht="14.25">
      <c r="A482" s="111"/>
      <c r="B482" s="249"/>
      <c r="C482" s="249"/>
      <c r="D482" s="249"/>
      <c r="E482" s="249"/>
      <c r="F482" s="249"/>
      <c r="G482" s="249"/>
      <c r="H482" s="249"/>
    </row>
    <row r="483" spans="1:8" ht="14.25">
      <c r="A483" s="111"/>
      <c r="B483" s="249"/>
      <c r="C483" s="249"/>
      <c r="D483" s="249"/>
      <c r="E483" s="249"/>
      <c r="F483" s="249"/>
      <c r="G483" s="249"/>
      <c r="H483" s="249"/>
    </row>
    <row r="484" spans="1:8" ht="14.25">
      <c r="A484" s="111"/>
      <c r="B484" s="249"/>
      <c r="C484" s="249"/>
      <c r="D484" s="249"/>
      <c r="E484" s="249"/>
      <c r="F484" s="249"/>
      <c r="G484" s="249"/>
      <c r="H484" s="249"/>
    </row>
    <row r="485" spans="1:8" ht="14.25">
      <c r="A485" s="111"/>
      <c r="B485" s="249"/>
      <c r="C485" s="249"/>
      <c r="D485" s="249"/>
      <c r="E485" s="249"/>
      <c r="F485" s="249"/>
      <c r="G485" s="249"/>
      <c r="H485" s="249"/>
    </row>
    <row r="486" spans="1:8" ht="14.25">
      <c r="A486" s="111"/>
      <c r="B486" s="249"/>
      <c r="C486" s="249"/>
      <c r="D486" s="249"/>
      <c r="E486" s="249"/>
      <c r="F486" s="249"/>
      <c r="G486" s="249"/>
      <c r="H486" s="249"/>
    </row>
    <row r="487" spans="1:8" ht="14.25">
      <c r="A487" s="111"/>
      <c r="B487" s="249"/>
      <c r="C487" s="249"/>
      <c r="D487" s="249"/>
      <c r="E487" s="249"/>
      <c r="F487" s="249"/>
      <c r="G487" s="249"/>
      <c r="H487" s="249"/>
    </row>
    <row r="488" spans="1:8" ht="14.25">
      <c r="A488" s="111"/>
      <c r="B488" s="249"/>
      <c r="C488" s="249"/>
      <c r="D488" s="249"/>
      <c r="E488" s="249"/>
      <c r="F488" s="249"/>
      <c r="G488" s="249"/>
      <c r="H488" s="249"/>
    </row>
    <row r="489" spans="1:8" ht="14.25">
      <c r="A489" s="111"/>
      <c r="B489" s="249"/>
      <c r="C489" s="249"/>
      <c r="D489" s="249"/>
      <c r="E489" s="249"/>
      <c r="F489" s="249"/>
      <c r="G489" s="249"/>
      <c r="H489" s="249"/>
    </row>
    <row r="490" spans="1:8" ht="14.25">
      <c r="A490" s="111"/>
      <c r="B490" s="249"/>
      <c r="C490" s="249"/>
      <c r="D490" s="249"/>
      <c r="E490" s="249"/>
      <c r="F490" s="249"/>
      <c r="G490" s="249"/>
      <c r="H490" s="249"/>
    </row>
    <row r="491" spans="1:8" ht="14.25">
      <c r="A491" s="111"/>
      <c r="B491" s="249"/>
      <c r="C491" s="249"/>
      <c r="D491" s="249"/>
      <c r="E491" s="249"/>
      <c r="F491" s="249"/>
      <c r="G491" s="249"/>
      <c r="H491" s="249"/>
    </row>
    <row r="492" spans="1:8" ht="14.25">
      <c r="A492" s="111"/>
      <c r="B492" s="249"/>
      <c r="C492" s="249"/>
      <c r="D492" s="249"/>
      <c r="E492" s="249"/>
      <c r="F492" s="249"/>
      <c r="G492" s="249"/>
      <c r="H492" s="249"/>
    </row>
    <row r="493" spans="1:8" ht="14.25">
      <c r="A493" s="111"/>
      <c r="B493" s="249"/>
      <c r="C493" s="249"/>
      <c r="D493" s="249"/>
      <c r="E493" s="249"/>
      <c r="F493" s="249"/>
      <c r="G493" s="249"/>
      <c r="H493" s="249"/>
    </row>
    <row r="494" spans="1:8" ht="14.25">
      <c r="A494" s="111"/>
      <c r="B494" s="249"/>
      <c r="C494" s="249"/>
      <c r="D494" s="249"/>
      <c r="E494" s="249"/>
      <c r="F494" s="249"/>
      <c r="G494" s="249"/>
      <c r="H494" s="249"/>
    </row>
    <row r="495" spans="1:8" ht="14.25">
      <c r="A495" s="111"/>
      <c r="B495" s="249"/>
      <c r="C495" s="249"/>
      <c r="D495" s="249"/>
      <c r="E495" s="249"/>
      <c r="F495" s="249"/>
      <c r="G495" s="249"/>
      <c r="H495" s="249"/>
    </row>
    <row r="496" spans="1:8" ht="14.25">
      <c r="A496" s="111"/>
      <c r="B496" s="249"/>
      <c r="C496" s="249"/>
      <c r="D496" s="249"/>
      <c r="E496" s="249"/>
      <c r="F496" s="249"/>
      <c r="G496" s="249"/>
      <c r="H496" s="249"/>
    </row>
    <row r="497" spans="1:8" ht="14.25">
      <c r="A497" s="111"/>
      <c r="B497" s="249"/>
      <c r="C497" s="249"/>
      <c r="D497" s="249"/>
      <c r="E497" s="249"/>
      <c r="F497" s="249"/>
      <c r="G497" s="249"/>
      <c r="H497" s="249"/>
    </row>
    <row r="498" spans="1:8">
      <c r="A498" s="251"/>
      <c r="B498" s="252"/>
      <c r="C498" s="137"/>
      <c r="D498" s="137"/>
      <c r="E498" s="132"/>
      <c r="F498" s="132"/>
      <c r="G498" s="132"/>
      <c r="H498" s="132"/>
    </row>
    <row r="499" spans="1:8" ht="14.25">
      <c r="A499" s="225"/>
      <c r="B499" s="137"/>
      <c r="C499" s="137"/>
      <c r="D499" s="137"/>
      <c r="E499" s="132"/>
      <c r="F499" s="132"/>
      <c r="G499" s="132"/>
      <c r="H499" s="132"/>
    </row>
    <row r="500" spans="1:8" ht="14.25">
      <c r="A500" s="225"/>
      <c r="B500" s="137"/>
      <c r="C500" s="137"/>
      <c r="D500" s="137"/>
      <c r="E500" s="132"/>
      <c r="F500" s="132"/>
      <c r="G500" s="132"/>
      <c r="H500" s="132"/>
    </row>
    <row r="501" spans="1:8" ht="14.25">
      <c r="A501" s="225"/>
      <c r="B501" s="137"/>
      <c r="C501" s="137"/>
      <c r="D501" s="137"/>
      <c r="E501" s="132"/>
      <c r="F501" s="132"/>
      <c r="G501" s="132"/>
      <c r="H501" s="132"/>
    </row>
    <row r="502" spans="1:8" ht="14.25">
      <c r="A502" s="225"/>
      <c r="B502" s="137"/>
      <c r="C502" s="137"/>
      <c r="D502" s="137"/>
      <c r="E502" s="132"/>
      <c r="F502" s="132"/>
      <c r="G502" s="132"/>
      <c r="H502" s="132"/>
    </row>
    <row r="503" spans="1:8" ht="14.25">
      <c r="A503" s="225"/>
      <c r="B503" s="137"/>
      <c r="C503" s="137"/>
      <c r="D503" s="137"/>
      <c r="E503" s="132"/>
      <c r="F503" s="132"/>
      <c r="G503" s="132"/>
      <c r="H503" s="132"/>
    </row>
    <row r="504" spans="1:8" ht="14.25">
      <c r="A504" s="225"/>
      <c r="B504" s="137"/>
      <c r="C504" s="137"/>
      <c r="D504" s="137"/>
      <c r="E504" s="132"/>
      <c r="F504" s="132"/>
      <c r="G504" s="132"/>
      <c r="H504" s="132"/>
    </row>
    <row r="505" spans="1:8" ht="14.25">
      <c r="A505" s="225"/>
      <c r="B505" s="137"/>
      <c r="C505" s="137"/>
      <c r="D505" s="137"/>
      <c r="E505" s="132"/>
      <c r="F505" s="132"/>
      <c r="G505" s="132"/>
      <c r="H505" s="132"/>
    </row>
    <row r="506" spans="1:8" ht="14.25">
      <c r="A506" s="225"/>
      <c r="B506" s="137"/>
      <c r="C506" s="137"/>
      <c r="D506" s="137"/>
      <c r="E506" s="132"/>
      <c r="F506" s="132"/>
      <c r="G506" s="132"/>
      <c r="H506" s="132"/>
    </row>
    <row r="507" spans="1:8" ht="14.25">
      <c r="A507" s="225"/>
      <c r="B507" s="137"/>
      <c r="C507" s="137"/>
      <c r="D507" s="137"/>
      <c r="E507" s="132"/>
      <c r="F507" s="132"/>
      <c r="G507" s="132"/>
      <c r="H507" s="132"/>
    </row>
    <row r="508" spans="1:8" ht="14.25">
      <c r="A508" s="225"/>
      <c r="B508" s="137"/>
      <c r="C508" s="137"/>
      <c r="D508" s="137"/>
      <c r="E508" s="132"/>
      <c r="F508" s="132"/>
      <c r="G508" s="132"/>
      <c r="H508" s="132"/>
    </row>
    <row r="509" spans="1:8" ht="14.25">
      <c r="A509" s="225"/>
      <c r="B509" s="137"/>
      <c r="C509" s="137"/>
      <c r="D509" s="137"/>
      <c r="E509" s="132"/>
      <c r="F509" s="132"/>
      <c r="G509" s="132"/>
      <c r="H509" s="132"/>
    </row>
    <row r="510" spans="1:8" ht="14.25">
      <c r="A510" s="225"/>
      <c r="B510" s="137"/>
      <c r="C510" s="137"/>
      <c r="D510" s="137"/>
      <c r="E510" s="132"/>
      <c r="F510" s="132"/>
      <c r="G510" s="132"/>
      <c r="H510" s="132"/>
    </row>
    <row r="511" spans="1:8" ht="14.25">
      <c r="A511" s="225"/>
      <c r="B511" s="137"/>
      <c r="C511" s="137"/>
      <c r="D511" s="137"/>
      <c r="E511" s="132"/>
      <c r="F511" s="132"/>
      <c r="G511" s="132"/>
      <c r="H511" s="132"/>
    </row>
    <row r="512" spans="1:8" ht="14.25">
      <c r="A512" s="225"/>
      <c r="B512" s="137"/>
      <c r="C512" s="137"/>
      <c r="D512" s="137"/>
      <c r="E512" s="132"/>
      <c r="F512" s="132"/>
      <c r="G512" s="132"/>
      <c r="H512" s="132"/>
    </row>
    <row r="513" spans="1:8" ht="14.25">
      <c r="A513" s="225"/>
      <c r="B513" s="137"/>
      <c r="C513" s="137"/>
      <c r="D513" s="137"/>
      <c r="E513" s="132"/>
      <c r="F513" s="132"/>
      <c r="G513" s="132"/>
      <c r="H513" s="132"/>
    </row>
    <row r="514" spans="1:8" ht="14.25">
      <c r="A514" s="225"/>
      <c r="B514" s="137"/>
      <c r="C514" s="137"/>
      <c r="D514" s="137"/>
      <c r="E514" s="132"/>
      <c r="F514" s="132"/>
      <c r="G514" s="132"/>
      <c r="H514" s="132"/>
    </row>
    <row r="515" spans="1:8" ht="14.25">
      <c r="A515" s="225"/>
      <c r="B515" s="137"/>
      <c r="C515" s="137"/>
      <c r="D515" s="137"/>
      <c r="E515" s="132"/>
      <c r="F515" s="132"/>
      <c r="G515" s="132"/>
      <c r="H515" s="132"/>
    </row>
    <row r="516" spans="1:8" ht="14.25">
      <c r="A516" s="225"/>
      <c r="B516" s="137"/>
      <c r="C516" s="137"/>
      <c r="D516" s="137"/>
      <c r="E516" s="132"/>
      <c r="F516" s="132"/>
      <c r="G516" s="132"/>
      <c r="H516" s="132"/>
    </row>
    <row r="517" spans="1:8" ht="14.25">
      <c r="A517" s="225"/>
      <c r="B517" s="137"/>
      <c r="C517" s="137"/>
      <c r="D517" s="137"/>
      <c r="E517" s="132"/>
      <c r="F517" s="132"/>
      <c r="G517" s="132"/>
      <c r="H517" s="132"/>
    </row>
    <row r="518" spans="1:8" ht="14.25">
      <c r="A518" s="225"/>
      <c r="B518" s="137"/>
      <c r="C518" s="137"/>
      <c r="D518" s="137"/>
      <c r="E518" s="132"/>
      <c r="F518" s="132"/>
      <c r="G518" s="132"/>
      <c r="H518" s="132"/>
    </row>
    <row r="519" spans="1:8" ht="14.25">
      <c r="A519" s="225"/>
      <c r="B519" s="137"/>
      <c r="C519" s="137"/>
      <c r="D519" s="137"/>
      <c r="E519" s="132"/>
      <c r="F519" s="132"/>
      <c r="G519" s="132"/>
      <c r="H519" s="132"/>
    </row>
    <row r="520" spans="1:8">
      <c r="A520" s="111"/>
      <c r="B520" s="137"/>
      <c r="C520" s="137"/>
      <c r="D520" s="137"/>
      <c r="E520" s="132"/>
      <c r="F520" s="132"/>
      <c r="G520" s="132"/>
      <c r="H520" s="132"/>
    </row>
    <row r="521" spans="1:8" ht="14.25">
      <c r="A521" s="111" t="s">
        <v>249</v>
      </c>
      <c r="B521" s="340"/>
      <c r="C521" s="340"/>
      <c r="D521" s="340"/>
      <c r="E521" s="340"/>
      <c r="F521" s="340"/>
      <c r="G521" s="340"/>
      <c r="H521" s="340"/>
    </row>
    <row r="522" spans="1:8" ht="14.25">
      <c r="A522" s="225" t="s">
        <v>148</v>
      </c>
      <c r="B522" s="137" t="s">
        <v>149</v>
      </c>
      <c r="C522" s="137"/>
      <c r="D522" s="137"/>
      <c r="E522" s="132"/>
      <c r="F522" s="132"/>
      <c r="G522" s="132"/>
      <c r="H522" s="132"/>
    </row>
    <row r="523" spans="1:8" ht="14.25">
      <c r="A523" s="225" t="s">
        <v>150</v>
      </c>
      <c r="B523" s="137" t="s">
        <v>151</v>
      </c>
      <c r="C523" s="137"/>
      <c r="D523" s="137"/>
      <c r="E523" s="132"/>
      <c r="F523" s="132"/>
      <c r="G523" s="132"/>
      <c r="H523" s="132"/>
    </row>
    <row r="524" spans="1:8" ht="14.25">
      <c r="A524" s="225" t="s">
        <v>152</v>
      </c>
      <c r="B524" s="137" t="s">
        <v>175</v>
      </c>
      <c r="C524" s="137"/>
      <c r="D524" s="137"/>
      <c r="E524" s="132"/>
      <c r="F524" s="132"/>
      <c r="G524" s="132"/>
      <c r="H524" s="132"/>
    </row>
    <row r="525" spans="1:8" ht="25.5">
      <c r="A525" s="225" t="s">
        <v>153</v>
      </c>
      <c r="B525" s="137" t="s">
        <v>154</v>
      </c>
      <c r="C525" s="137"/>
      <c r="D525" s="137"/>
      <c r="E525" s="132"/>
      <c r="F525" s="132"/>
      <c r="G525" s="132"/>
      <c r="H525" s="132"/>
    </row>
    <row r="526" spans="1:8" ht="14.25">
      <c r="A526" s="225" t="s">
        <v>155</v>
      </c>
      <c r="B526" s="137" t="s">
        <v>156</v>
      </c>
      <c r="C526" s="137"/>
      <c r="D526" s="137"/>
      <c r="E526" s="132"/>
      <c r="F526" s="132"/>
      <c r="G526" s="132"/>
      <c r="H526" s="132"/>
    </row>
    <row r="527" spans="1:8" ht="25.5">
      <c r="A527" s="225" t="s">
        <v>157</v>
      </c>
      <c r="B527" s="137" t="s">
        <v>170</v>
      </c>
      <c r="C527" s="137"/>
      <c r="D527" s="137"/>
      <c r="E527" s="132"/>
      <c r="F527" s="132"/>
      <c r="G527" s="132"/>
      <c r="H527" s="132"/>
    </row>
    <row r="528" spans="1:8" ht="51">
      <c r="A528" s="225" t="s">
        <v>158</v>
      </c>
      <c r="B528" s="137" t="s">
        <v>159</v>
      </c>
      <c r="C528" s="137"/>
      <c r="D528" s="137"/>
      <c r="E528" s="132"/>
      <c r="F528" s="132"/>
      <c r="G528" s="132"/>
      <c r="H528" s="132"/>
    </row>
    <row r="529" spans="1:8" ht="51">
      <c r="A529" s="225" t="s">
        <v>160</v>
      </c>
      <c r="B529" s="137" t="s">
        <v>161</v>
      </c>
      <c r="C529" s="137"/>
      <c r="D529" s="137"/>
      <c r="E529" s="132"/>
      <c r="F529" s="132"/>
      <c r="G529" s="132"/>
      <c r="H529" s="132"/>
    </row>
    <row r="530" spans="1:8" ht="25.5">
      <c r="A530" s="225" t="s">
        <v>162</v>
      </c>
      <c r="B530" s="137" t="s">
        <v>163</v>
      </c>
      <c r="C530" s="137"/>
      <c r="D530" s="137"/>
      <c r="E530" s="132"/>
      <c r="F530" s="132"/>
      <c r="G530" s="132"/>
      <c r="H530" s="132"/>
    </row>
    <row r="531" spans="1:8" ht="38.25">
      <c r="A531" s="225" t="s">
        <v>164</v>
      </c>
      <c r="B531" s="137" t="s">
        <v>165</v>
      </c>
      <c r="C531" s="137"/>
      <c r="D531" s="137"/>
      <c r="E531" s="132"/>
      <c r="F531" s="132"/>
      <c r="G531" s="132"/>
      <c r="H531" s="132"/>
    </row>
    <row r="532" spans="1:8" ht="76.5">
      <c r="A532" s="225" t="s">
        <v>166</v>
      </c>
      <c r="B532" s="137" t="s">
        <v>167</v>
      </c>
      <c r="C532" s="137"/>
      <c r="D532" s="137"/>
      <c r="E532" s="132"/>
      <c r="F532" s="132"/>
      <c r="G532" s="132"/>
      <c r="H532" s="132"/>
    </row>
    <row r="533" spans="1:8" ht="89.25">
      <c r="A533" s="225" t="s">
        <v>168</v>
      </c>
      <c r="B533" s="137" t="s">
        <v>169</v>
      </c>
      <c r="C533" s="137"/>
      <c r="D533" s="137"/>
      <c r="E533" s="132"/>
      <c r="F533" s="132"/>
      <c r="G533" s="132"/>
      <c r="H533" s="132"/>
    </row>
    <row r="534" spans="1:8">
      <c r="A534" s="111" t="s">
        <v>250</v>
      </c>
      <c r="B534" s="137"/>
      <c r="C534" s="137"/>
      <c r="D534" s="137"/>
      <c r="E534" s="132"/>
      <c r="F534" s="132"/>
      <c r="G534" s="132"/>
      <c r="H534" s="132"/>
    </row>
    <row r="535" spans="1:8">
      <c r="A535" s="111" t="s">
        <v>246</v>
      </c>
      <c r="B535" s="111"/>
      <c r="C535" s="137"/>
      <c r="D535" s="137"/>
      <c r="E535" s="132"/>
      <c r="F535" s="132"/>
      <c r="G535" s="132"/>
      <c r="H535" s="132"/>
    </row>
    <row r="536" spans="1:8">
      <c r="A536" s="974" t="s">
        <v>147</v>
      </c>
      <c r="B536" s="974"/>
      <c r="C536" s="974"/>
      <c r="D536" s="974"/>
      <c r="E536" s="974"/>
      <c r="F536" s="974"/>
      <c r="G536" s="974"/>
      <c r="H536" s="974"/>
    </row>
    <row r="537" spans="1:8">
      <c r="A537" s="974" t="s">
        <v>340</v>
      </c>
      <c r="B537" s="974"/>
      <c r="C537" s="974"/>
      <c r="D537" s="974"/>
      <c r="E537" s="974"/>
      <c r="F537" s="974"/>
      <c r="G537" s="974"/>
      <c r="H537" s="974"/>
    </row>
    <row r="538" spans="1:8" ht="14.25">
      <c r="A538" s="111"/>
      <c r="B538" s="225"/>
      <c r="C538" s="225"/>
      <c r="D538" s="225"/>
      <c r="E538" s="132"/>
      <c r="F538" s="132"/>
      <c r="G538" s="341"/>
      <c r="H538" s="132"/>
    </row>
  </sheetData>
  <mergeCells count="8">
    <mergeCell ref="A536:H536"/>
    <mergeCell ref="A537:H537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00000"/>
  </sheetPr>
  <dimension ref="A1:H531"/>
  <sheetViews>
    <sheetView topLeftCell="A55" workbookViewId="0">
      <selection activeCell="H48" sqref="H48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975">
        <f>[5]Kadar.ode.!C2</f>
        <v>17870092</v>
      </c>
      <c r="D2" s="976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/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318"/>
      <c r="B9" s="371" t="s">
        <v>2330</v>
      </c>
      <c r="C9" s="321"/>
      <c r="D9" s="321"/>
      <c r="E9" s="321"/>
      <c r="F9" s="321"/>
      <c r="G9" s="367"/>
      <c r="H9" s="367"/>
    </row>
    <row r="10" spans="1:8">
      <c r="A10" s="318"/>
      <c r="B10" s="318"/>
      <c r="C10" s="321"/>
      <c r="D10" s="321"/>
      <c r="E10" s="321"/>
      <c r="F10" s="321"/>
      <c r="G10" s="367"/>
      <c r="H10" s="367"/>
    </row>
    <row r="11" spans="1:8">
      <c r="A11" s="385" t="s">
        <v>2331</v>
      </c>
      <c r="B11" s="385" t="s">
        <v>2332</v>
      </c>
      <c r="C11" s="241">
        <v>0</v>
      </c>
      <c r="D11" s="386">
        <v>5</v>
      </c>
      <c r="E11" s="241">
        <v>0</v>
      </c>
      <c r="F11" s="386">
        <v>5</v>
      </c>
      <c r="G11" s="363">
        <f t="shared" ref="G11:H43" si="0">C11+E11</f>
        <v>0</v>
      </c>
      <c r="H11" s="363">
        <f t="shared" si="0"/>
        <v>10</v>
      </c>
    </row>
    <row r="12" spans="1:8">
      <c r="A12" s="385" t="s">
        <v>2333</v>
      </c>
      <c r="B12" s="385" t="s">
        <v>2334</v>
      </c>
      <c r="C12" s="241">
        <v>115</v>
      </c>
      <c r="D12" s="386">
        <v>200</v>
      </c>
      <c r="E12" s="241">
        <v>276</v>
      </c>
      <c r="F12" s="386">
        <v>300</v>
      </c>
      <c r="G12" s="363">
        <f t="shared" si="0"/>
        <v>391</v>
      </c>
      <c r="H12" s="363">
        <f t="shared" si="0"/>
        <v>500</v>
      </c>
    </row>
    <row r="13" spans="1:8">
      <c r="A13" s="385" t="s">
        <v>2335</v>
      </c>
      <c r="B13" s="385" t="s">
        <v>2336</v>
      </c>
      <c r="C13" s="241">
        <v>1988</v>
      </c>
      <c r="D13" s="386">
        <v>2200</v>
      </c>
      <c r="E13" s="241">
        <v>510</v>
      </c>
      <c r="F13" s="386">
        <v>500</v>
      </c>
      <c r="G13" s="363">
        <f t="shared" si="0"/>
        <v>2498</v>
      </c>
      <c r="H13" s="363">
        <f t="shared" si="0"/>
        <v>2700</v>
      </c>
    </row>
    <row r="14" spans="1:8">
      <c r="A14" s="385" t="s">
        <v>2337</v>
      </c>
      <c r="B14" s="385" t="s">
        <v>2338</v>
      </c>
      <c r="C14" s="241">
        <v>0</v>
      </c>
      <c r="D14" s="386">
        <v>3</v>
      </c>
      <c r="E14" s="241">
        <v>0</v>
      </c>
      <c r="F14" s="386">
        <v>3</v>
      </c>
      <c r="G14" s="363">
        <f t="shared" si="0"/>
        <v>0</v>
      </c>
      <c r="H14" s="363">
        <f t="shared" si="0"/>
        <v>6</v>
      </c>
    </row>
    <row r="15" spans="1:8">
      <c r="A15" s="385" t="s">
        <v>2339</v>
      </c>
      <c r="B15" s="385" t="s">
        <v>2340</v>
      </c>
      <c r="C15" s="241">
        <v>831</v>
      </c>
      <c r="D15" s="386">
        <v>1000</v>
      </c>
      <c r="E15" s="241">
        <v>288</v>
      </c>
      <c r="F15" s="386">
        <v>300</v>
      </c>
      <c r="G15" s="363">
        <f t="shared" si="0"/>
        <v>1119</v>
      </c>
      <c r="H15" s="363">
        <f t="shared" si="0"/>
        <v>1300</v>
      </c>
    </row>
    <row r="16" spans="1:8">
      <c r="A16" s="387" t="s">
        <v>2341</v>
      </c>
      <c r="B16" s="388" t="s">
        <v>2342</v>
      </c>
      <c r="C16" s="241">
        <v>0</v>
      </c>
      <c r="D16" s="389">
        <v>8</v>
      </c>
      <c r="E16" s="241">
        <v>0</v>
      </c>
      <c r="F16" s="389">
        <v>4</v>
      </c>
      <c r="G16" s="363">
        <f t="shared" si="0"/>
        <v>0</v>
      </c>
      <c r="H16" s="363">
        <f t="shared" si="0"/>
        <v>12</v>
      </c>
    </row>
    <row r="17" spans="1:8">
      <c r="A17" s="385" t="s">
        <v>2343</v>
      </c>
      <c r="B17" s="385" t="s">
        <v>2338</v>
      </c>
      <c r="C17" s="241">
        <v>0</v>
      </c>
      <c r="D17" s="386">
        <v>5</v>
      </c>
      <c r="E17" s="241">
        <v>0</v>
      </c>
      <c r="F17" s="386">
        <v>10</v>
      </c>
      <c r="G17" s="363">
        <f t="shared" si="0"/>
        <v>0</v>
      </c>
      <c r="H17" s="363">
        <f t="shared" si="0"/>
        <v>15</v>
      </c>
    </row>
    <row r="18" spans="1:8">
      <c r="A18" s="385" t="s">
        <v>2344</v>
      </c>
      <c r="B18" s="385" t="s">
        <v>2345</v>
      </c>
      <c r="C18" s="241">
        <v>0</v>
      </c>
      <c r="D18" s="386">
        <v>0</v>
      </c>
      <c r="E18" s="241">
        <v>0</v>
      </c>
      <c r="F18" s="386">
        <v>10</v>
      </c>
      <c r="G18" s="363">
        <f t="shared" si="0"/>
        <v>0</v>
      </c>
      <c r="H18" s="363">
        <f t="shared" si="0"/>
        <v>10</v>
      </c>
    </row>
    <row r="19" spans="1:8">
      <c r="A19" s="385" t="s">
        <v>2346</v>
      </c>
      <c r="B19" s="385" t="s">
        <v>2347</v>
      </c>
      <c r="C19" s="241">
        <v>0</v>
      </c>
      <c r="D19" s="386">
        <v>0</v>
      </c>
      <c r="E19" s="241">
        <v>0</v>
      </c>
      <c r="F19" s="386">
        <v>10</v>
      </c>
      <c r="G19" s="363">
        <f t="shared" si="0"/>
        <v>0</v>
      </c>
      <c r="H19" s="363">
        <f t="shared" si="0"/>
        <v>10</v>
      </c>
    </row>
    <row r="20" spans="1:8">
      <c r="A20" s="385" t="s">
        <v>2348</v>
      </c>
      <c r="B20" s="385" t="s">
        <v>2349</v>
      </c>
      <c r="C20" s="241">
        <v>2</v>
      </c>
      <c r="D20" s="386">
        <v>5</v>
      </c>
      <c r="E20" s="241">
        <v>0</v>
      </c>
      <c r="F20" s="386">
        <v>7</v>
      </c>
      <c r="G20" s="363">
        <f t="shared" si="0"/>
        <v>2</v>
      </c>
      <c r="H20" s="363">
        <f t="shared" si="0"/>
        <v>12</v>
      </c>
    </row>
    <row r="21" spans="1:8" ht="25.5">
      <c r="A21" s="390" t="s">
        <v>2350</v>
      </c>
      <c r="B21" s="391" t="s">
        <v>2351</v>
      </c>
      <c r="C21" s="241">
        <v>0</v>
      </c>
      <c r="D21" s="386">
        <v>5</v>
      </c>
      <c r="E21" s="241">
        <v>0</v>
      </c>
      <c r="F21" s="386">
        <v>0</v>
      </c>
      <c r="G21" s="363">
        <f t="shared" si="0"/>
        <v>0</v>
      </c>
      <c r="H21" s="363">
        <f t="shared" si="0"/>
        <v>5</v>
      </c>
    </row>
    <row r="22" spans="1:8">
      <c r="A22" s="385" t="s">
        <v>2352</v>
      </c>
      <c r="B22" s="385" t="s">
        <v>2353</v>
      </c>
      <c r="C22" s="241">
        <v>0</v>
      </c>
      <c r="D22" s="386">
        <v>0</v>
      </c>
      <c r="E22" s="241">
        <v>1</v>
      </c>
      <c r="F22" s="386">
        <v>5</v>
      </c>
      <c r="G22" s="363">
        <f t="shared" si="0"/>
        <v>1</v>
      </c>
      <c r="H22" s="363">
        <f t="shared" si="0"/>
        <v>5</v>
      </c>
    </row>
    <row r="23" spans="1:8">
      <c r="A23" s="385" t="s">
        <v>2354</v>
      </c>
      <c r="B23" s="385" t="s">
        <v>2355</v>
      </c>
      <c r="C23" s="241">
        <v>7</v>
      </c>
      <c r="D23" s="386">
        <v>10</v>
      </c>
      <c r="E23" s="241">
        <v>22</v>
      </c>
      <c r="F23" s="386">
        <v>20</v>
      </c>
      <c r="G23" s="363">
        <f t="shared" si="0"/>
        <v>29</v>
      </c>
      <c r="H23" s="363">
        <f t="shared" si="0"/>
        <v>30</v>
      </c>
    </row>
    <row r="24" spans="1:8">
      <c r="A24" s="385" t="s">
        <v>2356</v>
      </c>
      <c r="B24" s="385" t="s">
        <v>2357</v>
      </c>
      <c r="C24" s="241">
        <v>1</v>
      </c>
      <c r="D24" s="386">
        <v>0</v>
      </c>
      <c r="E24" s="241">
        <v>4</v>
      </c>
      <c r="F24" s="386">
        <v>2</v>
      </c>
      <c r="G24" s="363">
        <f t="shared" si="0"/>
        <v>5</v>
      </c>
      <c r="H24" s="363">
        <f t="shared" si="0"/>
        <v>2</v>
      </c>
    </row>
    <row r="25" spans="1:8">
      <c r="A25" s="385" t="s">
        <v>2358</v>
      </c>
      <c r="B25" s="385" t="s">
        <v>2359</v>
      </c>
      <c r="C25" s="241">
        <v>5</v>
      </c>
      <c r="D25" s="386">
        <v>10</v>
      </c>
      <c r="E25" s="241">
        <v>5</v>
      </c>
      <c r="F25" s="386">
        <v>2</v>
      </c>
      <c r="G25" s="363">
        <f t="shared" si="0"/>
        <v>10</v>
      </c>
      <c r="H25" s="363">
        <f t="shared" si="0"/>
        <v>12</v>
      </c>
    </row>
    <row r="26" spans="1:8">
      <c r="A26" s="385" t="s">
        <v>2360</v>
      </c>
      <c r="B26" s="385" t="s">
        <v>2361</v>
      </c>
      <c r="C26" s="241">
        <v>0</v>
      </c>
      <c r="D26" s="386">
        <v>0</v>
      </c>
      <c r="E26" s="241">
        <v>0</v>
      </c>
      <c r="F26" s="386">
        <v>2</v>
      </c>
      <c r="G26" s="363">
        <f t="shared" si="0"/>
        <v>0</v>
      </c>
      <c r="H26" s="363">
        <f t="shared" si="0"/>
        <v>2</v>
      </c>
    </row>
    <row r="27" spans="1:8">
      <c r="A27" s="385" t="s">
        <v>2362</v>
      </c>
      <c r="B27" s="385" t="s">
        <v>2363</v>
      </c>
      <c r="C27" s="241">
        <v>1797</v>
      </c>
      <c r="D27" s="386">
        <v>2000</v>
      </c>
      <c r="E27" s="241">
        <v>347</v>
      </c>
      <c r="F27" s="386">
        <v>350</v>
      </c>
      <c r="G27" s="363">
        <f t="shared" si="0"/>
        <v>2144</v>
      </c>
      <c r="H27" s="363">
        <f t="shared" si="0"/>
        <v>2350</v>
      </c>
    </row>
    <row r="28" spans="1:8">
      <c r="A28" s="385" t="s">
        <v>164</v>
      </c>
      <c r="B28" s="385" t="s">
        <v>2364</v>
      </c>
      <c r="C28" s="241">
        <v>222</v>
      </c>
      <c r="D28" s="386">
        <v>250</v>
      </c>
      <c r="E28" s="241">
        <v>76</v>
      </c>
      <c r="F28" s="386">
        <v>100</v>
      </c>
      <c r="G28" s="363">
        <f t="shared" si="0"/>
        <v>298</v>
      </c>
      <c r="H28" s="363">
        <f t="shared" si="0"/>
        <v>350</v>
      </c>
    </row>
    <row r="29" spans="1:8">
      <c r="A29" s="385" t="s">
        <v>166</v>
      </c>
      <c r="B29" s="385" t="s">
        <v>2365</v>
      </c>
      <c r="C29" s="241">
        <v>76</v>
      </c>
      <c r="D29" s="386">
        <v>80</v>
      </c>
      <c r="E29" s="241">
        <v>17</v>
      </c>
      <c r="F29" s="386">
        <v>25</v>
      </c>
      <c r="G29" s="363">
        <f t="shared" si="0"/>
        <v>93</v>
      </c>
      <c r="H29" s="363">
        <f t="shared" si="0"/>
        <v>105</v>
      </c>
    </row>
    <row r="30" spans="1:8" ht="38.25">
      <c r="A30" s="385" t="s">
        <v>2366</v>
      </c>
      <c r="B30" s="392" t="s">
        <v>2367</v>
      </c>
      <c r="C30" s="241">
        <v>2</v>
      </c>
      <c r="D30" s="386">
        <v>5</v>
      </c>
      <c r="E30" s="241">
        <v>0</v>
      </c>
      <c r="F30" s="386">
        <v>5</v>
      </c>
      <c r="G30" s="363">
        <f t="shared" si="0"/>
        <v>2</v>
      </c>
      <c r="H30" s="363">
        <f t="shared" si="0"/>
        <v>10</v>
      </c>
    </row>
    <row r="31" spans="1:8" ht="25.5">
      <c r="A31" s="385" t="s">
        <v>168</v>
      </c>
      <c r="B31" s="392" t="s">
        <v>2368</v>
      </c>
      <c r="C31" s="241">
        <v>59</v>
      </c>
      <c r="D31" s="386">
        <v>70</v>
      </c>
      <c r="E31" s="241">
        <v>3</v>
      </c>
      <c r="F31" s="386">
        <v>8</v>
      </c>
      <c r="G31" s="363">
        <f t="shared" si="0"/>
        <v>62</v>
      </c>
      <c r="H31" s="363">
        <f t="shared" si="0"/>
        <v>78</v>
      </c>
    </row>
    <row r="32" spans="1:8">
      <c r="A32" s="385" t="s">
        <v>157</v>
      </c>
      <c r="B32" s="392" t="s">
        <v>2369</v>
      </c>
      <c r="C32" s="241">
        <v>563</v>
      </c>
      <c r="D32" s="386">
        <v>600</v>
      </c>
      <c r="E32" s="241">
        <v>165</v>
      </c>
      <c r="F32" s="386">
        <v>200</v>
      </c>
      <c r="G32" s="363">
        <f t="shared" si="0"/>
        <v>728</v>
      </c>
      <c r="H32" s="363">
        <f t="shared" si="0"/>
        <v>800</v>
      </c>
    </row>
    <row r="33" spans="1:8" ht="25.5">
      <c r="A33" s="385" t="s">
        <v>158</v>
      </c>
      <c r="B33" s="392" t="s">
        <v>2370</v>
      </c>
      <c r="C33" s="241">
        <v>103</v>
      </c>
      <c r="D33" s="386">
        <v>120</v>
      </c>
      <c r="E33" s="241">
        <v>51</v>
      </c>
      <c r="F33" s="386">
        <v>60</v>
      </c>
      <c r="G33" s="363">
        <f t="shared" si="0"/>
        <v>154</v>
      </c>
      <c r="H33" s="363">
        <f t="shared" si="0"/>
        <v>180</v>
      </c>
    </row>
    <row r="34" spans="1:8" ht="25.5">
      <c r="A34" s="385" t="s">
        <v>2371</v>
      </c>
      <c r="B34" s="392" t="s">
        <v>2372</v>
      </c>
      <c r="C34" s="241">
        <v>0</v>
      </c>
      <c r="D34" s="386">
        <v>5</v>
      </c>
      <c r="E34" s="241">
        <v>0</v>
      </c>
      <c r="F34" s="386">
        <v>5</v>
      </c>
      <c r="G34" s="363">
        <f t="shared" si="0"/>
        <v>0</v>
      </c>
      <c r="H34" s="363">
        <f t="shared" si="0"/>
        <v>10</v>
      </c>
    </row>
    <row r="35" spans="1:8" ht="25.5">
      <c r="A35" s="385" t="s">
        <v>160</v>
      </c>
      <c r="B35" s="392" t="s">
        <v>2373</v>
      </c>
      <c r="C35" s="241">
        <v>268</v>
      </c>
      <c r="D35" s="386">
        <v>280</v>
      </c>
      <c r="E35" s="241">
        <v>28</v>
      </c>
      <c r="F35" s="386">
        <v>30</v>
      </c>
      <c r="G35" s="363">
        <f t="shared" si="0"/>
        <v>296</v>
      </c>
      <c r="H35" s="363">
        <f t="shared" si="0"/>
        <v>310</v>
      </c>
    </row>
    <row r="36" spans="1:8">
      <c r="A36" s="385" t="s">
        <v>2374</v>
      </c>
      <c r="B36" s="385" t="s">
        <v>2375</v>
      </c>
      <c r="C36" s="241">
        <v>0</v>
      </c>
      <c r="D36" s="386">
        <v>2</v>
      </c>
      <c r="E36" s="241">
        <v>0</v>
      </c>
      <c r="F36" s="386">
        <v>2</v>
      </c>
      <c r="G36" s="363">
        <f t="shared" si="0"/>
        <v>0</v>
      </c>
      <c r="H36" s="363">
        <f t="shared" si="0"/>
        <v>4</v>
      </c>
    </row>
    <row r="37" spans="1:8">
      <c r="A37" s="385" t="s">
        <v>2362</v>
      </c>
      <c r="B37" s="385" t="s">
        <v>2363</v>
      </c>
      <c r="C37" s="241">
        <v>1797</v>
      </c>
      <c r="D37" s="386">
        <v>1800</v>
      </c>
      <c r="E37" s="241">
        <v>347</v>
      </c>
      <c r="F37" s="386">
        <v>450</v>
      </c>
      <c r="G37" s="363">
        <f t="shared" si="0"/>
        <v>2144</v>
      </c>
      <c r="H37" s="363">
        <f t="shared" si="0"/>
        <v>2250</v>
      </c>
    </row>
    <row r="38" spans="1:8" ht="25.5">
      <c r="A38" s="387" t="s">
        <v>2376</v>
      </c>
      <c r="B38" s="388" t="s">
        <v>2377</v>
      </c>
      <c r="C38" s="241">
        <v>0</v>
      </c>
      <c r="D38" s="389">
        <v>2</v>
      </c>
      <c r="E38" s="241">
        <v>4</v>
      </c>
      <c r="F38" s="389">
        <v>0</v>
      </c>
      <c r="G38" s="363">
        <f t="shared" si="0"/>
        <v>4</v>
      </c>
      <c r="H38" s="363">
        <f t="shared" si="0"/>
        <v>2</v>
      </c>
    </row>
    <row r="39" spans="1:8">
      <c r="A39" s="387" t="s">
        <v>2378</v>
      </c>
      <c r="B39" s="388" t="s">
        <v>2379</v>
      </c>
      <c r="C39" s="241">
        <v>4</v>
      </c>
      <c r="D39" s="389">
        <v>5</v>
      </c>
      <c r="E39" s="241">
        <v>1</v>
      </c>
      <c r="F39" s="389">
        <v>4</v>
      </c>
      <c r="G39" s="363">
        <f t="shared" si="0"/>
        <v>5</v>
      </c>
      <c r="H39" s="363">
        <f t="shared" si="0"/>
        <v>9</v>
      </c>
    </row>
    <row r="40" spans="1:8">
      <c r="A40" s="387" t="s">
        <v>2380</v>
      </c>
      <c r="B40" s="388" t="s">
        <v>2381</v>
      </c>
      <c r="C40" s="241">
        <v>0</v>
      </c>
      <c r="D40" s="389">
        <v>1</v>
      </c>
      <c r="E40" s="241">
        <v>0</v>
      </c>
      <c r="F40" s="389">
        <v>2</v>
      </c>
      <c r="G40" s="363">
        <f t="shared" si="0"/>
        <v>0</v>
      </c>
      <c r="H40" s="363">
        <f t="shared" si="0"/>
        <v>3</v>
      </c>
    </row>
    <row r="41" spans="1:8">
      <c r="A41" s="387" t="s">
        <v>2382</v>
      </c>
      <c r="B41" s="388" t="s">
        <v>2383</v>
      </c>
      <c r="C41" s="241">
        <v>1</v>
      </c>
      <c r="D41" s="389">
        <v>1</v>
      </c>
      <c r="E41" s="241">
        <v>2</v>
      </c>
      <c r="F41" s="389">
        <v>2</v>
      </c>
      <c r="G41" s="363">
        <f t="shared" si="0"/>
        <v>3</v>
      </c>
      <c r="H41" s="363">
        <f t="shared" si="0"/>
        <v>3</v>
      </c>
    </row>
    <row r="42" spans="1:8">
      <c r="A42" s="387" t="s">
        <v>2384</v>
      </c>
      <c r="B42" s="388" t="s">
        <v>2385</v>
      </c>
      <c r="C42" s="241">
        <v>0</v>
      </c>
      <c r="D42" s="389">
        <v>1</v>
      </c>
      <c r="E42" s="241">
        <v>0</v>
      </c>
      <c r="F42" s="389">
        <v>2</v>
      </c>
      <c r="G42" s="363">
        <f t="shared" si="0"/>
        <v>0</v>
      </c>
      <c r="H42" s="363">
        <f t="shared" si="0"/>
        <v>3</v>
      </c>
    </row>
    <row r="43" spans="1:8">
      <c r="A43" s="387" t="s">
        <v>2386</v>
      </c>
      <c r="B43" s="388" t="s">
        <v>2387</v>
      </c>
      <c r="C43" s="241">
        <v>1</v>
      </c>
      <c r="D43" s="389">
        <v>2</v>
      </c>
      <c r="E43" s="241">
        <v>0</v>
      </c>
      <c r="F43" s="389">
        <v>0</v>
      </c>
      <c r="G43" s="363">
        <f t="shared" si="0"/>
        <v>1</v>
      </c>
      <c r="H43" s="363">
        <f t="shared" si="0"/>
        <v>2</v>
      </c>
    </row>
    <row r="44" spans="1:8" s="394" customFormat="1">
      <c r="A44" s="370"/>
      <c r="B44" s="370" t="s">
        <v>2011</v>
      </c>
      <c r="C44" s="393">
        <f t="shared" ref="C44:H44" si="1">SUM(C11:C43)</f>
        <v>7842</v>
      </c>
      <c r="D44" s="393">
        <f t="shared" si="1"/>
        <v>8675</v>
      </c>
      <c r="E44" s="393">
        <f t="shared" si="1"/>
        <v>2147</v>
      </c>
      <c r="F44" s="393">
        <f t="shared" si="1"/>
        <v>2425</v>
      </c>
      <c r="G44" s="393">
        <f t="shared" si="1"/>
        <v>9989</v>
      </c>
      <c r="H44" s="393">
        <f t="shared" si="1"/>
        <v>11100</v>
      </c>
    </row>
    <row r="45" spans="1:8">
      <c r="A45" s="318"/>
      <c r="B45" s="318"/>
      <c r="C45" s="321"/>
      <c r="D45" s="321"/>
      <c r="E45" s="321"/>
      <c r="F45" s="321"/>
      <c r="G45" s="321"/>
      <c r="H45" s="321"/>
    </row>
    <row r="46" spans="1:8">
      <c r="A46" s="318"/>
      <c r="B46" s="318"/>
      <c r="C46" s="321"/>
      <c r="D46" s="321"/>
      <c r="E46" s="321"/>
      <c r="F46" s="321"/>
      <c r="G46" s="321"/>
      <c r="H46" s="321"/>
    </row>
    <row r="47" spans="1:8" ht="14.25">
      <c r="A47" s="115" t="s">
        <v>249</v>
      </c>
      <c r="B47" s="133"/>
      <c r="C47" s="133"/>
      <c r="D47" s="133"/>
      <c r="E47" s="133"/>
      <c r="F47" s="133"/>
      <c r="G47" s="133"/>
      <c r="H47" s="226"/>
    </row>
    <row r="48" spans="1:8" ht="14.25">
      <c r="A48" s="225" t="s">
        <v>148</v>
      </c>
      <c r="B48" s="130" t="s">
        <v>149</v>
      </c>
      <c r="C48" s="130"/>
      <c r="D48" s="130"/>
      <c r="E48" s="131"/>
      <c r="F48" s="131"/>
      <c r="G48" s="132"/>
      <c r="H48" s="131"/>
    </row>
    <row r="49" spans="1:8" ht="14.25">
      <c r="A49" s="225" t="s">
        <v>150</v>
      </c>
      <c r="B49" s="130" t="s">
        <v>151</v>
      </c>
      <c r="C49" s="130"/>
      <c r="D49" s="130"/>
      <c r="E49" s="131"/>
      <c r="F49" s="131"/>
      <c r="G49" s="132"/>
      <c r="H49" s="131"/>
    </row>
    <row r="50" spans="1:8" ht="14.25">
      <c r="A50" s="225" t="s">
        <v>152</v>
      </c>
      <c r="B50" s="130" t="s">
        <v>175</v>
      </c>
      <c r="C50" s="130"/>
      <c r="D50" s="130"/>
      <c r="E50" s="131"/>
      <c r="F50" s="131"/>
      <c r="G50" s="132"/>
      <c r="H50" s="131"/>
    </row>
    <row r="51" spans="1:8" ht="25.5">
      <c r="A51" s="225" t="s">
        <v>153</v>
      </c>
      <c r="B51" s="130" t="s">
        <v>154</v>
      </c>
      <c r="C51" s="130"/>
      <c r="D51" s="130"/>
      <c r="E51" s="131"/>
      <c r="F51" s="131"/>
      <c r="G51" s="132"/>
      <c r="H51" s="131"/>
    </row>
    <row r="52" spans="1:8" ht="14.25">
      <c r="A52" s="225" t="s">
        <v>155</v>
      </c>
      <c r="B52" s="130" t="s">
        <v>156</v>
      </c>
      <c r="C52" s="130"/>
      <c r="D52" s="130"/>
      <c r="E52" s="131"/>
      <c r="F52" s="131"/>
      <c r="G52" s="132"/>
      <c r="H52" s="131"/>
    </row>
    <row r="53" spans="1:8" ht="25.5">
      <c r="A53" s="225" t="s">
        <v>157</v>
      </c>
      <c r="B53" s="130" t="s">
        <v>170</v>
      </c>
      <c r="C53" s="130"/>
      <c r="D53" s="130">
        <v>540</v>
      </c>
      <c r="E53" s="131"/>
      <c r="F53" s="131"/>
      <c r="G53" s="132"/>
      <c r="H53" s="131">
        <v>540</v>
      </c>
    </row>
    <row r="54" spans="1:8" ht="51">
      <c r="A54" s="225" t="s">
        <v>158</v>
      </c>
      <c r="B54" s="130" t="s">
        <v>159</v>
      </c>
      <c r="C54" s="130"/>
      <c r="D54" s="130">
        <v>140</v>
      </c>
      <c r="E54" s="131"/>
      <c r="F54" s="131"/>
      <c r="G54" s="132"/>
      <c r="H54" s="131">
        <v>140</v>
      </c>
    </row>
    <row r="55" spans="1:8" ht="51">
      <c r="A55" s="225" t="s">
        <v>160</v>
      </c>
      <c r="B55" s="130" t="s">
        <v>161</v>
      </c>
      <c r="C55" s="130"/>
      <c r="D55" s="130">
        <v>60</v>
      </c>
      <c r="E55" s="131"/>
      <c r="F55" s="131"/>
      <c r="G55" s="132"/>
      <c r="H55" s="131">
        <v>60</v>
      </c>
    </row>
    <row r="56" spans="1:8" ht="25.5">
      <c r="A56" s="225" t="s">
        <v>162</v>
      </c>
      <c r="B56" s="130" t="s">
        <v>163</v>
      </c>
      <c r="C56" s="130"/>
      <c r="D56" s="130"/>
      <c r="E56" s="131"/>
      <c r="F56" s="131"/>
      <c r="G56" s="132"/>
      <c r="H56" s="131"/>
    </row>
    <row r="57" spans="1:8" ht="38.25">
      <c r="A57" s="225" t="s">
        <v>164</v>
      </c>
      <c r="B57" s="130" t="s">
        <v>165</v>
      </c>
      <c r="C57" s="130"/>
      <c r="D57" s="130"/>
      <c r="E57" s="131"/>
      <c r="F57" s="131"/>
      <c r="G57" s="132"/>
      <c r="H57" s="131"/>
    </row>
    <row r="58" spans="1:8" ht="76.5">
      <c r="A58" s="225" t="s">
        <v>166</v>
      </c>
      <c r="B58" s="130" t="s">
        <v>167</v>
      </c>
      <c r="C58" s="130"/>
      <c r="D58" s="130"/>
      <c r="E58" s="131"/>
      <c r="F58" s="131"/>
      <c r="G58" s="132"/>
      <c r="H58" s="131"/>
    </row>
    <row r="59" spans="1:8" ht="89.25">
      <c r="A59" s="225" t="s">
        <v>168</v>
      </c>
      <c r="B59" s="130" t="s">
        <v>169</v>
      </c>
      <c r="C59" s="130"/>
      <c r="D59" s="130"/>
      <c r="E59" s="131"/>
      <c r="F59" s="131"/>
      <c r="G59" s="132"/>
      <c r="H59" s="131"/>
    </row>
    <row r="60" spans="1:8">
      <c r="A60" s="115" t="s">
        <v>250</v>
      </c>
      <c r="B60" s="138"/>
      <c r="C60" s="138"/>
      <c r="D60" s="395">
        <f>SUM(D48:D59)</f>
        <v>740</v>
      </c>
      <c r="E60" s="395">
        <f>SUM(E48:E59)</f>
        <v>0</v>
      </c>
      <c r="F60" s="395">
        <f>SUM(F48:F59)</f>
        <v>0</v>
      </c>
      <c r="G60" s="395">
        <f>SUM(G48:G59)</f>
        <v>0</v>
      </c>
      <c r="H60" s="395">
        <f>SUM(H48:H59)</f>
        <v>740</v>
      </c>
    </row>
    <row r="61" spans="1:8">
      <c r="A61" s="119" t="s">
        <v>246</v>
      </c>
      <c r="B61" s="112"/>
      <c r="C61" s="396">
        <f t="shared" ref="C61:H61" si="2">C60+C44</f>
        <v>7842</v>
      </c>
      <c r="D61" s="396">
        <f t="shared" si="2"/>
        <v>9415</v>
      </c>
      <c r="E61" s="396">
        <f t="shared" si="2"/>
        <v>2147</v>
      </c>
      <c r="F61" s="396">
        <f t="shared" si="2"/>
        <v>2425</v>
      </c>
      <c r="G61" s="396">
        <f t="shared" si="2"/>
        <v>9989</v>
      </c>
      <c r="H61" s="396">
        <f t="shared" si="2"/>
        <v>11840</v>
      </c>
    </row>
    <row r="62" spans="1:8">
      <c r="A62" s="987" t="s">
        <v>147</v>
      </c>
      <c r="B62" s="987"/>
      <c r="C62" s="987"/>
      <c r="D62" s="987"/>
      <c r="E62" s="987"/>
      <c r="F62" s="987"/>
      <c r="G62" s="987"/>
      <c r="H62" s="987"/>
    </row>
    <row r="63" spans="1:8">
      <c r="A63" s="987" t="s">
        <v>340</v>
      </c>
      <c r="B63" s="987"/>
      <c r="C63" s="987"/>
      <c r="D63" s="987"/>
      <c r="E63" s="987"/>
      <c r="F63" s="987"/>
      <c r="G63" s="987"/>
      <c r="H63" s="987"/>
    </row>
    <row r="64" spans="1:8" ht="14.25">
      <c r="A64" s="93"/>
      <c r="B64" s="135"/>
      <c r="C64" s="135"/>
      <c r="D64" s="135"/>
      <c r="E64" s="134"/>
      <c r="F64" s="134"/>
      <c r="G64" s="319"/>
      <c r="H64" s="134"/>
    </row>
    <row r="65" spans="1:8">
      <c r="A65" s="318"/>
      <c r="B65" s="318"/>
      <c r="C65" s="321"/>
      <c r="D65" s="321"/>
      <c r="E65" s="321"/>
      <c r="F65" s="321"/>
      <c r="G65" s="321"/>
      <c r="H65" s="321"/>
    </row>
    <row r="66" spans="1:8">
      <c r="A66" s="318"/>
      <c r="B66" s="318"/>
      <c r="C66" s="321"/>
      <c r="D66" s="321"/>
      <c r="E66" s="321"/>
      <c r="F66" s="321"/>
      <c r="G66" s="321"/>
      <c r="H66" s="321"/>
    </row>
    <row r="67" spans="1:8">
      <c r="A67" s="318"/>
      <c r="B67" s="318"/>
      <c r="C67" s="321"/>
      <c r="D67" s="321"/>
      <c r="E67" s="321"/>
      <c r="F67" s="321"/>
      <c r="G67" s="321"/>
      <c r="H67" s="321"/>
    </row>
    <row r="68" spans="1:8">
      <c r="A68" s="318"/>
      <c r="B68" s="318"/>
      <c r="C68" s="321"/>
      <c r="D68" s="321"/>
      <c r="E68" s="321"/>
      <c r="F68" s="321"/>
      <c r="G68" s="321"/>
      <c r="H68" s="321"/>
    </row>
    <row r="69" spans="1:8">
      <c r="A69" s="318"/>
      <c r="B69" s="318"/>
      <c r="C69" s="321"/>
      <c r="D69" s="321"/>
      <c r="E69" s="321"/>
      <c r="F69" s="321"/>
      <c r="G69" s="321"/>
      <c r="H69" s="321"/>
    </row>
    <row r="70" spans="1:8">
      <c r="A70" s="318"/>
      <c r="B70" s="318"/>
      <c r="C70" s="321"/>
      <c r="D70" s="321"/>
      <c r="E70" s="321"/>
      <c r="F70" s="321"/>
      <c r="G70" s="321"/>
      <c r="H70" s="321"/>
    </row>
    <row r="71" spans="1:8">
      <c r="A71" s="318"/>
      <c r="B71" s="318"/>
      <c r="C71" s="321"/>
      <c r="D71" s="321"/>
      <c r="E71" s="321"/>
      <c r="F71" s="321"/>
      <c r="G71" s="321"/>
      <c r="H71" s="321"/>
    </row>
    <row r="72" spans="1:8">
      <c r="A72" s="318"/>
      <c r="B72" s="318"/>
      <c r="C72" s="321"/>
      <c r="D72" s="321"/>
      <c r="E72" s="321"/>
      <c r="F72" s="321"/>
      <c r="G72" s="321"/>
      <c r="H72" s="321"/>
    </row>
    <row r="73" spans="1:8">
      <c r="A73" s="318"/>
      <c r="B73" s="318"/>
      <c r="C73" s="321"/>
      <c r="D73" s="321"/>
      <c r="E73" s="321"/>
      <c r="F73" s="321"/>
      <c r="G73" s="321"/>
      <c r="H73" s="321"/>
    </row>
    <row r="74" spans="1:8">
      <c r="A74" s="318"/>
      <c r="B74" s="318"/>
      <c r="C74" s="321"/>
      <c r="D74" s="321"/>
      <c r="E74" s="321"/>
      <c r="F74" s="321"/>
      <c r="G74" s="321"/>
      <c r="H74" s="321"/>
    </row>
    <row r="75" spans="1:8">
      <c r="A75" s="318"/>
      <c r="B75" s="318"/>
      <c r="C75" s="321"/>
      <c r="D75" s="321"/>
      <c r="E75" s="321"/>
      <c r="F75" s="321"/>
      <c r="G75" s="321"/>
      <c r="H75" s="321"/>
    </row>
    <row r="76" spans="1:8">
      <c r="A76" s="318"/>
      <c r="B76" s="318"/>
      <c r="C76" s="321"/>
      <c r="D76" s="321"/>
      <c r="E76" s="321"/>
      <c r="F76" s="321"/>
      <c r="G76" s="321"/>
      <c r="H76" s="321"/>
    </row>
    <row r="77" spans="1:8">
      <c r="A77" s="318"/>
      <c r="B77" s="318"/>
      <c r="C77" s="321"/>
      <c r="D77" s="321"/>
      <c r="E77" s="321"/>
      <c r="F77" s="321"/>
      <c r="G77" s="321"/>
      <c r="H77" s="321"/>
    </row>
    <row r="78" spans="1:8">
      <c r="A78" s="318"/>
      <c r="B78" s="318"/>
      <c r="C78" s="321"/>
      <c r="D78" s="321"/>
      <c r="E78" s="321"/>
      <c r="F78" s="321"/>
      <c r="G78" s="321"/>
      <c r="H78" s="321"/>
    </row>
    <row r="79" spans="1:8">
      <c r="A79" s="318"/>
      <c r="B79" s="318"/>
      <c r="C79" s="321"/>
      <c r="D79" s="321"/>
      <c r="E79" s="321"/>
      <c r="F79" s="321"/>
      <c r="G79" s="321"/>
      <c r="H79" s="321"/>
    </row>
    <row r="80" spans="1:8">
      <c r="A80" s="318"/>
      <c r="B80" s="318"/>
      <c r="C80" s="321"/>
      <c r="D80" s="321"/>
      <c r="E80" s="321"/>
      <c r="F80" s="321"/>
      <c r="G80" s="321"/>
      <c r="H80" s="321"/>
    </row>
    <row r="81" spans="1:8">
      <c r="A81" s="318"/>
      <c r="B81" s="318"/>
      <c r="C81" s="321"/>
      <c r="D81" s="321"/>
      <c r="E81" s="321"/>
      <c r="F81" s="321"/>
      <c r="G81" s="321"/>
      <c r="H81" s="321"/>
    </row>
    <row r="82" spans="1:8">
      <c r="A82" s="318"/>
      <c r="B82" s="318"/>
      <c r="C82" s="321"/>
      <c r="D82" s="321"/>
      <c r="E82" s="321"/>
      <c r="F82" s="321"/>
      <c r="G82" s="321"/>
      <c r="H82" s="321"/>
    </row>
    <row r="83" spans="1:8">
      <c r="A83" s="318"/>
      <c r="B83" s="318"/>
      <c r="C83" s="321"/>
      <c r="D83" s="321"/>
      <c r="E83" s="321"/>
      <c r="F83" s="321"/>
      <c r="G83" s="321"/>
      <c r="H83" s="321"/>
    </row>
    <row r="84" spans="1:8">
      <c r="A84" s="318"/>
      <c r="B84" s="318"/>
      <c r="C84" s="321"/>
      <c r="D84" s="321"/>
      <c r="E84" s="321"/>
      <c r="F84" s="321"/>
      <c r="G84" s="321"/>
      <c r="H84" s="321"/>
    </row>
    <row r="85" spans="1:8">
      <c r="A85" s="318"/>
      <c r="B85" s="318"/>
      <c r="C85" s="321"/>
      <c r="D85" s="321"/>
      <c r="E85" s="321"/>
      <c r="F85" s="321"/>
      <c r="G85" s="321"/>
      <c r="H85" s="321"/>
    </row>
    <row r="86" spans="1:8">
      <c r="A86" s="318"/>
      <c r="B86" s="318"/>
      <c r="C86" s="321"/>
      <c r="D86" s="321"/>
      <c r="E86" s="321"/>
      <c r="F86" s="321"/>
      <c r="G86" s="321"/>
      <c r="H86" s="321"/>
    </row>
    <row r="87" spans="1:8">
      <c r="A87" s="318"/>
      <c r="B87" s="318"/>
      <c r="C87" s="321"/>
      <c r="D87" s="321"/>
      <c r="E87" s="321"/>
      <c r="F87" s="321"/>
      <c r="G87" s="321"/>
      <c r="H87" s="321"/>
    </row>
    <row r="88" spans="1:8">
      <c r="A88" s="318"/>
      <c r="B88" s="318"/>
      <c r="C88" s="321"/>
      <c r="D88" s="321"/>
      <c r="E88" s="321"/>
      <c r="F88" s="321"/>
      <c r="G88" s="321"/>
      <c r="H88" s="321"/>
    </row>
    <row r="89" spans="1:8">
      <c r="A89" s="318"/>
      <c r="B89" s="318"/>
      <c r="C89" s="321"/>
      <c r="D89" s="321"/>
      <c r="E89" s="321"/>
      <c r="F89" s="321"/>
      <c r="G89" s="321"/>
      <c r="H89" s="321"/>
    </row>
    <row r="90" spans="1:8">
      <c r="A90" s="318"/>
      <c r="B90" s="318"/>
      <c r="C90" s="321"/>
      <c r="D90" s="321"/>
      <c r="E90" s="321"/>
      <c r="F90" s="321"/>
      <c r="G90" s="321"/>
      <c r="H90" s="321"/>
    </row>
    <row r="91" spans="1:8">
      <c r="A91" s="318"/>
      <c r="B91" s="318"/>
      <c r="C91" s="321"/>
      <c r="D91" s="321"/>
      <c r="E91" s="321"/>
      <c r="F91" s="321"/>
      <c r="G91" s="321"/>
      <c r="H91" s="321"/>
    </row>
    <row r="92" spans="1:8">
      <c r="A92" s="318"/>
      <c r="B92" s="318"/>
      <c r="C92" s="321"/>
      <c r="D92" s="321"/>
      <c r="E92" s="321"/>
      <c r="F92" s="321"/>
      <c r="G92" s="321"/>
      <c r="H92" s="321"/>
    </row>
    <row r="93" spans="1:8">
      <c r="A93" s="318"/>
      <c r="B93" s="318"/>
      <c r="C93" s="321"/>
      <c r="D93" s="321"/>
      <c r="E93" s="321"/>
      <c r="F93" s="321"/>
      <c r="G93" s="321"/>
      <c r="H93" s="321"/>
    </row>
    <row r="94" spans="1:8">
      <c r="A94" s="318"/>
      <c r="B94" s="318"/>
      <c r="C94" s="321"/>
      <c r="D94" s="321"/>
      <c r="E94" s="321"/>
      <c r="F94" s="321"/>
      <c r="G94" s="321"/>
      <c r="H94" s="321"/>
    </row>
    <row r="95" spans="1:8">
      <c r="A95" s="318"/>
      <c r="B95" s="318"/>
      <c r="C95" s="321"/>
      <c r="D95" s="321"/>
      <c r="E95" s="321"/>
      <c r="F95" s="321"/>
      <c r="G95" s="321"/>
      <c r="H95" s="321"/>
    </row>
    <row r="96" spans="1:8">
      <c r="A96" s="318"/>
      <c r="B96" s="318"/>
      <c r="C96" s="321"/>
      <c r="D96" s="321"/>
      <c r="E96" s="321"/>
      <c r="F96" s="321"/>
      <c r="G96" s="321"/>
      <c r="H96" s="321"/>
    </row>
    <row r="97" spans="1:8">
      <c r="A97" s="318"/>
      <c r="B97" s="318"/>
      <c r="C97" s="321"/>
      <c r="D97" s="321"/>
      <c r="E97" s="321"/>
      <c r="F97" s="321"/>
      <c r="G97" s="321"/>
      <c r="H97" s="321"/>
    </row>
    <row r="98" spans="1:8">
      <c r="A98" s="318"/>
      <c r="B98" s="318"/>
      <c r="C98" s="321"/>
      <c r="D98" s="321"/>
      <c r="E98" s="321"/>
      <c r="F98" s="321"/>
      <c r="G98" s="321"/>
      <c r="H98" s="321"/>
    </row>
    <row r="99" spans="1:8">
      <c r="A99" s="318"/>
      <c r="B99" s="318"/>
      <c r="C99" s="321"/>
      <c r="D99" s="321"/>
      <c r="E99" s="321"/>
      <c r="F99" s="321"/>
      <c r="G99" s="321"/>
      <c r="H99" s="321"/>
    </row>
    <row r="100" spans="1:8">
      <c r="A100" s="318"/>
      <c r="B100" s="318"/>
      <c r="C100" s="321"/>
      <c r="D100" s="321"/>
      <c r="E100" s="321"/>
      <c r="F100" s="321"/>
      <c r="G100" s="321"/>
      <c r="H100" s="321"/>
    </row>
    <row r="101" spans="1:8">
      <c r="A101" s="318"/>
      <c r="B101" s="318"/>
      <c r="C101" s="321"/>
      <c r="D101" s="321"/>
      <c r="E101" s="321"/>
      <c r="F101" s="321"/>
      <c r="G101" s="321"/>
      <c r="H101" s="321"/>
    </row>
    <row r="102" spans="1:8">
      <c r="A102" s="318"/>
      <c r="B102" s="318"/>
      <c r="C102" s="321"/>
      <c r="D102" s="321"/>
      <c r="E102" s="321"/>
      <c r="F102" s="321"/>
      <c r="G102" s="321"/>
      <c r="H102" s="321"/>
    </row>
    <row r="103" spans="1:8">
      <c r="A103" s="318"/>
      <c r="B103" s="318"/>
      <c r="C103" s="321"/>
      <c r="D103" s="321"/>
      <c r="E103" s="321"/>
      <c r="F103" s="321"/>
      <c r="G103" s="321"/>
      <c r="H103" s="321"/>
    </row>
    <row r="104" spans="1:8">
      <c r="A104" s="318"/>
      <c r="B104" s="318"/>
      <c r="C104" s="321"/>
      <c r="D104" s="321"/>
      <c r="E104" s="321"/>
      <c r="F104" s="321"/>
      <c r="G104" s="321"/>
      <c r="H104" s="321"/>
    </row>
    <row r="105" spans="1:8">
      <c r="A105" s="318"/>
      <c r="B105" s="318"/>
      <c r="C105" s="321"/>
      <c r="D105" s="321"/>
      <c r="E105" s="321"/>
      <c r="F105" s="321"/>
      <c r="G105" s="321"/>
      <c r="H105" s="321"/>
    </row>
    <row r="106" spans="1:8">
      <c r="A106" s="318"/>
      <c r="B106" s="318"/>
      <c r="C106" s="321"/>
      <c r="D106" s="321"/>
      <c r="E106" s="321"/>
      <c r="F106" s="321"/>
      <c r="G106" s="321"/>
      <c r="H106" s="321"/>
    </row>
    <row r="107" spans="1:8">
      <c r="A107" s="318"/>
      <c r="B107" s="318"/>
      <c r="C107" s="321"/>
      <c r="D107" s="321"/>
      <c r="E107" s="321"/>
      <c r="F107" s="321"/>
      <c r="G107" s="321"/>
      <c r="H107" s="321"/>
    </row>
    <row r="108" spans="1:8">
      <c r="A108" s="318"/>
      <c r="B108" s="318"/>
      <c r="C108" s="321"/>
      <c r="D108" s="321"/>
      <c r="E108" s="321"/>
      <c r="F108" s="321"/>
      <c r="G108" s="321"/>
      <c r="H108" s="321"/>
    </row>
    <row r="109" spans="1:8">
      <c r="A109" s="318"/>
      <c r="B109" s="318"/>
      <c r="C109" s="321"/>
      <c r="D109" s="321"/>
      <c r="E109" s="321"/>
      <c r="F109" s="321"/>
      <c r="G109" s="321"/>
      <c r="H109" s="321"/>
    </row>
    <row r="110" spans="1:8">
      <c r="A110" s="318"/>
      <c r="B110" s="318"/>
      <c r="C110" s="321"/>
      <c r="D110" s="321"/>
      <c r="E110" s="321"/>
      <c r="F110" s="321"/>
      <c r="G110" s="321"/>
      <c r="H110" s="321"/>
    </row>
    <row r="111" spans="1:8">
      <c r="A111" s="318"/>
      <c r="B111" s="318"/>
      <c r="C111" s="321"/>
      <c r="D111" s="321"/>
      <c r="E111" s="321"/>
      <c r="F111" s="321"/>
      <c r="G111" s="321"/>
      <c r="H111" s="321"/>
    </row>
    <row r="112" spans="1:8">
      <c r="A112" s="318"/>
      <c r="B112" s="318"/>
      <c r="C112" s="321"/>
      <c r="D112" s="321"/>
      <c r="E112" s="321"/>
      <c r="F112" s="321"/>
      <c r="G112" s="321"/>
      <c r="H112" s="321"/>
    </row>
    <row r="113" spans="1:8">
      <c r="A113" s="318"/>
      <c r="B113" s="318"/>
      <c r="C113" s="321"/>
      <c r="D113" s="321"/>
      <c r="E113" s="321"/>
      <c r="F113" s="321"/>
      <c r="G113" s="321"/>
      <c r="H113" s="321"/>
    </row>
    <row r="114" spans="1:8">
      <c r="A114" s="318"/>
      <c r="B114" s="318"/>
      <c r="C114" s="321"/>
      <c r="D114" s="321"/>
      <c r="E114" s="321"/>
      <c r="F114" s="321"/>
      <c r="G114" s="321"/>
      <c r="H114" s="321"/>
    </row>
    <row r="115" spans="1:8">
      <c r="A115" s="318"/>
      <c r="B115" s="318"/>
      <c r="C115" s="321"/>
      <c r="D115" s="321"/>
      <c r="E115" s="321"/>
      <c r="F115" s="321"/>
      <c r="G115" s="321"/>
      <c r="H115" s="321"/>
    </row>
    <row r="116" spans="1:8">
      <c r="A116" s="318"/>
      <c r="B116" s="318"/>
      <c r="C116" s="321"/>
      <c r="D116" s="321"/>
      <c r="E116" s="321"/>
      <c r="F116" s="321"/>
      <c r="G116" s="321"/>
      <c r="H116" s="321"/>
    </row>
    <row r="117" spans="1:8">
      <c r="A117" s="318"/>
      <c r="B117" s="318"/>
      <c r="C117" s="321"/>
      <c r="D117" s="321"/>
      <c r="E117" s="321"/>
      <c r="F117" s="321"/>
      <c r="G117" s="321"/>
      <c r="H117" s="321"/>
    </row>
    <row r="118" spans="1:8">
      <c r="A118" s="318"/>
      <c r="B118" s="318"/>
      <c r="C118" s="321"/>
      <c r="D118" s="321"/>
      <c r="E118" s="321"/>
      <c r="F118" s="321"/>
      <c r="G118" s="321"/>
      <c r="H118" s="321"/>
    </row>
    <row r="119" spans="1:8">
      <c r="A119" s="318"/>
      <c r="B119" s="318"/>
      <c r="C119" s="321"/>
      <c r="D119" s="321"/>
      <c r="E119" s="321"/>
      <c r="F119" s="321"/>
      <c r="G119" s="321"/>
      <c r="H119" s="321"/>
    </row>
    <row r="120" spans="1:8">
      <c r="A120" s="318"/>
      <c r="B120" s="318"/>
      <c r="C120" s="321"/>
      <c r="D120" s="321"/>
      <c r="E120" s="321"/>
      <c r="F120" s="321"/>
      <c r="G120" s="321"/>
      <c r="H120" s="321"/>
    </row>
    <row r="121" spans="1:8">
      <c r="A121" s="318"/>
      <c r="B121" s="318"/>
      <c r="C121" s="321"/>
      <c r="D121" s="321"/>
      <c r="E121" s="321"/>
      <c r="F121" s="321"/>
      <c r="G121" s="321"/>
      <c r="H121" s="321"/>
    </row>
    <row r="122" spans="1:8">
      <c r="A122" s="318"/>
      <c r="B122" s="318"/>
      <c r="C122" s="321"/>
      <c r="D122" s="321"/>
      <c r="E122" s="321"/>
      <c r="F122" s="321"/>
      <c r="G122" s="321"/>
      <c r="H122" s="321"/>
    </row>
    <row r="123" spans="1:8">
      <c r="A123" s="318"/>
      <c r="B123" s="318"/>
      <c r="C123" s="321"/>
      <c r="D123" s="321"/>
      <c r="E123" s="321"/>
      <c r="F123" s="321"/>
      <c r="G123" s="321"/>
      <c r="H123" s="321"/>
    </row>
    <row r="124" spans="1:8">
      <c r="A124" s="318"/>
      <c r="B124" s="318"/>
      <c r="C124" s="321"/>
      <c r="D124" s="321"/>
      <c r="E124" s="321"/>
      <c r="F124" s="321"/>
      <c r="G124" s="321"/>
      <c r="H124" s="321"/>
    </row>
    <row r="125" spans="1:8">
      <c r="A125" s="318"/>
      <c r="B125" s="318"/>
      <c r="C125" s="321"/>
      <c r="D125" s="321"/>
      <c r="E125" s="321"/>
      <c r="F125" s="321"/>
      <c r="G125" s="321"/>
      <c r="H125" s="321"/>
    </row>
    <row r="126" spans="1:8">
      <c r="A126" s="318"/>
      <c r="B126" s="318"/>
      <c r="C126" s="321"/>
      <c r="D126" s="321"/>
      <c r="E126" s="321"/>
      <c r="F126" s="321"/>
      <c r="G126" s="321"/>
      <c r="H126" s="321"/>
    </row>
    <row r="127" spans="1:8">
      <c r="A127" s="318"/>
      <c r="B127" s="318"/>
      <c r="C127" s="321"/>
      <c r="D127" s="321"/>
      <c r="E127" s="321"/>
      <c r="F127" s="321"/>
      <c r="G127" s="321"/>
      <c r="H127" s="321"/>
    </row>
    <row r="128" spans="1:8">
      <c r="A128" s="318"/>
      <c r="B128" s="318"/>
      <c r="C128" s="321"/>
      <c r="D128" s="321"/>
      <c r="E128" s="321"/>
      <c r="F128" s="321"/>
      <c r="G128" s="321"/>
      <c r="H128" s="321"/>
    </row>
    <row r="129" spans="1:8">
      <c r="A129" s="318"/>
      <c r="B129" s="318"/>
      <c r="C129" s="321"/>
      <c r="D129" s="321"/>
      <c r="E129" s="321"/>
      <c r="F129" s="321"/>
      <c r="G129" s="321"/>
      <c r="H129" s="321"/>
    </row>
    <row r="130" spans="1:8">
      <c r="A130" s="318"/>
      <c r="B130" s="318"/>
      <c r="C130" s="321"/>
      <c r="D130" s="321"/>
      <c r="E130" s="321"/>
      <c r="F130" s="321"/>
      <c r="G130" s="321"/>
      <c r="H130" s="321"/>
    </row>
    <row r="131" spans="1:8">
      <c r="A131" s="318"/>
      <c r="B131" s="318"/>
      <c r="C131" s="321"/>
      <c r="D131" s="321"/>
      <c r="E131" s="321"/>
      <c r="F131" s="321"/>
      <c r="G131" s="321"/>
      <c r="H131" s="321"/>
    </row>
    <row r="132" spans="1:8">
      <c r="A132" s="318"/>
      <c r="B132" s="318"/>
      <c r="C132" s="321"/>
      <c r="D132" s="321"/>
      <c r="E132" s="321"/>
      <c r="F132" s="321"/>
      <c r="G132" s="321"/>
      <c r="H132" s="321"/>
    </row>
    <row r="133" spans="1:8">
      <c r="A133" s="318"/>
      <c r="B133" s="318"/>
      <c r="C133" s="321"/>
      <c r="D133" s="321"/>
      <c r="E133" s="321"/>
      <c r="F133" s="321"/>
      <c r="G133" s="321"/>
      <c r="H133" s="321"/>
    </row>
    <row r="134" spans="1:8">
      <c r="A134" s="318"/>
      <c r="B134" s="318"/>
      <c r="C134" s="321"/>
      <c r="D134" s="321"/>
      <c r="E134" s="321"/>
      <c r="F134" s="321"/>
      <c r="G134" s="321"/>
      <c r="H134" s="321"/>
    </row>
    <row r="135" spans="1:8">
      <c r="A135" s="318"/>
      <c r="B135" s="318"/>
      <c r="C135" s="321"/>
      <c r="D135" s="321"/>
      <c r="E135" s="321"/>
      <c r="F135" s="321"/>
      <c r="G135" s="321"/>
      <c r="H135" s="321"/>
    </row>
    <row r="136" spans="1:8">
      <c r="A136" s="318"/>
      <c r="B136" s="318"/>
      <c r="C136" s="321"/>
      <c r="D136" s="321"/>
      <c r="E136" s="321"/>
      <c r="F136" s="321"/>
      <c r="G136" s="321"/>
      <c r="H136" s="321"/>
    </row>
    <row r="137" spans="1:8">
      <c r="A137" s="318"/>
      <c r="B137" s="318"/>
      <c r="C137" s="321"/>
      <c r="D137" s="321"/>
      <c r="E137" s="321"/>
      <c r="F137" s="321"/>
      <c r="G137" s="321"/>
      <c r="H137" s="321"/>
    </row>
    <row r="138" spans="1:8">
      <c r="A138" s="318"/>
      <c r="B138" s="318"/>
      <c r="C138" s="321"/>
      <c r="D138" s="321"/>
      <c r="E138" s="321"/>
      <c r="F138" s="321"/>
      <c r="G138" s="321"/>
      <c r="H138" s="321"/>
    </row>
    <row r="139" spans="1:8">
      <c r="A139" s="318"/>
      <c r="B139" s="318"/>
      <c r="C139" s="321"/>
      <c r="D139" s="321"/>
      <c r="E139" s="321"/>
      <c r="F139" s="321"/>
      <c r="G139" s="321"/>
      <c r="H139" s="321"/>
    </row>
    <row r="140" spans="1:8">
      <c r="A140" s="318"/>
      <c r="B140" s="318"/>
      <c r="C140" s="321"/>
      <c r="D140" s="321"/>
      <c r="E140" s="321"/>
      <c r="F140" s="321"/>
      <c r="G140" s="321"/>
      <c r="H140" s="321"/>
    </row>
    <row r="141" spans="1:8">
      <c r="A141" s="318"/>
      <c r="B141" s="318"/>
      <c r="C141" s="321"/>
      <c r="D141" s="321"/>
      <c r="E141" s="321"/>
      <c r="F141" s="321"/>
      <c r="G141" s="321"/>
      <c r="H141" s="321"/>
    </row>
    <row r="142" spans="1:8">
      <c r="A142" s="318"/>
      <c r="B142" s="318"/>
      <c r="C142" s="321"/>
      <c r="D142" s="321"/>
      <c r="E142" s="321"/>
      <c r="F142" s="321"/>
      <c r="G142" s="321"/>
      <c r="H142" s="321"/>
    </row>
    <row r="143" spans="1:8">
      <c r="A143" s="318"/>
      <c r="B143" s="318"/>
      <c r="C143" s="321"/>
      <c r="D143" s="321"/>
      <c r="E143" s="321"/>
      <c r="F143" s="321"/>
      <c r="G143" s="321"/>
      <c r="H143" s="321"/>
    </row>
    <row r="144" spans="1:8">
      <c r="A144" s="318"/>
      <c r="B144" s="318"/>
      <c r="C144" s="321"/>
      <c r="D144" s="321"/>
      <c r="E144" s="321"/>
      <c r="F144" s="321"/>
      <c r="G144" s="321"/>
      <c r="H144" s="321"/>
    </row>
    <row r="145" spans="1:8">
      <c r="A145" s="318"/>
      <c r="B145" s="318"/>
      <c r="C145" s="321"/>
      <c r="D145" s="321"/>
      <c r="E145" s="321"/>
      <c r="F145" s="321"/>
      <c r="G145" s="321"/>
      <c r="H145" s="321"/>
    </row>
    <row r="146" spans="1:8">
      <c r="A146" s="318"/>
      <c r="B146" s="318"/>
      <c r="C146" s="321"/>
      <c r="D146" s="321"/>
      <c r="E146" s="321"/>
      <c r="F146" s="321"/>
      <c r="G146" s="321"/>
      <c r="H146" s="321"/>
    </row>
    <row r="147" spans="1:8">
      <c r="A147" s="318"/>
      <c r="B147" s="318"/>
      <c r="C147" s="321"/>
      <c r="D147" s="321"/>
      <c r="E147" s="321"/>
      <c r="F147" s="321"/>
      <c r="G147" s="321"/>
      <c r="H147" s="321"/>
    </row>
    <row r="148" spans="1:8">
      <c r="A148" s="318"/>
      <c r="B148" s="318"/>
      <c r="C148" s="321"/>
      <c r="D148" s="321"/>
      <c r="E148" s="321"/>
      <c r="F148" s="321"/>
      <c r="G148" s="321"/>
      <c r="H148" s="321"/>
    </row>
    <row r="149" spans="1:8">
      <c r="A149" s="318"/>
      <c r="B149" s="318"/>
      <c r="C149" s="321"/>
      <c r="D149" s="321"/>
      <c r="E149" s="321"/>
      <c r="F149" s="321"/>
      <c r="G149" s="321"/>
      <c r="H149" s="321"/>
    </row>
    <row r="150" spans="1:8">
      <c r="A150" s="318"/>
      <c r="B150" s="318"/>
      <c r="C150" s="321"/>
      <c r="D150" s="321"/>
      <c r="E150" s="321"/>
      <c r="F150" s="321"/>
      <c r="G150" s="321"/>
      <c r="H150" s="321"/>
    </row>
    <row r="151" spans="1:8">
      <c r="A151" s="318"/>
      <c r="B151" s="318"/>
      <c r="C151" s="321"/>
      <c r="D151" s="321"/>
      <c r="E151" s="321"/>
      <c r="F151" s="321"/>
      <c r="G151" s="321"/>
      <c r="H151" s="321"/>
    </row>
    <row r="152" spans="1:8">
      <c r="A152" s="318"/>
      <c r="B152" s="318"/>
      <c r="C152" s="321"/>
      <c r="D152" s="321"/>
      <c r="E152" s="321"/>
      <c r="F152" s="321"/>
      <c r="G152" s="321"/>
      <c r="H152" s="321"/>
    </row>
    <row r="153" spans="1:8">
      <c r="A153" s="318"/>
      <c r="B153" s="318"/>
      <c r="C153" s="321"/>
      <c r="D153" s="321"/>
      <c r="E153" s="321"/>
      <c r="F153" s="321"/>
      <c r="G153" s="321"/>
      <c r="H153" s="321"/>
    </row>
    <row r="154" spans="1:8">
      <c r="A154" s="318"/>
      <c r="B154" s="318"/>
      <c r="C154" s="321"/>
      <c r="D154" s="321"/>
      <c r="E154" s="321"/>
      <c r="F154" s="321"/>
      <c r="G154" s="321"/>
      <c r="H154" s="321"/>
    </row>
    <row r="155" spans="1:8">
      <c r="A155" s="318"/>
      <c r="B155" s="318"/>
      <c r="C155" s="321"/>
      <c r="D155" s="321"/>
      <c r="E155" s="321"/>
      <c r="F155" s="321"/>
      <c r="G155" s="321"/>
      <c r="H155" s="321"/>
    </row>
    <row r="156" spans="1:8">
      <c r="A156" s="318"/>
      <c r="B156" s="318"/>
      <c r="C156" s="321"/>
      <c r="D156" s="321"/>
      <c r="E156" s="321"/>
      <c r="F156" s="321"/>
      <c r="G156" s="321"/>
      <c r="H156" s="321"/>
    </row>
    <row r="157" spans="1:8">
      <c r="A157" s="318"/>
      <c r="B157" s="318"/>
      <c r="C157" s="321"/>
      <c r="D157" s="321"/>
      <c r="E157" s="321"/>
      <c r="F157" s="321"/>
      <c r="G157" s="321"/>
      <c r="H157" s="321"/>
    </row>
    <row r="158" spans="1:8">
      <c r="A158" s="318"/>
      <c r="B158" s="318"/>
      <c r="C158" s="321"/>
      <c r="D158" s="321"/>
      <c r="E158" s="321"/>
      <c r="F158" s="321"/>
      <c r="G158" s="321"/>
      <c r="H158" s="321"/>
    </row>
    <row r="159" spans="1:8">
      <c r="A159" s="318"/>
      <c r="B159" s="318"/>
      <c r="C159" s="321"/>
      <c r="D159" s="321"/>
      <c r="E159" s="321"/>
      <c r="F159" s="321"/>
      <c r="G159" s="321"/>
      <c r="H159" s="321"/>
    </row>
    <row r="160" spans="1:8">
      <c r="A160" s="318"/>
      <c r="B160" s="318"/>
      <c r="C160" s="321"/>
      <c r="D160" s="321"/>
      <c r="E160" s="321"/>
      <c r="F160" s="321"/>
      <c r="G160" s="321"/>
      <c r="H160" s="321"/>
    </row>
    <row r="161" spans="1:8">
      <c r="A161" s="318"/>
      <c r="B161" s="318"/>
      <c r="C161" s="321"/>
      <c r="D161" s="321"/>
      <c r="E161" s="321"/>
      <c r="F161" s="321"/>
      <c r="G161" s="321"/>
      <c r="H161" s="321"/>
    </row>
    <row r="162" spans="1:8">
      <c r="A162" s="318"/>
      <c r="B162" s="318"/>
      <c r="C162" s="321"/>
      <c r="D162" s="321"/>
      <c r="E162" s="321"/>
      <c r="F162" s="321"/>
      <c r="G162" s="321"/>
      <c r="H162" s="321"/>
    </row>
    <row r="163" spans="1:8">
      <c r="A163" s="318"/>
      <c r="B163" s="318"/>
      <c r="C163" s="321"/>
      <c r="D163" s="321"/>
      <c r="E163" s="321"/>
      <c r="F163" s="321"/>
      <c r="G163" s="321"/>
      <c r="H163" s="321"/>
    </row>
    <row r="164" spans="1:8">
      <c r="A164" s="318"/>
      <c r="B164" s="318"/>
      <c r="C164" s="321"/>
      <c r="D164" s="321"/>
      <c r="E164" s="321"/>
      <c r="F164" s="321"/>
      <c r="G164" s="321"/>
      <c r="H164" s="321"/>
    </row>
    <row r="165" spans="1:8">
      <c r="A165" s="318"/>
      <c r="B165" s="318"/>
      <c r="C165" s="321"/>
      <c r="D165" s="321"/>
      <c r="E165" s="321"/>
      <c r="F165" s="321"/>
      <c r="G165" s="321"/>
      <c r="H165" s="321"/>
    </row>
    <row r="166" spans="1:8">
      <c r="A166" s="318"/>
      <c r="B166" s="318"/>
      <c r="C166" s="321"/>
      <c r="D166" s="321"/>
      <c r="E166" s="321"/>
      <c r="F166" s="321"/>
      <c r="G166" s="321"/>
      <c r="H166" s="321"/>
    </row>
    <row r="167" spans="1:8">
      <c r="A167" s="318"/>
      <c r="B167" s="318"/>
      <c r="C167" s="321"/>
      <c r="D167" s="321"/>
      <c r="E167" s="321"/>
      <c r="F167" s="321"/>
      <c r="G167" s="321"/>
      <c r="H167" s="321"/>
    </row>
    <row r="168" spans="1:8">
      <c r="A168" s="318"/>
      <c r="B168" s="318"/>
      <c r="C168" s="321"/>
      <c r="D168" s="321"/>
      <c r="E168" s="321"/>
      <c r="F168" s="321"/>
      <c r="G168" s="321"/>
      <c r="H168" s="321"/>
    </row>
    <row r="169" spans="1:8">
      <c r="A169" s="318"/>
      <c r="B169" s="318"/>
      <c r="C169" s="321"/>
      <c r="D169" s="321"/>
      <c r="E169" s="321"/>
      <c r="F169" s="321"/>
      <c r="G169" s="321"/>
      <c r="H169" s="321"/>
    </row>
    <row r="170" spans="1:8">
      <c r="A170" s="318"/>
      <c r="B170" s="318"/>
      <c r="C170" s="321"/>
      <c r="D170" s="321"/>
      <c r="E170" s="321"/>
      <c r="F170" s="321"/>
      <c r="G170" s="321"/>
      <c r="H170" s="321"/>
    </row>
    <row r="171" spans="1:8">
      <c r="A171" s="318"/>
      <c r="B171" s="318"/>
      <c r="C171" s="321"/>
      <c r="D171" s="321"/>
      <c r="E171" s="321"/>
      <c r="F171" s="321"/>
      <c r="G171" s="321"/>
      <c r="H171" s="321"/>
    </row>
    <row r="172" spans="1:8">
      <c r="A172" s="318"/>
      <c r="B172" s="318"/>
      <c r="C172" s="321"/>
      <c r="D172" s="321"/>
      <c r="E172" s="321"/>
      <c r="F172" s="321"/>
      <c r="G172" s="321"/>
      <c r="H172" s="321"/>
    </row>
    <row r="173" spans="1:8">
      <c r="A173" s="318"/>
      <c r="B173" s="318"/>
      <c r="C173" s="321"/>
      <c r="D173" s="321"/>
      <c r="E173" s="321"/>
      <c r="F173" s="321"/>
      <c r="G173" s="321"/>
      <c r="H173" s="321"/>
    </row>
    <row r="174" spans="1:8">
      <c r="A174" s="318"/>
      <c r="B174" s="318"/>
      <c r="C174" s="321"/>
      <c r="D174" s="321"/>
      <c r="E174" s="321"/>
      <c r="F174" s="321"/>
      <c r="G174" s="321"/>
      <c r="H174" s="321"/>
    </row>
    <row r="175" spans="1:8">
      <c r="A175" s="318"/>
      <c r="B175" s="318"/>
      <c r="C175" s="321"/>
      <c r="D175" s="321"/>
      <c r="E175" s="321"/>
      <c r="F175" s="321"/>
      <c r="G175" s="321"/>
      <c r="H175" s="321"/>
    </row>
    <row r="176" spans="1:8">
      <c r="A176" s="318"/>
      <c r="B176" s="318"/>
      <c r="C176" s="321"/>
      <c r="D176" s="321"/>
      <c r="E176" s="321"/>
      <c r="F176" s="321"/>
      <c r="G176" s="321"/>
      <c r="H176" s="321"/>
    </row>
    <row r="177" spans="1:8">
      <c r="A177" s="318"/>
      <c r="B177" s="318"/>
      <c r="C177" s="321"/>
      <c r="D177" s="321"/>
      <c r="E177" s="321"/>
      <c r="F177" s="321"/>
      <c r="G177" s="321"/>
      <c r="H177" s="321"/>
    </row>
    <row r="178" spans="1:8">
      <c r="A178" s="318"/>
      <c r="B178" s="318"/>
      <c r="C178" s="321"/>
      <c r="D178" s="321"/>
      <c r="E178" s="321"/>
      <c r="F178" s="321"/>
      <c r="G178" s="321"/>
      <c r="H178" s="321"/>
    </row>
    <row r="179" spans="1:8">
      <c r="A179" s="318"/>
      <c r="B179" s="318"/>
      <c r="C179" s="321"/>
      <c r="D179" s="321"/>
      <c r="E179" s="321"/>
      <c r="F179" s="321"/>
      <c r="G179" s="321"/>
      <c r="H179" s="321"/>
    </row>
    <row r="180" spans="1:8">
      <c r="A180" s="318"/>
      <c r="B180" s="318"/>
      <c r="C180" s="321"/>
      <c r="D180" s="321"/>
      <c r="E180" s="321"/>
      <c r="F180" s="321"/>
      <c r="G180" s="321"/>
      <c r="H180" s="321"/>
    </row>
    <row r="181" spans="1:8">
      <c r="A181" s="318"/>
      <c r="B181" s="318"/>
      <c r="C181" s="321"/>
      <c r="D181" s="321"/>
      <c r="E181" s="321"/>
      <c r="F181" s="321"/>
      <c r="G181" s="321"/>
      <c r="H181" s="321"/>
    </row>
    <row r="182" spans="1:8">
      <c r="A182" s="318"/>
      <c r="B182" s="318"/>
      <c r="C182" s="321"/>
      <c r="D182" s="321"/>
      <c r="E182" s="321"/>
      <c r="F182" s="321"/>
      <c r="G182" s="321"/>
      <c r="H182" s="321"/>
    </row>
    <row r="183" spans="1:8">
      <c r="A183" s="318"/>
      <c r="B183" s="318"/>
      <c r="C183" s="321"/>
      <c r="D183" s="321"/>
      <c r="E183" s="321"/>
      <c r="F183" s="321"/>
      <c r="G183" s="321"/>
      <c r="H183" s="321"/>
    </row>
    <row r="184" spans="1:8">
      <c r="A184" s="318"/>
      <c r="B184" s="318"/>
      <c r="C184" s="321"/>
      <c r="D184" s="321"/>
      <c r="E184" s="321"/>
      <c r="F184" s="321"/>
      <c r="G184" s="321"/>
      <c r="H184" s="321"/>
    </row>
    <row r="185" spans="1:8">
      <c r="A185" s="318"/>
      <c r="B185" s="318"/>
      <c r="C185" s="321"/>
      <c r="D185" s="321"/>
      <c r="E185" s="321"/>
      <c r="F185" s="321"/>
      <c r="G185" s="321"/>
      <c r="H185" s="321"/>
    </row>
    <row r="186" spans="1:8">
      <c r="A186" s="318"/>
      <c r="B186" s="318"/>
      <c r="C186" s="321"/>
      <c r="D186" s="321"/>
      <c r="E186" s="321"/>
      <c r="F186" s="321"/>
      <c r="G186" s="321"/>
      <c r="H186" s="321"/>
    </row>
    <row r="187" spans="1:8">
      <c r="A187" s="318"/>
      <c r="B187" s="318"/>
      <c r="C187" s="321"/>
      <c r="D187" s="321"/>
      <c r="E187" s="321"/>
      <c r="F187" s="321"/>
      <c r="G187" s="321"/>
      <c r="H187" s="321"/>
    </row>
    <row r="188" spans="1:8">
      <c r="A188" s="318"/>
      <c r="B188" s="318"/>
      <c r="C188" s="321"/>
      <c r="D188" s="321"/>
      <c r="E188" s="321"/>
      <c r="F188" s="321"/>
      <c r="G188" s="321"/>
      <c r="H188" s="321"/>
    </row>
    <row r="189" spans="1:8">
      <c r="A189" s="318"/>
      <c r="B189" s="318"/>
      <c r="C189" s="321"/>
      <c r="D189" s="321"/>
      <c r="E189" s="321"/>
      <c r="F189" s="321"/>
      <c r="G189" s="321"/>
      <c r="H189" s="321"/>
    </row>
    <row r="190" spans="1:8">
      <c r="A190" s="318"/>
      <c r="B190" s="318"/>
      <c r="C190" s="321"/>
      <c r="D190" s="321"/>
      <c r="E190" s="321"/>
      <c r="F190" s="321"/>
      <c r="G190" s="321"/>
      <c r="H190" s="321"/>
    </row>
    <row r="191" spans="1:8">
      <c r="A191" s="318"/>
      <c r="B191" s="318"/>
      <c r="C191" s="321"/>
      <c r="D191" s="321"/>
      <c r="E191" s="321"/>
      <c r="F191" s="321"/>
      <c r="G191" s="321"/>
      <c r="H191" s="321"/>
    </row>
    <row r="192" spans="1:8">
      <c r="A192" s="318"/>
      <c r="B192" s="318"/>
      <c r="C192" s="321"/>
      <c r="D192" s="321"/>
      <c r="E192" s="321"/>
      <c r="F192" s="321"/>
      <c r="G192" s="321"/>
      <c r="H192" s="321"/>
    </row>
    <row r="193" spans="1:8">
      <c r="A193" s="318"/>
      <c r="B193" s="318"/>
      <c r="C193" s="321"/>
      <c r="D193" s="321"/>
      <c r="E193" s="321"/>
      <c r="F193" s="321"/>
      <c r="G193" s="321"/>
      <c r="H193" s="321"/>
    </row>
    <row r="194" spans="1:8">
      <c r="A194" s="318"/>
      <c r="B194" s="318"/>
      <c r="C194" s="321"/>
      <c r="D194" s="321"/>
      <c r="E194" s="321"/>
      <c r="F194" s="321"/>
      <c r="G194" s="321"/>
      <c r="H194" s="321"/>
    </row>
    <row r="195" spans="1:8">
      <c r="A195" s="318"/>
      <c r="B195" s="318"/>
      <c r="C195" s="321"/>
      <c r="D195" s="321"/>
      <c r="E195" s="321"/>
      <c r="F195" s="321"/>
      <c r="G195" s="321"/>
      <c r="H195" s="321"/>
    </row>
    <row r="196" spans="1:8">
      <c r="A196" s="318"/>
      <c r="B196" s="318"/>
      <c r="C196" s="321"/>
      <c r="D196" s="321"/>
      <c r="E196" s="321"/>
      <c r="F196" s="321"/>
      <c r="G196" s="321"/>
      <c r="H196" s="321"/>
    </row>
    <row r="197" spans="1:8">
      <c r="A197" s="318"/>
      <c r="B197" s="318"/>
      <c r="C197" s="321"/>
      <c r="D197" s="321"/>
      <c r="E197" s="321"/>
      <c r="F197" s="321"/>
      <c r="G197" s="321"/>
      <c r="H197" s="321"/>
    </row>
    <row r="198" spans="1:8">
      <c r="A198" s="318"/>
      <c r="B198" s="318"/>
      <c r="C198" s="321"/>
      <c r="D198" s="321"/>
      <c r="E198" s="321"/>
      <c r="F198" s="321"/>
      <c r="G198" s="321"/>
      <c r="H198" s="321"/>
    </row>
    <row r="199" spans="1:8">
      <c r="A199" s="318"/>
      <c r="B199" s="318"/>
      <c r="C199" s="321"/>
      <c r="D199" s="321"/>
      <c r="E199" s="321"/>
      <c r="F199" s="321"/>
      <c r="G199" s="321"/>
      <c r="H199" s="321"/>
    </row>
    <row r="200" spans="1:8">
      <c r="A200" s="318"/>
      <c r="B200" s="318"/>
      <c r="C200" s="321"/>
      <c r="D200" s="321"/>
      <c r="E200" s="321"/>
      <c r="F200" s="321"/>
      <c r="G200" s="321"/>
      <c r="H200" s="321"/>
    </row>
    <row r="201" spans="1:8">
      <c r="A201" s="318"/>
      <c r="B201" s="318"/>
      <c r="C201" s="321"/>
      <c r="D201" s="321"/>
      <c r="E201" s="321"/>
      <c r="F201" s="321"/>
      <c r="G201" s="321"/>
      <c r="H201" s="321"/>
    </row>
    <row r="202" spans="1:8">
      <c r="A202" s="318"/>
      <c r="B202" s="318"/>
      <c r="C202" s="321"/>
      <c r="D202" s="321"/>
      <c r="E202" s="321"/>
      <c r="F202" s="321"/>
      <c r="G202" s="321"/>
      <c r="H202" s="321"/>
    </row>
    <row r="203" spans="1:8">
      <c r="A203" s="318"/>
      <c r="B203" s="318"/>
      <c r="C203" s="321"/>
      <c r="D203" s="321"/>
      <c r="E203" s="321"/>
      <c r="F203" s="321"/>
      <c r="G203" s="321"/>
      <c r="H203" s="321"/>
    </row>
    <row r="204" spans="1:8">
      <c r="A204" s="318"/>
      <c r="B204" s="318"/>
      <c r="C204" s="321"/>
      <c r="D204" s="321"/>
      <c r="E204" s="321"/>
      <c r="F204" s="321"/>
      <c r="G204" s="321"/>
      <c r="H204" s="321"/>
    </row>
    <row r="205" spans="1:8">
      <c r="A205" s="318"/>
      <c r="B205" s="318"/>
      <c r="C205" s="321"/>
      <c r="D205" s="321"/>
      <c r="E205" s="321"/>
      <c r="F205" s="321"/>
      <c r="G205" s="321"/>
      <c r="H205" s="321"/>
    </row>
    <row r="206" spans="1:8">
      <c r="A206" s="318"/>
      <c r="B206" s="318"/>
      <c r="C206" s="321"/>
      <c r="D206" s="321"/>
      <c r="E206" s="321"/>
      <c r="F206" s="321"/>
      <c r="G206" s="321"/>
      <c r="H206" s="321"/>
    </row>
    <row r="207" spans="1:8">
      <c r="A207" s="318"/>
      <c r="B207" s="318"/>
      <c r="C207" s="321"/>
      <c r="D207" s="321"/>
      <c r="E207" s="321"/>
      <c r="F207" s="321"/>
      <c r="G207" s="321"/>
      <c r="H207" s="321"/>
    </row>
    <row r="208" spans="1:8">
      <c r="A208" s="318"/>
      <c r="B208" s="318"/>
      <c r="C208" s="321"/>
      <c r="D208" s="321"/>
      <c r="E208" s="321"/>
      <c r="F208" s="321"/>
      <c r="G208" s="321"/>
      <c r="H208" s="321"/>
    </row>
    <row r="209" spans="1:8">
      <c r="A209" s="318"/>
      <c r="B209" s="318"/>
      <c r="C209" s="321"/>
      <c r="D209" s="321"/>
      <c r="E209" s="321"/>
      <c r="F209" s="321"/>
      <c r="G209" s="321"/>
      <c r="H209" s="321"/>
    </row>
    <row r="210" spans="1:8">
      <c r="A210" s="318"/>
      <c r="B210" s="318"/>
      <c r="C210" s="321"/>
      <c r="D210" s="321"/>
      <c r="E210" s="321"/>
      <c r="F210" s="321"/>
      <c r="G210" s="321"/>
      <c r="H210" s="321"/>
    </row>
    <row r="211" spans="1:8">
      <c r="A211" s="318"/>
      <c r="B211" s="318"/>
      <c r="C211" s="321"/>
      <c r="D211" s="321"/>
      <c r="E211" s="321"/>
      <c r="F211" s="321"/>
      <c r="G211" s="321"/>
      <c r="H211" s="321"/>
    </row>
    <row r="212" spans="1:8">
      <c r="A212" s="318"/>
      <c r="B212" s="318"/>
      <c r="C212" s="321"/>
      <c r="D212" s="321"/>
      <c r="E212" s="321"/>
      <c r="F212" s="321"/>
      <c r="G212" s="321"/>
      <c r="H212" s="321"/>
    </row>
    <row r="213" spans="1:8">
      <c r="A213" s="318"/>
      <c r="B213" s="318"/>
      <c r="C213" s="321"/>
      <c r="D213" s="321"/>
      <c r="E213" s="321"/>
      <c r="F213" s="321"/>
      <c r="G213" s="321"/>
      <c r="H213" s="321"/>
    </row>
    <row r="214" spans="1:8">
      <c r="A214" s="318"/>
      <c r="B214" s="318"/>
      <c r="C214" s="321"/>
      <c r="D214" s="321"/>
      <c r="E214" s="321"/>
      <c r="F214" s="321"/>
      <c r="G214" s="321"/>
      <c r="H214" s="321"/>
    </row>
    <row r="215" spans="1:8">
      <c r="A215" s="318"/>
      <c r="B215" s="318"/>
      <c r="C215" s="321"/>
      <c r="D215" s="321"/>
      <c r="E215" s="321"/>
      <c r="F215" s="321"/>
      <c r="G215" s="321"/>
      <c r="H215" s="321"/>
    </row>
    <row r="216" spans="1:8">
      <c r="A216" s="318"/>
      <c r="B216" s="318"/>
      <c r="C216" s="321"/>
      <c r="D216" s="321"/>
      <c r="E216" s="321"/>
      <c r="F216" s="321"/>
      <c r="G216" s="321"/>
      <c r="H216" s="321"/>
    </row>
    <row r="217" spans="1:8">
      <c r="A217" s="318"/>
      <c r="B217" s="318"/>
      <c r="C217" s="321"/>
      <c r="D217" s="321"/>
      <c r="E217" s="321"/>
      <c r="F217" s="321"/>
      <c r="G217" s="321"/>
      <c r="H217" s="321"/>
    </row>
    <row r="218" spans="1:8">
      <c r="A218" s="318"/>
      <c r="B218" s="318"/>
      <c r="C218" s="321"/>
      <c r="D218" s="321"/>
      <c r="E218" s="321"/>
      <c r="F218" s="321"/>
      <c r="G218" s="321"/>
      <c r="H218" s="321"/>
    </row>
    <row r="219" spans="1:8">
      <c r="A219" s="318"/>
      <c r="B219" s="318"/>
      <c r="C219" s="321"/>
      <c r="D219" s="321"/>
      <c r="E219" s="321"/>
      <c r="F219" s="321"/>
      <c r="G219" s="321"/>
      <c r="H219" s="321"/>
    </row>
    <row r="220" spans="1:8">
      <c r="A220" s="318"/>
      <c r="B220" s="318"/>
      <c r="C220" s="321"/>
      <c r="D220" s="321"/>
      <c r="E220" s="321"/>
      <c r="F220" s="321"/>
      <c r="G220" s="321"/>
      <c r="H220" s="321"/>
    </row>
    <row r="221" spans="1:8">
      <c r="A221" s="318"/>
      <c r="B221" s="318"/>
      <c r="C221" s="321"/>
      <c r="D221" s="321"/>
      <c r="E221" s="321"/>
      <c r="F221" s="321"/>
      <c r="G221" s="321"/>
      <c r="H221" s="321"/>
    </row>
    <row r="222" spans="1:8">
      <c r="A222" s="318"/>
      <c r="B222" s="318"/>
      <c r="C222" s="321"/>
      <c r="D222" s="321"/>
      <c r="E222" s="321"/>
      <c r="F222" s="321"/>
      <c r="G222" s="321"/>
      <c r="H222" s="321"/>
    </row>
    <row r="223" spans="1:8">
      <c r="A223" s="318"/>
      <c r="B223" s="318"/>
      <c r="C223" s="321"/>
      <c r="D223" s="321"/>
      <c r="E223" s="321"/>
      <c r="F223" s="321"/>
      <c r="G223" s="321"/>
      <c r="H223" s="321"/>
    </row>
    <row r="224" spans="1:8">
      <c r="A224" s="318"/>
      <c r="B224" s="318"/>
      <c r="C224" s="321"/>
      <c r="D224" s="321"/>
      <c r="E224" s="321"/>
      <c r="F224" s="321"/>
      <c r="G224" s="321"/>
      <c r="H224" s="321"/>
    </row>
    <row r="225" spans="1:8">
      <c r="A225" s="318"/>
      <c r="B225" s="318"/>
      <c r="C225" s="321"/>
      <c r="D225" s="321"/>
      <c r="E225" s="321"/>
      <c r="F225" s="321"/>
      <c r="G225" s="321"/>
      <c r="H225" s="321"/>
    </row>
    <row r="226" spans="1:8">
      <c r="A226" s="318"/>
      <c r="B226" s="318"/>
      <c r="C226" s="321"/>
      <c r="D226" s="321"/>
      <c r="E226" s="321"/>
      <c r="F226" s="321"/>
      <c r="G226" s="321"/>
      <c r="H226" s="321"/>
    </row>
    <row r="227" spans="1:8">
      <c r="A227" s="318"/>
      <c r="B227" s="318"/>
      <c r="C227" s="321"/>
      <c r="D227" s="321"/>
      <c r="E227" s="321"/>
      <c r="F227" s="321"/>
      <c r="G227" s="321"/>
      <c r="H227" s="321"/>
    </row>
    <row r="228" spans="1:8">
      <c r="A228" s="318"/>
      <c r="B228" s="318"/>
      <c r="C228" s="321"/>
      <c r="D228" s="321"/>
      <c r="E228" s="321"/>
      <c r="F228" s="321"/>
      <c r="G228" s="321"/>
      <c r="H228" s="321"/>
    </row>
    <row r="229" spans="1:8">
      <c r="A229" s="318"/>
      <c r="B229" s="318"/>
      <c r="C229" s="321"/>
      <c r="D229" s="321"/>
      <c r="E229" s="321"/>
      <c r="F229" s="321"/>
      <c r="G229" s="321"/>
      <c r="H229" s="321"/>
    </row>
    <row r="230" spans="1:8">
      <c r="A230" s="318"/>
      <c r="B230" s="318"/>
      <c r="C230" s="321"/>
      <c r="D230" s="321"/>
      <c r="E230" s="321"/>
      <c r="F230" s="321"/>
      <c r="G230" s="321"/>
      <c r="H230" s="321"/>
    </row>
    <row r="231" spans="1:8">
      <c r="A231" s="318"/>
      <c r="B231" s="318"/>
      <c r="C231" s="321"/>
      <c r="D231" s="321"/>
      <c r="E231" s="321"/>
      <c r="F231" s="321"/>
      <c r="G231" s="321"/>
      <c r="H231" s="321"/>
    </row>
    <row r="232" spans="1:8">
      <c r="A232" s="318"/>
      <c r="B232" s="318"/>
      <c r="C232" s="321"/>
      <c r="D232" s="321"/>
      <c r="E232" s="321"/>
      <c r="F232" s="321"/>
      <c r="G232" s="321"/>
      <c r="H232" s="321"/>
    </row>
    <row r="233" spans="1:8">
      <c r="A233" s="318"/>
      <c r="B233" s="318"/>
      <c r="C233" s="321"/>
      <c r="D233" s="321"/>
      <c r="E233" s="321"/>
      <c r="F233" s="321"/>
      <c r="G233" s="321"/>
      <c r="H233" s="321"/>
    </row>
    <row r="234" spans="1:8">
      <c r="A234" s="318"/>
      <c r="B234" s="318"/>
      <c r="C234" s="321"/>
      <c r="D234" s="321"/>
      <c r="E234" s="321"/>
      <c r="F234" s="321"/>
      <c r="G234" s="321"/>
      <c r="H234" s="321"/>
    </row>
    <row r="235" spans="1:8">
      <c r="A235" s="318"/>
      <c r="B235" s="318"/>
      <c r="C235" s="321"/>
      <c r="D235" s="321"/>
      <c r="E235" s="321"/>
      <c r="F235" s="321"/>
      <c r="G235" s="321"/>
      <c r="H235" s="321"/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18"/>
      <c r="B237" s="318"/>
      <c r="C237" s="321"/>
      <c r="D237" s="321"/>
      <c r="E237" s="321"/>
      <c r="F237" s="321"/>
      <c r="G237" s="321"/>
      <c r="H237" s="321"/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>
      <c r="A240" s="318"/>
      <c r="B240" s="318"/>
      <c r="C240" s="321"/>
      <c r="D240" s="321"/>
      <c r="E240" s="321"/>
      <c r="F240" s="321"/>
      <c r="G240" s="321"/>
      <c r="H240" s="321"/>
    </row>
    <row r="241" spans="1:8">
      <c r="A241" s="318"/>
      <c r="B241" s="318"/>
      <c r="C241" s="321"/>
      <c r="D241" s="321"/>
      <c r="E241" s="321"/>
      <c r="F241" s="321"/>
      <c r="G241" s="321"/>
      <c r="H241" s="321"/>
    </row>
    <row r="242" spans="1:8">
      <c r="A242" s="318"/>
      <c r="B242" s="318"/>
      <c r="C242" s="321"/>
      <c r="D242" s="321"/>
      <c r="E242" s="321"/>
      <c r="F242" s="321"/>
      <c r="G242" s="321"/>
      <c r="H242" s="321"/>
    </row>
    <row r="243" spans="1:8">
      <c r="A243" s="318"/>
      <c r="B243" s="318"/>
      <c r="C243" s="321"/>
      <c r="D243" s="321"/>
      <c r="E243" s="321"/>
      <c r="F243" s="321"/>
      <c r="G243" s="321"/>
      <c r="H243" s="321"/>
    </row>
    <row r="244" spans="1:8">
      <c r="A244" s="318"/>
      <c r="B244" s="318"/>
      <c r="C244" s="321"/>
      <c r="D244" s="321"/>
      <c r="E244" s="321"/>
      <c r="F244" s="321"/>
      <c r="G244" s="321"/>
      <c r="H244" s="321"/>
    </row>
    <row r="245" spans="1:8">
      <c r="A245" s="318"/>
      <c r="B245" s="318"/>
      <c r="C245" s="321"/>
      <c r="D245" s="321"/>
      <c r="E245" s="321"/>
      <c r="F245" s="321"/>
      <c r="G245" s="321"/>
      <c r="H245" s="321"/>
    </row>
    <row r="246" spans="1:8">
      <c r="A246" s="318"/>
      <c r="B246" s="318"/>
      <c r="C246" s="321"/>
      <c r="D246" s="321"/>
      <c r="E246" s="321"/>
      <c r="F246" s="321"/>
      <c r="G246" s="321"/>
      <c r="H246" s="321"/>
    </row>
    <row r="247" spans="1:8">
      <c r="A247" s="318"/>
      <c r="B247" s="318"/>
      <c r="C247" s="321"/>
      <c r="D247" s="321"/>
      <c r="E247" s="321"/>
      <c r="F247" s="321"/>
      <c r="G247" s="321"/>
      <c r="H247" s="321"/>
    </row>
    <row r="248" spans="1:8">
      <c r="A248" s="318"/>
      <c r="B248" s="318"/>
      <c r="C248" s="321"/>
      <c r="D248" s="321"/>
      <c r="E248" s="321"/>
      <c r="F248" s="321"/>
      <c r="G248" s="321"/>
      <c r="H248" s="321"/>
    </row>
    <row r="249" spans="1:8">
      <c r="A249" s="318"/>
      <c r="B249" s="318"/>
      <c r="C249" s="321"/>
      <c r="D249" s="321"/>
      <c r="E249" s="321"/>
      <c r="F249" s="321"/>
      <c r="G249" s="321"/>
      <c r="H249" s="321"/>
    </row>
    <row r="250" spans="1:8">
      <c r="A250" s="318"/>
      <c r="B250" s="318"/>
      <c r="C250" s="321"/>
      <c r="D250" s="321"/>
      <c r="E250" s="321"/>
      <c r="F250" s="321"/>
      <c r="G250" s="321"/>
      <c r="H250" s="321"/>
    </row>
    <row r="251" spans="1:8">
      <c r="A251" s="318"/>
      <c r="B251" s="318"/>
      <c r="C251" s="321"/>
      <c r="D251" s="321"/>
      <c r="E251" s="321"/>
      <c r="F251" s="321"/>
      <c r="G251" s="321"/>
      <c r="H251" s="321"/>
    </row>
    <row r="252" spans="1:8">
      <c r="A252" s="318"/>
      <c r="B252" s="318"/>
      <c r="C252" s="321"/>
      <c r="D252" s="321"/>
      <c r="E252" s="321"/>
      <c r="F252" s="321"/>
      <c r="G252" s="321"/>
      <c r="H252" s="321"/>
    </row>
    <row r="253" spans="1:8">
      <c r="A253" s="318"/>
      <c r="B253" s="318"/>
      <c r="C253" s="321"/>
      <c r="D253" s="321"/>
      <c r="E253" s="321"/>
      <c r="F253" s="321"/>
      <c r="G253" s="321"/>
      <c r="H253" s="321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 ht="14.25">
      <c r="A468" s="111"/>
      <c r="B468" s="249"/>
      <c r="C468" s="249"/>
      <c r="D468" s="249"/>
      <c r="E468" s="249"/>
      <c r="F468" s="249"/>
      <c r="G468" s="249"/>
      <c r="H468" s="249"/>
    </row>
    <row r="469" spans="1:8" ht="14.25">
      <c r="A469" s="111"/>
      <c r="B469" s="249"/>
      <c r="C469" s="249"/>
      <c r="D469" s="249"/>
      <c r="E469" s="249"/>
      <c r="F469" s="249"/>
      <c r="G469" s="249"/>
      <c r="H469" s="249"/>
    </row>
    <row r="470" spans="1:8" ht="14.25">
      <c r="A470" s="111"/>
      <c r="B470" s="249"/>
      <c r="C470" s="249"/>
      <c r="D470" s="249"/>
      <c r="E470" s="249"/>
      <c r="F470" s="249"/>
      <c r="G470" s="249"/>
      <c r="H470" s="249"/>
    </row>
    <row r="471" spans="1:8" ht="14.25">
      <c r="A471" s="111"/>
      <c r="B471" s="249"/>
      <c r="C471" s="249"/>
      <c r="D471" s="249"/>
      <c r="E471" s="249"/>
      <c r="F471" s="249"/>
      <c r="G471" s="249"/>
      <c r="H471" s="249"/>
    </row>
    <row r="472" spans="1:8" ht="14.25">
      <c r="A472" s="111"/>
      <c r="B472" s="249"/>
      <c r="C472" s="249"/>
      <c r="D472" s="249"/>
      <c r="E472" s="249"/>
      <c r="F472" s="249"/>
      <c r="G472" s="249"/>
      <c r="H472" s="249"/>
    </row>
    <row r="473" spans="1:8" ht="14.25">
      <c r="A473" s="111"/>
      <c r="B473" s="249"/>
      <c r="C473" s="249"/>
      <c r="D473" s="249"/>
      <c r="E473" s="249"/>
      <c r="F473" s="249"/>
      <c r="G473" s="249"/>
      <c r="H473" s="249"/>
    </row>
    <row r="474" spans="1:8" ht="14.25">
      <c r="A474" s="111"/>
      <c r="B474" s="249"/>
      <c r="C474" s="249"/>
      <c r="D474" s="249"/>
      <c r="E474" s="249"/>
      <c r="F474" s="249"/>
      <c r="G474" s="249"/>
      <c r="H474" s="249"/>
    </row>
    <row r="475" spans="1:8" ht="14.25">
      <c r="A475" s="111"/>
      <c r="B475" s="249"/>
      <c r="C475" s="249"/>
      <c r="D475" s="249"/>
      <c r="E475" s="249"/>
      <c r="F475" s="249"/>
      <c r="G475" s="249"/>
      <c r="H475" s="249"/>
    </row>
    <row r="476" spans="1:8" ht="14.25">
      <c r="A476" s="111"/>
      <c r="B476" s="249"/>
      <c r="C476" s="249"/>
      <c r="D476" s="249"/>
      <c r="E476" s="249"/>
      <c r="F476" s="249"/>
      <c r="G476" s="249"/>
      <c r="H476" s="249"/>
    </row>
    <row r="477" spans="1:8" ht="14.25">
      <c r="A477" s="111"/>
      <c r="B477" s="249"/>
      <c r="C477" s="249"/>
      <c r="D477" s="249"/>
      <c r="E477" s="249"/>
      <c r="F477" s="249"/>
      <c r="G477" s="249"/>
      <c r="H477" s="249"/>
    </row>
    <row r="478" spans="1:8" ht="14.25">
      <c r="A478" s="111"/>
      <c r="B478" s="249"/>
      <c r="C478" s="249"/>
      <c r="D478" s="249"/>
      <c r="E478" s="249"/>
      <c r="F478" s="249"/>
      <c r="G478" s="249"/>
      <c r="H478" s="249"/>
    </row>
    <row r="479" spans="1:8" ht="14.25">
      <c r="A479" s="111"/>
      <c r="B479" s="249"/>
      <c r="C479" s="249"/>
      <c r="D479" s="249"/>
      <c r="E479" s="249"/>
      <c r="F479" s="249"/>
      <c r="G479" s="249"/>
      <c r="H479" s="249"/>
    </row>
    <row r="480" spans="1:8" ht="14.25">
      <c r="A480" s="111"/>
      <c r="B480" s="249"/>
      <c r="C480" s="249"/>
      <c r="D480" s="249"/>
      <c r="E480" s="249"/>
      <c r="F480" s="249"/>
      <c r="G480" s="249"/>
      <c r="H480" s="249"/>
    </row>
    <row r="481" spans="1:8" ht="14.25">
      <c r="A481" s="111"/>
      <c r="B481" s="249"/>
      <c r="C481" s="249"/>
      <c r="D481" s="249"/>
      <c r="E481" s="249"/>
      <c r="F481" s="249"/>
      <c r="G481" s="249"/>
      <c r="H481" s="249"/>
    </row>
    <row r="482" spans="1:8" ht="14.25">
      <c r="A482" s="111"/>
      <c r="B482" s="249"/>
      <c r="C482" s="249"/>
      <c r="D482" s="249"/>
      <c r="E482" s="249"/>
      <c r="F482" s="249"/>
      <c r="G482" s="249"/>
      <c r="H482" s="249"/>
    </row>
    <row r="483" spans="1:8" ht="14.25">
      <c r="A483" s="111"/>
      <c r="B483" s="249"/>
      <c r="C483" s="249"/>
      <c r="D483" s="249"/>
      <c r="E483" s="249"/>
      <c r="F483" s="249"/>
      <c r="G483" s="249"/>
      <c r="H483" s="249"/>
    </row>
    <row r="484" spans="1:8" ht="14.25">
      <c r="A484" s="111"/>
      <c r="B484" s="249"/>
      <c r="C484" s="249"/>
      <c r="D484" s="249"/>
      <c r="E484" s="249"/>
      <c r="F484" s="249"/>
      <c r="G484" s="249"/>
      <c r="H484" s="249"/>
    </row>
    <row r="485" spans="1:8" ht="14.25">
      <c r="A485" s="111"/>
      <c r="B485" s="249"/>
      <c r="C485" s="249"/>
      <c r="D485" s="249"/>
      <c r="E485" s="249"/>
      <c r="F485" s="249"/>
      <c r="G485" s="249"/>
      <c r="H485" s="249"/>
    </row>
    <row r="486" spans="1:8" ht="14.25">
      <c r="A486" s="111"/>
      <c r="B486" s="249"/>
      <c r="C486" s="249"/>
      <c r="D486" s="249"/>
      <c r="E486" s="249"/>
      <c r="F486" s="249"/>
      <c r="G486" s="249"/>
      <c r="H486" s="249"/>
    </row>
    <row r="487" spans="1:8" ht="14.25">
      <c r="A487" s="111"/>
      <c r="B487" s="249"/>
      <c r="C487" s="249"/>
      <c r="D487" s="249"/>
      <c r="E487" s="249"/>
      <c r="F487" s="249"/>
      <c r="G487" s="249"/>
      <c r="H487" s="249"/>
    </row>
    <row r="488" spans="1:8" ht="14.25">
      <c r="A488" s="111"/>
      <c r="B488" s="249"/>
      <c r="C488" s="249"/>
      <c r="D488" s="249"/>
      <c r="E488" s="249"/>
      <c r="F488" s="249"/>
      <c r="G488" s="249"/>
      <c r="H488" s="249"/>
    </row>
    <row r="489" spans="1:8" ht="14.25">
      <c r="A489" s="111"/>
      <c r="B489" s="249"/>
      <c r="C489" s="249"/>
      <c r="D489" s="249"/>
      <c r="E489" s="249"/>
      <c r="F489" s="249"/>
      <c r="G489" s="249"/>
      <c r="H489" s="249"/>
    </row>
    <row r="490" spans="1:8" ht="14.25">
      <c r="A490" s="111"/>
      <c r="B490" s="249"/>
      <c r="C490" s="249"/>
      <c r="D490" s="249"/>
      <c r="E490" s="249"/>
      <c r="F490" s="249"/>
      <c r="G490" s="249"/>
      <c r="H490" s="249"/>
    </row>
    <row r="491" spans="1:8">
      <c r="A491" s="251"/>
      <c r="B491" s="252"/>
      <c r="C491" s="137"/>
      <c r="D491" s="137"/>
      <c r="E491" s="132"/>
      <c r="F491" s="132"/>
      <c r="G491" s="132"/>
      <c r="H491" s="132"/>
    </row>
    <row r="492" spans="1:8" ht="14.25">
      <c r="A492" s="225"/>
      <c r="B492" s="137"/>
      <c r="C492" s="137"/>
      <c r="D492" s="137"/>
      <c r="E492" s="132"/>
      <c r="F492" s="132"/>
      <c r="G492" s="132"/>
      <c r="H492" s="132"/>
    </row>
    <row r="493" spans="1:8" ht="14.25">
      <c r="A493" s="225"/>
      <c r="B493" s="137"/>
      <c r="C493" s="137"/>
      <c r="D493" s="137"/>
      <c r="E493" s="132"/>
      <c r="F493" s="132"/>
      <c r="G493" s="132"/>
      <c r="H493" s="132"/>
    </row>
    <row r="494" spans="1:8" ht="14.25">
      <c r="A494" s="225"/>
      <c r="B494" s="137"/>
      <c r="C494" s="137"/>
      <c r="D494" s="137"/>
      <c r="E494" s="132"/>
      <c r="F494" s="132"/>
      <c r="G494" s="132"/>
      <c r="H494" s="132"/>
    </row>
    <row r="495" spans="1:8" ht="14.25">
      <c r="A495" s="225"/>
      <c r="B495" s="137"/>
      <c r="C495" s="137"/>
      <c r="D495" s="137"/>
      <c r="E495" s="132"/>
      <c r="F495" s="132"/>
      <c r="G495" s="132"/>
      <c r="H495" s="132"/>
    </row>
    <row r="496" spans="1:8" ht="14.25">
      <c r="A496" s="225"/>
      <c r="B496" s="137"/>
      <c r="C496" s="137"/>
      <c r="D496" s="137"/>
      <c r="E496" s="132"/>
      <c r="F496" s="132"/>
      <c r="G496" s="132"/>
      <c r="H496" s="132"/>
    </row>
    <row r="497" spans="1:8" ht="14.25">
      <c r="A497" s="225"/>
      <c r="B497" s="137"/>
      <c r="C497" s="137"/>
      <c r="D497" s="137"/>
      <c r="E497" s="132"/>
      <c r="F497" s="132"/>
      <c r="G497" s="132"/>
      <c r="H497" s="132"/>
    </row>
    <row r="498" spans="1:8" ht="14.25">
      <c r="A498" s="225"/>
      <c r="B498" s="137"/>
      <c r="C498" s="137"/>
      <c r="D498" s="137"/>
      <c r="E498" s="132"/>
      <c r="F498" s="132"/>
      <c r="G498" s="132"/>
      <c r="H498" s="132"/>
    </row>
    <row r="499" spans="1:8" ht="14.25">
      <c r="A499" s="225"/>
      <c r="B499" s="137"/>
      <c r="C499" s="137"/>
      <c r="D499" s="137"/>
      <c r="E499" s="132"/>
      <c r="F499" s="132"/>
      <c r="G499" s="132"/>
      <c r="H499" s="132"/>
    </row>
    <row r="500" spans="1:8" ht="14.25">
      <c r="A500" s="225"/>
      <c r="B500" s="137"/>
      <c r="C500" s="137"/>
      <c r="D500" s="137"/>
      <c r="E500" s="132"/>
      <c r="F500" s="132"/>
      <c r="G500" s="132"/>
      <c r="H500" s="132"/>
    </row>
    <row r="501" spans="1:8" ht="14.25">
      <c r="A501" s="225"/>
      <c r="B501" s="137"/>
      <c r="C501" s="137"/>
      <c r="D501" s="137"/>
      <c r="E501" s="132"/>
      <c r="F501" s="132"/>
      <c r="G501" s="132"/>
      <c r="H501" s="132"/>
    </row>
    <row r="502" spans="1:8" ht="14.25">
      <c r="A502" s="225"/>
      <c r="B502" s="137"/>
      <c r="C502" s="137"/>
      <c r="D502" s="137"/>
      <c r="E502" s="132"/>
      <c r="F502" s="132"/>
      <c r="G502" s="132"/>
      <c r="H502" s="132"/>
    </row>
    <row r="503" spans="1:8" ht="14.25">
      <c r="A503" s="225"/>
      <c r="B503" s="137"/>
      <c r="C503" s="137"/>
      <c r="D503" s="137"/>
      <c r="E503" s="132"/>
      <c r="F503" s="132"/>
      <c r="G503" s="132"/>
      <c r="H503" s="132"/>
    </row>
    <row r="504" spans="1:8" ht="14.25">
      <c r="A504" s="225"/>
      <c r="B504" s="137"/>
      <c r="C504" s="137"/>
      <c r="D504" s="137"/>
      <c r="E504" s="132"/>
      <c r="F504" s="132"/>
      <c r="G504" s="132"/>
      <c r="H504" s="132"/>
    </row>
    <row r="505" spans="1:8" ht="14.25">
      <c r="A505" s="225"/>
      <c r="B505" s="137"/>
      <c r="C505" s="137"/>
      <c r="D505" s="137"/>
      <c r="E505" s="132"/>
      <c r="F505" s="132"/>
      <c r="G505" s="132"/>
      <c r="H505" s="132"/>
    </row>
    <row r="506" spans="1:8" ht="14.25">
      <c r="A506" s="225"/>
      <c r="B506" s="137"/>
      <c r="C506" s="137"/>
      <c r="D506" s="137"/>
      <c r="E506" s="132"/>
      <c r="F506" s="132"/>
      <c r="G506" s="132"/>
      <c r="H506" s="132"/>
    </row>
    <row r="507" spans="1:8" ht="14.25">
      <c r="A507" s="225"/>
      <c r="B507" s="137"/>
      <c r="C507" s="137"/>
      <c r="D507" s="137"/>
      <c r="E507" s="132"/>
      <c r="F507" s="132"/>
      <c r="G507" s="132"/>
      <c r="H507" s="132"/>
    </row>
    <row r="508" spans="1:8" ht="14.25">
      <c r="A508" s="225"/>
      <c r="B508" s="137"/>
      <c r="C508" s="137"/>
      <c r="D508" s="137"/>
      <c r="E508" s="132"/>
      <c r="F508" s="132"/>
      <c r="G508" s="132"/>
      <c r="H508" s="132"/>
    </row>
    <row r="509" spans="1:8" ht="14.25">
      <c r="A509" s="225"/>
      <c r="B509" s="137"/>
      <c r="C509" s="137"/>
      <c r="D509" s="137"/>
      <c r="E509" s="132"/>
      <c r="F509" s="132"/>
      <c r="G509" s="132"/>
      <c r="H509" s="132"/>
    </row>
    <row r="510" spans="1:8" ht="14.25">
      <c r="A510" s="225"/>
      <c r="B510" s="137"/>
      <c r="C510" s="137"/>
      <c r="D510" s="137"/>
      <c r="E510" s="132"/>
      <c r="F510" s="132"/>
      <c r="G510" s="132"/>
      <c r="H510" s="132"/>
    </row>
    <row r="511" spans="1:8" ht="14.25">
      <c r="A511" s="225"/>
      <c r="B511" s="137"/>
      <c r="C511" s="137"/>
      <c r="D511" s="137"/>
      <c r="E511" s="132"/>
      <c r="F511" s="132"/>
      <c r="G511" s="132"/>
      <c r="H511" s="132"/>
    </row>
    <row r="512" spans="1:8" ht="14.25">
      <c r="A512" s="225"/>
      <c r="B512" s="137"/>
      <c r="C512" s="137"/>
      <c r="D512" s="137"/>
      <c r="E512" s="132"/>
      <c r="F512" s="132"/>
      <c r="G512" s="132"/>
      <c r="H512" s="132"/>
    </row>
    <row r="513" spans="1:8">
      <c r="A513" s="111"/>
      <c r="B513" s="137"/>
      <c r="C513" s="137"/>
      <c r="D513" s="137"/>
      <c r="E513" s="132"/>
      <c r="F513" s="132"/>
      <c r="G513" s="132"/>
      <c r="H513" s="132"/>
    </row>
    <row r="514" spans="1:8" ht="14.25">
      <c r="A514" s="111" t="s">
        <v>249</v>
      </c>
      <c r="B514" s="340"/>
      <c r="C514" s="340"/>
      <c r="D514" s="340"/>
      <c r="E514" s="340"/>
      <c r="F514" s="340"/>
      <c r="G514" s="340"/>
      <c r="H514" s="340"/>
    </row>
    <row r="515" spans="1:8" ht="14.25">
      <c r="A515" s="225" t="s">
        <v>148</v>
      </c>
      <c r="B515" s="137" t="s">
        <v>149</v>
      </c>
      <c r="C515" s="137"/>
      <c r="D515" s="137"/>
      <c r="E515" s="132"/>
      <c r="F515" s="132"/>
      <c r="G515" s="132"/>
      <c r="H515" s="132"/>
    </row>
    <row r="516" spans="1:8" ht="14.25">
      <c r="A516" s="225" t="s">
        <v>150</v>
      </c>
      <c r="B516" s="137" t="s">
        <v>151</v>
      </c>
      <c r="C516" s="137"/>
      <c r="D516" s="137"/>
      <c r="E516" s="132"/>
      <c r="F516" s="132"/>
      <c r="G516" s="132"/>
      <c r="H516" s="132"/>
    </row>
    <row r="517" spans="1:8" ht="14.25">
      <c r="A517" s="225" t="s">
        <v>152</v>
      </c>
      <c r="B517" s="137" t="s">
        <v>175</v>
      </c>
      <c r="C517" s="137"/>
      <c r="D517" s="137"/>
      <c r="E517" s="132"/>
      <c r="F517" s="132"/>
      <c r="G517" s="132"/>
      <c r="H517" s="132"/>
    </row>
    <row r="518" spans="1:8" ht="25.5">
      <c r="A518" s="225" t="s">
        <v>153</v>
      </c>
      <c r="B518" s="137" t="s">
        <v>154</v>
      </c>
      <c r="C518" s="137"/>
      <c r="D518" s="137"/>
      <c r="E518" s="132"/>
      <c r="F518" s="132"/>
      <c r="G518" s="132"/>
      <c r="H518" s="132"/>
    </row>
    <row r="519" spans="1:8" ht="14.25">
      <c r="A519" s="225" t="s">
        <v>155</v>
      </c>
      <c r="B519" s="137" t="s">
        <v>156</v>
      </c>
      <c r="C519" s="137"/>
      <c r="D519" s="137"/>
      <c r="E519" s="132"/>
      <c r="F519" s="132"/>
      <c r="G519" s="132"/>
      <c r="H519" s="132"/>
    </row>
    <row r="520" spans="1:8" ht="25.5">
      <c r="A520" s="225" t="s">
        <v>157</v>
      </c>
      <c r="B520" s="137" t="s">
        <v>170</v>
      </c>
      <c r="C520" s="137"/>
      <c r="D520" s="137"/>
      <c r="E520" s="132"/>
      <c r="F520" s="132"/>
      <c r="G520" s="132"/>
      <c r="H520" s="132"/>
    </row>
    <row r="521" spans="1:8" ht="51">
      <c r="A521" s="225" t="s">
        <v>158</v>
      </c>
      <c r="B521" s="137" t="s">
        <v>159</v>
      </c>
      <c r="C521" s="137"/>
      <c r="D521" s="137"/>
      <c r="E521" s="132"/>
      <c r="F521" s="132"/>
      <c r="G521" s="132"/>
      <c r="H521" s="132"/>
    </row>
    <row r="522" spans="1:8" ht="51">
      <c r="A522" s="225" t="s">
        <v>160</v>
      </c>
      <c r="B522" s="137" t="s">
        <v>161</v>
      </c>
      <c r="C522" s="137"/>
      <c r="D522" s="137"/>
      <c r="E522" s="132"/>
      <c r="F522" s="132"/>
      <c r="G522" s="132"/>
      <c r="H522" s="132"/>
    </row>
    <row r="523" spans="1:8" ht="25.5">
      <c r="A523" s="225" t="s">
        <v>162</v>
      </c>
      <c r="B523" s="137" t="s">
        <v>163</v>
      </c>
      <c r="C523" s="137"/>
      <c r="D523" s="137"/>
      <c r="E523" s="132"/>
      <c r="F523" s="132"/>
      <c r="G523" s="132"/>
      <c r="H523" s="132"/>
    </row>
    <row r="524" spans="1:8" ht="38.25">
      <c r="A524" s="225" t="s">
        <v>164</v>
      </c>
      <c r="B524" s="137" t="s">
        <v>165</v>
      </c>
      <c r="C524" s="137"/>
      <c r="D524" s="137"/>
      <c r="E524" s="132"/>
      <c r="F524" s="132"/>
      <c r="G524" s="132"/>
      <c r="H524" s="132"/>
    </row>
    <row r="525" spans="1:8" ht="76.5">
      <c r="A525" s="225" t="s">
        <v>166</v>
      </c>
      <c r="B525" s="137" t="s">
        <v>167</v>
      </c>
      <c r="C525" s="137"/>
      <c r="D525" s="137"/>
      <c r="E525" s="132"/>
      <c r="F525" s="132"/>
      <c r="G525" s="132"/>
      <c r="H525" s="132"/>
    </row>
    <row r="526" spans="1:8" ht="89.25">
      <c r="A526" s="225" t="s">
        <v>168</v>
      </c>
      <c r="B526" s="137" t="s">
        <v>169</v>
      </c>
      <c r="C526" s="137"/>
      <c r="D526" s="137"/>
      <c r="E526" s="132"/>
      <c r="F526" s="132"/>
      <c r="G526" s="132"/>
      <c r="H526" s="132"/>
    </row>
    <row r="527" spans="1:8">
      <c r="A527" s="111" t="s">
        <v>250</v>
      </c>
      <c r="B527" s="137"/>
      <c r="C527" s="137"/>
      <c r="D527" s="137"/>
      <c r="E527" s="132"/>
      <c r="F527" s="132"/>
      <c r="G527" s="132"/>
      <c r="H527" s="132"/>
    </row>
    <row r="528" spans="1:8">
      <c r="A528" s="111" t="s">
        <v>246</v>
      </c>
      <c r="B528" s="111"/>
      <c r="C528" s="137"/>
      <c r="D528" s="137"/>
      <c r="E528" s="132"/>
      <c r="F528" s="132"/>
      <c r="G528" s="132"/>
      <c r="H528" s="132"/>
    </row>
    <row r="529" spans="1:8" ht="18.75" customHeight="1">
      <c r="A529" s="974" t="s">
        <v>147</v>
      </c>
      <c r="B529" s="974"/>
      <c r="C529" s="974"/>
      <c r="D529" s="974"/>
      <c r="E529" s="974"/>
      <c r="F529" s="974"/>
      <c r="G529" s="974"/>
      <c r="H529" s="974"/>
    </row>
    <row r="530" spans="1:8" ht="28.5" customHeight="1">
      <c r="A530" s="974" t="s">
        <v>340</v>
      </c>
      <c r="B530" s="974"/>
      <c r="C530" s="974"/>
      <c r="D530" s="974"/>
      <c r="E530" s="974"/>
      <c r="F530" s="974"/>
      <c r="G530" s="974"/>
      <c r="H530" s="974"/>
    </row>
    <row r="531" spans="1:8" ht="14.25">
      <c r="A531" s="111"/>
      <c r="B531" s="225"/>
      <c r="C531" s="225"/>
      <c r="D531" s="225"/>
      <c r="E531" s="132"/>
      <c r="F531" s="132"/>
      <c r="G531" s="341"/>
      <c r="H531" s="132"/>
    </row>
  </sheetData>
  <mergeCells count="10">
    <mergeCell ref="A62:H62"/>
    <mergeCell ref="A63:H63"/>
    <mergeCell ref="A529:H529"/>
    <mergeCell ref="A530:H530"/>
    <mergeCell ref="C2:D2"/>
    <mergeCell ref="A7:A8"/>
    <mergeCell ref="B7:B8"/>
    <mergeCell ref="C7:D7"/>
    <mergeCell ref="E7:F7"/>
    <mergeCell ref="G7:H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C00000"/>
  </sheetPr>
  <dimension ref="A1:H544"/>
  <sheetViews>
    <sheetView topLeftCell="A27" workbookViewId="0">
      <selection activeCell="A19" sqref="A19:XFD19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8.42578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324">
        <f>[5]Kadar.ode.!C2</f>
        <v>17870092</v>
      </c>
      <c r="D2" s="324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/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318"/>
      <c r="B9" s="371" t="s">
        <v>2319</v>
      </c>
      <c r="C9" s="321"/>
      <c r="D9" s="321"/>
      <c r="E9" s="321"/>
      <c r="F9" s="321"/>
      <c r="G9" s="367"/>
      <c r="H9" s="367"/>
    </row>
    <row r="10" spans="1:8">
      <c r="A10" s="318"/>
      <c r="B10" s="318"/>
      <c r="C10" s="321"/>
      <c r="D10" s="321"/>
      <c r="E10" s="321"/>
      <c r="F10" s="321"/>
      <c r="G10" s="367"/>
      <c r="H10" s="367"/>
    </row>
    <row r="11" spans="1:8">
      <c r="A11" s="377" t="s">
        <v>1815</v>
      </c>
      <c r="B11" s="378" t="s">
        <v>1816</v>
      </c>
      <c r="C11" s="241">
        <v>12228</v>
      </c>
      <c r="D11" s="369">
        <v>13000</v>
      </c>
      <c r="E11" s="241">
        <v>466</v>
      </c>
      <c r="F11" s="369">
        <v>500</v>
      </c>
      <c r="G11" s="367">
        <f t="shared" ref="G11:H35" si="0">C11+E11</f>
        <v>12694</v>
      </c>
      <c r="H11" s="367">
        <f t="shared" si="0"/>
        <v>13500</v>
      </c>
    </row>
    <row r="12" spans="1:8">
      <c r="A12" s="377" t="s">
        <v>1817</v>
      </c>
      <c r="B12" s="378" t="s">
        <v>1818</v>
      </c>
      <c r="C12" s="241">
        <v>238</v>
      </c>
      <c r="D12" s="369">
        <v>250</v>
      </c>
      <c r="E12" s="241">
        <v>43</v>
      </c>
      <c r="F12" s="369">
        <v>60</v>
      </c>
      <c r="G12" s="367">
        <f t="shared" si="0"/>
        <v>281</v>
      </c>
      <c r="H12" s="367">
        <f t="shared" si="0"/>
        <v>310</v>
      </c>
    </row>
    <row r="13" spans="1:8" ht="38.25">
      <c r="A13" s="377" t="s">
        <v>1821</v>
      </c>
      <c r="B13" s="378" t="s">
        <v>1822</v>
      </c>
      <c r="C13" s="241">
        <v>35</v>
      </c>
      <c r="D13" s="369">
        <v>40</v>
      </c>
      <c r="E13" s="241">
        <v>3</v>
      </c>
      <c r="F13" s="369">
        <v>2</v>
      </c>
      <c r="G13" s="367">
        <f t="shared" si="0"/>
        <v>38</v>
      </c>
      <c r="H13" s="367">
        <f t="shared" si="0"/>
        <v>42</v>
      </c>
    </row>
    <row r="14" spans="1:8">
      <c r="A14" s="379" t="s">
        <v>2320</v>
      </c>
      <c r="B14" s="379" t="s">
        <v>2321</v>
      </c>
      <c r="C14" s="241">
        <v>0</v>
      </c>
      <c r="D14" s="369">
        <v>10</v>
      </c>
      <c r="E14" s="241">
        <v>0</v>
      </c>
      <c r="F14" s="369"/>
      <c r="G14" s="367">
        <f t="shared" si="0"/>
        <v>0</v>
      </c>
      <c r="H14" s="367">
        <f t="shared" si="0"/>
        <v>10</v>
      </c>
    </row>
    <row r="15" spans="1:8">
      <c r="A15" s="379" t="s">
        <v>1823</v>
      </c>
      <c r="B15" s="379" t="s">
        <v>1824</v>
      </c>
      <c r="C15" s="241">
        <v>120</v>
      </c>
      <c r="D15" s="369">
        <v>150</v>
      </c>
      <c r="E15" s="241">
        <v>34</v>
      </c>
      <c r="F15" s="369">
        <v>35</v>
      </c>
      <c r="G15" s="367">
        <f t="shared" si="0"/>
        <v>154</v>
      </c>
      <c r="H15" s="367">
        <f t="shared" si="0"/>
        <v>185</v>
      </c>
    </row>
    <row r="16" spans="1:8">
      <c r="A16" s="377" t="s">
        <v>1829</v>
      </c>
      <c r="B16" s="378" t="s">
        <v>1830</v>
      </c>
      <c r="C16" s="241">
        <v>2483</v>
      </c>
      <c r="D16" s="369">
        <v>2500</v>
      </c>
      <c r="E16" s="241">
        <v>227</v>
      </c>
      <c r="F16" s="369">
        <v>250</v>
      </c>
      <c r="G16" s="367">
        <f t="shared" si="0"/>
        <v>2710</v>
      </c>
      <c r="H16" s="367">
        <f t="shared" si="0"/>
        <v>2750</v>
      </c>
    </row>
    <row r="17" spans="1:8">
      <c r="A17" s="377" t="s">
        <v>1861</v>
      </c>
      <c r="B17" s="378" t="s">
        <v>1862</v>
      </c>
      <c r="C17" s="241">
        <v>175</v>
      </c>
      <c r="D17" s="369">
        <v>200</v>
      </c>
      <c r="E17" s="241">
        <v>260</v>
      </c>
      <c r="F17" s="369">
        <v>250</v>
      </c>
      <c r="G17" s="367">
        <f t="shared" si="0"/>
        <v>435</v>
      </c>
      <c r="H17" s="367">
        <f t="shared" si="0"/>
        <v>450</v>
      </c>
    </row>
    <row r="18" spans="1:8">
      <c r="A18" s="380" t="s">
        <v>2322</v>
      </c>
      <c r="B18" s="381" t="s">
        <v>2323</v>
      </c>
      <c r="C18" s="241">
        <v>2</v>
      </c>
      <c r="D18" s="369">
        <v>10</v>
      </c>
      <c r="E18" s="241">
        <v>1</v>
      </c>
      <c r="F18" s="369">
        <v>10</v>
      </c>
      <c r="G18" s="367">
        <f>C18+E18</f>
        <v>3</v>
      </c>
      <c r="H18" s="367">
        <f>D18+F18</f>
        <v>20</v>
      </c>
    </row>
    <row r="19" spans="1:8" ht="38.25">
      <c r="A19" s="377" t="s">
        <v>1887</v>
      </c>
      <c r="B19" s="378" t="s">
        <v>1888</v>
      </c>
      <c r="C19" s="241">
        <v>63</v>
      </c>
      <c r="D19" s="369">
        <v>85</v>
      </c>
      <c r="E19" s="241">
        <v>8</v>
      </c>
      <c r="F19" s="369">
        <v>15</v>
      </c>
      <c r="G19" s="367">
        <f t="shared" si="0"/>
        <v>71</v>
      </c>
      <c r="H19" s="367">
        <f t="shared" si="0"/>
        <v>100</v>
      </c>
    </row>
    <row r="20" spans="1:8">
      <c r="A20" s="377" t="s">
        <v>1903</v>
      </c>
      <c r="B20" s="378" t="s">
        <v>1904</v>
      </c>
      <c r="C20" s="241">
        <v>7</v>
      </c>
      <c r="D20" s="369">
        <v>10</v>
      </c>
      <c r="E20" s="241">
        <v>12</v>
      </c>
      <c r="F20" s="369">
        <v>12</v>
      </c>
      <c r="G20" s="367">
        <f t="shared" si="0"/>
        <v>19</v>
      </c>
      <c r="H20" s="367">
        <f t="shared" si="0"/>
        <v>22</v>
      </c>
    </row>
    <row r="21" spans="1:8">
      <c r="A21" s="377" t="s">
        <v>1911</v>
      </c>
      <c r="B21" s="378" t="s">
        <v>1912</v>
      </c>
      <c r="C21" s="241">
        <v>1</v>
      </c>
      <c r="D21" s="369">
        <v>2</v>
      </c>
      <c r="E21" s="241">
        <v>1</v>
      </c>
      <c r="F21" s="369">
        <v>2</v>
      </c>
      <c r="G21" s="367">
        <f t="shared" si="0"/>
        <v>2</v>
      </c>
      <c r="H21" s="367">
        <f t="shared" si="0"/>
        <v>4</v>
      </c>
    </row>
    <row r="22" spans="1:8" ht="25.5">
      <c r="A22" s="377" t="s">
        <v>1919</v>
      </c>
      <c r="B22" s="378" t="s">
        <v>1920</v>
      </c>
      <c r="C22" s="241">
        <v>100</v>
      </c>
      <c r="D22" s="369">
        <v>100</v>
      </c>
      <c r="E22" s="241">
        <v>246</v>
      </c>
      <c r="F22" s="369">
        <v>250</v>
      </c>
      <c r="G22" s="367">
        <f t="shared" si="0"/>
        <v>346</v>
      </c>
      <c r="H22" s="367">
        <f t="shared" si="0"/>
        <v>350</v>
      </c>
    </row>
    <row r="23" spans="1:8" ht="25.5">
      <c r="A23" s="377" t="s">
        <v>2326</v>
      </c>
      <c r="B23" s="378" t="s">
        <v>2192</v>
      </c>
      <c r="C23" s="241">
        <v>7</v>
      </c>
      <c r="D23" s="369">
        <v>5</v>
      </c>
      <c r="E23" s="241">
        <v>2</v>
      </c>
      <c r="F23" s="369">
        <v>2</v>
      </c>
      <c r="G23" s="367">
        <f t="shared" si="0"/>
        <v>9</v>
      </c>
      <c r="H23" s="367">
        <f t="shared" si="0"/>
        <v>7</v>
      </c>
    </row>
    <row r="24" spans="1:8">
      <c r="A24" s="377" t="s">
        <v>1935</v>
      </c>
      <c r="B24" s="378" t="s">
        <v>1936</v>
      </c>
      <c r="C24" s="241">
        <v>12</v>
      </c>
      <c r="D24" s="369">
        <v>15</v>
      </c>
      <c r="E24" s="241">
        <v>0</v>
      </c>
      <c r="F24" s="369">
        <v>0</v>
      </c>
      <c r="G24" s="367">
        <f t="shared" si="0"/>
        <v>12</v>
      </c>
      <c r="H24" s="367">
        <f t="shared" si="0"/>
        <v>15</v>
      </c>
    </row>
    <row r="25" spans="1:8" ht="25.5">
      <c r="A25" s="377" t="s">
        <v>1937</v>
      </c>
      <c r="B25" s="378" t="s">
        <v>1938</v>
      </c>
      <c r="C25" s="241">
        <v>9</v>
      </c>
      <c r="D25" s="369">
        <v>10</v>
      </c>
      <c r="E25" s="241">
        <v>3</v>
      </c>
      <c r="F25" s="369">
        <v>2</v>
      </c>
      <c r="G25" s="367">
        <f t="shared" si="0"/>
        <v>12</v>
      </c>
      <c r="H25" s="367">
        <f t="shared" si="0"/>
        <v>12</v>
      </c>
    </row>
    <row r="26" spans="1:8" ht="25.5">
      <c r="A26" s="377" t="s">
        <v>1941</v>
      </c>
      <c r="B26" s="378" t="s">
        <v>1942</v>
      </c>
      <c r="C26" s="241">
        <v>10</v>
      </c>
      <c r="D26" s="369">
        <v>10</v>
      </c>
      <c r="E26" s="241">
        <v>4</v>
      </c>
      <c r="F26" s="369">
        <v>5</v>
      </c>
      <c r="G26" s="367">
        <f t="shared" si="0"/>
        <v>14</v>
      </c>
      <c r="H26" s="367">
        <f t="shared" si="0"/>
        <v>15</v>
      </c>
    </row>
    <row r="27" spans="1:8" ht="25.5">
      <c r="A27" s="382" t="s">
        <v>1947</v>
      </c>
      <c r="B27" s="381" t="s">
        <v>2327</v>
      </c>
      <c r="C27" s="241">
        <v>0</v>
      </c>
      <c r="D27" s="369">
        <v>2</v>
      </c>
      <c r="E27" s="241">
        <v>0</v>
      </c>
      <c r="F27" s="369">
        <v>2</v>
      </c>
      <c r="G27" s="367">
        <f t="shared" si="0"/>
        <v>0</v>
      </c>
      <c r="H27" s="367">
        <f t="shared" si="0"/>
        <v>4</v>
      </c>
    </row>
    <row r="28" spans="1:8">
      <c r="A28" s="377" t="s">
        <v>1959</v>
      </c>
      <c r="B28" s="378" t="s">
        <v>1960</v>
      </c>
      <c r="C28" s="241">
        <v>0</v>
      </c>
      <c r="D28" s="369">
        <v>0</v>
      </c>
      <c r="E28" s="241">
        <v>0</v>
      </c>
      <c r="F28" s="369">
        <v>2</v>
      </c>
      <c r="G28" s="367">
        <f t="shared" si="0"/>
        <v>0</v>
      </c>
      <c r="H28" s="367">
        <f t="shared" si="0"/>
        <v>2</v>
      </c>
    </row>
    <row r="29" spans="1:8" s="338" customFormat="1">
      <c r="A29" s="383" t="s">
        <v>1971</v>
      </c>
      <c r="B29" s="383" t="s">
        <v>1972</v>
      </c>
      <c r="C29" s="338">
        <v>20</v>
      </c>
      <c r="D29" s="329">
        <v>20</v>
      </c>
      <c r="E29" s="338">
        <v>0</v>
      </c>
      <c r="F29" s="329">
        <v>2</v>
      </c>
      <c r="G29" s="330">
        <f t="shared" si="0"/>
        <v>20</v>
      </c>
      <c r="H29" s="330">
        <f t="shared" si="0"/>
        <v>22</v>
      </c>
    </row>
    <row r="30" spans="1:8" ht="25.5">
      <c r="A30" s="377" t="s">
        <v>1977</v>
      </c>
      <c r="B30" s="378" t="s">
        <v>1978</v>
      </c>
      <c r="C30" s="241">
        <v>998</v>
      </c>
      <c r="D30" s="369">
        <v>1000</v>
      </c>
      <c r="E30" s="241">
        <v>31</v>
      </c>
      <c r="F30" s="369">
        <v>35</v>
      </c>
      <c r="G30" s="367">
        <f t="shared" si="0"/>
        <v>1029</v>
      </c>
      <c r="H30" s="367">
        <f t="shared" si="0"/>
        <v>1035</v>
      </c>
    </row>
    <row r="31" spans="1:8" ht="25.5">
      <c r="A31" s="377" t="s">
        <v>1979</v>
      </c>
      <c r="B31" s="378" t="s">
        <v>1980</v>
      </c>
      <c r="C31" s="241">
        <v>19594</v>
      </c>
      <c r="D31" s="369">
        <v>20000</v>
      </c>
      <c r="E31" s="241">
        <v>790</v>
      </c>
      <c r="F31" s="369">
        <v>800</v>
      </c>
      <c r="G31" s="367">
        <f t="shared" si="0"/>
        <v>20384</v>
      </c>
      <c r="H31" s="367">
        <f t="shared" si="0"/>
        <v>20800</v>
      </c>
    </row>
    <row r="32" spans="1:8" ht="25.5">
      <c r="A32" s="377" t="s">
        <v>2328</v>
      </c>
      <c r="B32" s="378" t="s">
        <v>2329</v>
      </c>
      <c r="C32" s="241">
        <v>37</v>
      </c>
      <c r="D32" s="369">
        <v>40</v>
      </c>
      <c r="E32" s="241">
        <v>5</v>
      </c>
      <c r="F32" s="369">
        <v>2</v>
      </c>
      <c r="G32" s="367">
        <f t="shared" si="0"/>
        <v>42</v>
      </c>
      <c r="H32" s="367">
        <f t="shared" si="0"/>
        <v>42</v>
      </c>
    </row>
    <row r="33" spans="1:8" ht="38.25">
      <c r="A33" s="377" t="s">
        <v>2317</v>
      </c>
      <c r="B33" s="378" t="s">
        <v>2318</v>
      </c>
      <c r="C33" s="241">
        <v>265</v>
      </c>
      <c r="D33" s="369">
        <v>300</v>
      </c>
      <c r="E33" s="241">
        <v>5</v>
      </c>
      <c r="F33" s="369">
        <v>6</v>
      </c>
      <c r="G33" s="367">
        <f t="shared" si="0"/>
        <v>270</v>
      </c>
      <c r="H33" s="367">
        <f t="shared" si="0"/>
        <v>306</v>
      </c>
    </row>
    <row r="34" spans="1:8" ht="25.5">
      <c r="A34" s="377" t="s">
        <v>1993</v>
      </c>
      <c r="B34" s="378" t="s">
        <v>1994</v>
      </c>
      <c r="C34" s="241">
        <v>151</v>
      </c>
      <c r="D34" s="369">
        <v>150</v>
      </c>
      <c r="E34" s="241">
        <v>10</v>
      </c>
      <c r="F34" s="369">
        <v>10</v>
      </c>
      <c r="G34" s="367">
        <f t="shared" si="0"/>
        <v>161</v>
      </c>
      <c r="H34" s="367">
        <f t="shared" si="0"/>
        <v>160</v>
      </c>
    </row>
    <row r="35" spans="1:8" ht="25.5">
      <c r="A35" s="377" t="s">
        <v>2007</v>
      </c>
      <c r="B35" s="378" t="s">
        <v>2008</v>
      </c>
      <c r="C35" s="241">
        <v>65</v>
      </c>
      <c r="D35" s="369">
        <v>60</v>
      </c>
      <c r="E35" s="241">
        <v>4</v>
      </c>
      <c r="F35" s="369">
        <v>5</v>
      </c>
      <c r="G35" s="367">
        <f t="shared" si="0"/>
        <v>69</v>
      </c>
      <c r="H35" s="367">
        <f t="shared" si="0"/>
        <v>65</v>
      </c>
    </row>
    <row r="36" spans="1:8" ht="15.75">
      <c r="A36" s="318"/>
      <c r="B36" s="318"/>
      <c r="C36" s="594">
        <f>SUM(C11:C35)</f>
        <v>36620</v>
      </c>
      <c r="D36" s="594">
        <f t="shared" ref="D36:H36" si="1">SUM(D11:D35)</f>
        <v>37969</v>
      </c>
      <c r="E36" s="594">
        <f t="shared" si="1"/>
        <v>2155</v>
      </c>
      <c r="F36" s="594">
        <f t="shared" si="1"/>
        <v>2259</v>
      </c>
      <c r="G36" s="594">
        <f t="shared" si="1"/>
        <v>38775</v>
      </c>
      <c r="H36" s="594">
        <f t="shared" si="1"/>
        <v>40228</v>
      </c>
    </row>
    <row r="37" spans="1:8">
      <c r="A37" s="318"/>
      <c r="B37" s="318"/>
      <c r="C37" s="321"/>
      <c r="D37" s="321"/>
      <c r="E37" s="321"/>
      <c r="F37" s="321"/>
      <c r="G37" s="321"/>
      <c r="H37" s="321"/>
    </row>
    <row r="38" spans="1:8">
      <c r="A38" s="318"/>
      <c r="B38" s="318"/>
      <c r="C38" s="321"/>
      <c r="D38" s="321"/>
      <c r="E38" s="321"/>
      <c r="F38" s="321"/>
      <c r="G38" s="321"/>
      <c r="H38" s="321"/>
    </row>
    <row r="39" spans="1:8">
      <c r="A39" s="318"/>
      <c r="B39" s="318"/>
      <c r="C39" s="321"/>
      <c r="D39" s="321"/>
      <c r="E39" s="321"/>
      <c r="F39" s="321"/>
      <c r="G39" s="321"/>
      <c r="H39" s="321"/>
    </row>
    <row r="40" spans="1:8">
      <c r="A40" s="318"/>
      <c r="B40" s="318"/>
      <c r="C40" s="321"/>
      <c r="D40" s="321"/>
      <c r="E40" s="321"/>
      <c r="F40" s="321"/>
      <c r="G40" s="321"/>
      <c r="H40" s="321"/>
    </row>
    <row r="41" spans="1:8">
      <c r="A41" s="318"/>
      <c r="B41" s="318"/>
      <c r="C41" s="321"/>
      <c r="D41" s="321"/>
      <c r="E41" s="321"/>
      <c r="F41" s="321"/>
      <c r="G41" s="321"/>
      <c r="H41" s="321"/>
    </row>
    <row r="42" spans="1:8">
      <c r="A42" s="318"/>
      <c r="B42" s="318"/>
      <c r="C42" s="321"/>
      <c r="D42" s="321"/>
      <c r="E42" s="321"/>
      <c r="F42" s="321"/>
      <c r="G42" s="321"/>
      <c r="H42" s="321"/>
    </row>
    <row r="43" spans="1:8">
      <c r="A43" s="318"/>
      <c r="B43" s="318"/>
      <c r="C43" s="321"/>
      <c r="D43" s="321"/>
      <c r="E43" s="321"/>
      <c r="F43" s="321"/>
      <c r="G43" s="321"/>
      <c r="H43" s="321"/>
    </row>
    <row r="44" spans="1:8">
      <c r="A44" s="318"/>
      <c r="B44" s="318"/>
      <c r="C44" s="321"/>
      <c r="D44" s="321"/>
      <c r="E44" s="321"/>
      <c r="F44" s="321"/>
      <c r="G44" s="321"/>
      <c r="H44" s="321"/>
    </row>
    <row r="45" spans="1:8">
      <c r="A45" s="318"/>
      <c r="B45" s="318"/>
      <c r="C45" s="321"/>
      <c r="D45" s="321"/>
      <c r="E45" s="321"/>
      <c r="F45" s="321"/>
      <c r="G45" s="321"/>
      <c r="H45" s="321"/>
    </row>
    <row r="46" spans="1:8">
      <c r="A46" s="318"/>
      <c r="B46" s="318"/>
      <c r="C46" s="321"/>
      <c r="D46" s="321"/>
      <c r="E46" s="321"/>
      <c r="F46" s="321"/>
      <c r="G46" s="321"/>
      <c r="H46" s="321"/>
    </row>
    <row r="47" spans="1:8">
      <c r="A47" s="318"/>
      <c r="B47" s="318"/>
      <c r="C47" s="321"/>
      <c r="D47" s="321"/>
      <c r="E47" s="321"/>
      <c r="F47" s="321"/>
      <c r="G47" s="321"/>
      <c r="H47" s="321"/>
    </row>
    <row r="48" spans="1:8">
      <c r="A48" s="318"/>
      <c r="B48" s="318"/>
      <c r="C48" s="321"/>
      <c r="D48" s="321"/>
      <c r="E48" s="321"/>
      <c r="F48" s="321"/>
      <c r="G48" s="321"/>
      <c r="H48" s="321"/>
    </row>
    <row r="49" spans="1:8">
      <c r="A49" s="318"/>
      <c r="B49" s="318"/>
      <c r="C49" s="321"/>
      <c r="D49" s="321"/>
      <c r="E49" s="321"/>
      <c r="F49" s="321"/>
      <c r="G49" s="321"/>
      <c r="H49" s="321"/>
    </row>
    <row r="50" spans="1:8">
      <c r="A50" s="318"/>
      <c r="B50" s="318"/>
      <c r="C50" s="321"/>
      <c r="D50" s="321"/>
      <c r="E50" s="321"/>
      <c r="F50" s="321"/>
      <c r="G50" s="321"/>
      <c r="H50" s="321"/>
    </row>
    <row r="51" spans="1:8">
      <c r="A51" s="318"/>
      <c r="B51" s="318"/>
      <c r="C51" s="321"/>
      <c r="D51" s="321"/>
      <c r="E51" s="321"/>
      <c r="F51" s="321"/>
      <c r="G51" s="321"/>
      <c r="H51" s="321"/>
    </row>
    <row r="52" spans="1:8">
      <c r="A52" s="318"/>
      <c r="B52" s="318"/>
      <c r="C52" s="321"/>
      <c r="D52" s="321"/>
      <c r="E52" s="321"/>
      <c r="F52" s="321"/>
      <c r="G52" s="321"/>
      <c r="H52" s="321"/>
    </row>
    <row r="53" spans="1:8">
      <c r="A53" s="318"/>
      <c r="B53" s="318"/>
      <c r="C53" s="321"/>
      <c r="D53" s="321"/>
      <c r="E53" s="321"/>
      <c r="F53" s="321"/>
      <c r="G53" s="321"/>
      <c r="H53" s="321"/>
    </row>
    <row r="54" spans="1:8">
      <c r="A54" s="318"/>
      <c r="B54" s="318"/>
      <c r="C54" s="321"/>
      <c r="D54" s="321"/>
      <c r="E54" s="321"/>
      <c r="F54" s="321"/>
      <c r="G54" s="321"/>
      <c r="H54" s="321"/>
    </row>
    <row r="55" spans="1:8">
      <c r="A55" s="318"/>
      <c r="B55" s="318"/>
      <c r="C55" s="321"/>
      <c r="D55" s="321"/>
      <c r="E55" s="321"/>
      <c r="F55" s="321"/>
      <c r="G55" s="321"/>
      <c r="H55" s="321"/>
    </row>
    <row r="56" spans="1:8">
      <c r="A56" s="318"/>
      <c r="B56" s="318"/>
      <c r="C56" s="321"/>
      <c r="D56" s="321"/>
      <c r="E56" s="321"/>
      <c r="F56" s="321"/>
      <c r="G56" s="321"/>
      <c r="H56" s="321"/>
    </row>
    <row r="57" spans="1:8">
      <c r="A57" s="318"/>
      <c r="B57" s="318"/>
      <c r="C57" s="321"/>
      <c r="D57" s="321"/>
      <c r="E57" s="321"/>
      <c r="F57" s="321"/>
      <c r="G57" s="321"/>
      <c r="H57" s="321"/>
    </row>
    <row r="58" spans="1:8">
      <c r="A58" s="318"/>
      <c r="B58" s="318"/>
      <c r="C58" s="321"/>
      <c r="D58" s="321"/>
      <c r="E58" s="321"/>
      <c r="F58" s="321"/>
      <c r="G58" s="321"/>
      <c r="H58" s="321"/>
    </row>
    <row r="59" spans="1:8">
      <c r="A59" s="318"/>
      <c r="B59" s="318"/>
      <c r="C59" s="321"/>
      <c r="D59" s="321"/>
      <c r="E59" s="321"/>
      <c r="F59" s="321"/>
      <c r="G59" s="321"/>
      <c r="H59" s="321"/>
    </row>
    <row r="60" spans="1:8">
      <c r="A60" s="318"/>
      <c r="B60" s="318"/>
      <c r="C60" s="321"/>
      <c r="D60" s="321"/>
      <c r="E60" s="321"/>
      <c r="F60" s="321"/>
      <c r="G60" s="321"/>
      <c r="H60" s="321"/>
    </row>
    <row r="61" spans="1:8">
      <c r="A61" s="318"/>
      <c r="B61" s="318"/>
      <c r="C61" s="321"/>
      <c r="D61" s="321"/>
      <c r="E61" s="321"/>
      <c r="F61" s="321"/>
      <c r="G61" s="321"/>
      <c r="H61" s="321"/>
    </row>
    <row r="62" spans="1:8">
      <c r="A62" s="318"/>
      <c r="B62" s="318"/>
      <c r="C62" s="321"/>
      <c r="D62" s="321"/>
      <c r="E62" s="321"/>
      <c r="F62" s="321"/>
      <c r="G62" s="321"/>
      <c r="H62" s="321"/>
    </row>
    <row r="63" spans="1:8">
      <c r="A63" s="318"/>
      <c r="B63" s="318"/>
      <c r="C63" s="321"/>
      <c r="D63" s="321"/>
      <c r="E63" s="321"/>
      <c r="F63" s="321"/>
      <c r="G63" s="321"/>
      <c r="H63" s="321"/>
    </row>
    <row r="64" spans="1:8">
      <c r="A64" s="318"/>
      <c r="B64" s="318"/>
      <c r="C64" s="321"/>
      <c r="D64" s="321"/>
      <c r="E64" s="321"/>
      <c r="F64" s="321"/>
      <c r="G64" s="321"/>
      <c r="H64" s="321"/>
    </row>
    <row r="65" spans="1:8">
      <c r="A65" s="318"/>
      <c r="B65" s="318"/>
      <c r="C65" s="321"/>
      <c r="D65" s="321"/>
      <c r="E65" s="321"/>
      <c r="F65" s="321"/>
      <c r="G65" s="321"/>
      <c r="H65" s="321"/>
    </row>
    <row r="66" spans="1:8">
      <c r="A66" s="318"/>
      <c r="B66" s="318"/>
      <c r="C66" s="321"/>
      <c r="D66" s="321"/>
      <c r="E66" s="321"/>
      <c r="F66" s="321"/>
      <c r="G66" s="321"/>
      <c r="H66" s="321"/>
    </row>
    <row r="67" spans="1:8">
      <c r="A67" s="318"/>
      <c r="B67" s="318"/>
      <c r="C67" s="321"/>
      <c r="D67" s="321"/>
      <c r="E67" s="321"/>
      <c r="F67" s="321"/>
      <c r="G67" s="321"/>
      <c r="H67" s="321"/>
    </row>
    <row r="68" spans="1:8">
      <c r="A68" s="318"/>
      <c r="B68" s="318"/>
      <c r="C68" s="321"/>
      <c r="D68" s="321"/>
      <c r="E68" s="321"/>
      <c r="F68" s="321"/>
      <c r="G68" s="321"/>
      <c r="H68" s="321"/>
    </row>
    <row r="69" spans="1:8">
      <c r="A69" s="318"/>
      <c r="B69" s="318"/>
      <c r="C69" s="321"/>
      <c r="D69" s="321"/>
      <c r="E69" s="321"/>
      <c r="F69" s="321"/>
      <c r="G69" s="321"/>
      <c r="H69" s="321"/>
    </row>
    <row r="70" spans="1:8">
      <c r="A70" s="318"/>
      <c r="B70" s="318"/>
      <c r="C70" s="321"/>
      <c r="D70" s="321"/>
      <c r="E70" s="321"/>
      <c r="F70" s="321"/>
      <c r="G70" s="321"/>
      <c r="H70" s="321"/>
    </row>
    <row r="71" spans="1:8">
      <c r="A71" s="318"/>
      <c r="B71" s="318"/>
      <c r="C71" s="321"/>
      <c r="D71" s="321"/>
      <c r="E71" s="321"/>
      <c r="F71" s="321"/>
      <c r="G71" s="321"/>
      <c r="H71" s="321"/>
    </row>
    <row r="72" spans="1:8">
      <c r="A72" s="318"/>
      <c r="B72" s="318"/>
      <c r="C72" s="321"/>
      <c r="D72" s="321"/>
      <c r="E72" s="321"/>
      <c r="F72" s="321"/>
      <c r="G72" s="321"/>
      <c r="H72" s="321"/>
    </row>
    <row r="73" spans="1:8">
      <c r="A73" s="318"/>
      <c r="B73" s="318"/>
      <c r="C73" s="321"/>
      <c r="D73" s="321"/>
      <c r="E73" s="321"/>
      <c r="F73" s="321"/>
      <c r="G73" s="321"/>
      <c r="H73" s="321"/>
    </row>
    <row r="74" spans="1:8">
      <c r="A74" s="318"/>
      <c r="B74" s="318"/>
      <c r="C74" s="321"/>
      <c r="D74" s="321"/>
      <c r="E74" s="321"/>
      <c r="F74" s="321"/>
      <c r="G74" s="321"/>
      <c r="H74" s="321"/>
    </row>
    <row r="75" spans="1:8">
      <c r="A75" s="318"/>
      <c r="B75" s="318"/>
      <c r="C75" s="321"/>
      <c r="D75" s="321"/>
      <c r="E75" s="321"/>
      <c r="F75" s="321"/>
      <c r="G75" s="321"/>
      <c r="H75" s="321"/>
    </row>
    <row r="76" spans="1:8">
      <c r="A76" s="318"/>
      <c r="B76" s="318"/>
      <c r="C76" s="321"/>
      <c r="D76" s="321"/>
      <c r="E76" s="321"/>
      <c r="F76" s="321"/>
      <c r="G76" s="321"/>
      <c r="H76" s="321"/>
    </row>
    <row r="77" spans="1:8">
      <c r="A77" s="318"/>
      <c r="B77" s="318"/>
      <c r="C77" s="321"/>
      <c r="D77" s="321"/>
      <c r="E77" s="321"/>
      <c r="F77" s="321"/>
      <c r="G77" s="321"/>
      <c r="H77" s="321"/>
    </row>
    <row r="78" spans="1:8">
      <c r="A78" s="318"/>
      <c r="B78" s="318"/>
      <c r="C78" s="321"/>
      <c r="D78" s="321"/>
      <c r="E78" s="321"/>
      <c r="F78" s="321"/>
      <c r="G78" s="321"/>
      <c r="H78" s="321"/>
    </row>
    <row r="79" spans="1:8">
      <c r="A79" s="318"/>
      <c r="B79" s="318"/>
      <c r="C79" s="321"/>
      <c r="D79" s="321"/>
      <c r="E79" s="321"/>
      <c r="F79" s="321"/>
      <c r="G79" s="321"/>
      <c r="H79" s="321"/>
    </row>
    <row r="80" spans="1:8">
      <c r="A80" s="318"/>
      <c r="B80" s="318"/>
      <c r="C80" s="321"/>
      <c r="D80" s="321"/>
      <c r="E80" s="321"/>
      <c r="F80" s="321"/>
      <c r="G80" s="321"/>
      <c r="H80" s="321"/>
    </row>
    <row r="81" spans="1:8">
      <c r="A81" s="318"/>
      <c r="B81" s="318"/>
      <c r="C81" s="321"/>
      <c r="D81" s="321"/>
      <c r="E81" s="321"/>
      <c r="F81" s="321"/>
      <c r="G81" s="321"/>
      <c r="H81" s="321"/>
    </row>
    <row r="82" spans="1:8">
      <c r="A82" s="318"/>
      <c r="B82" s="318"/>
      <c r="C82" s="321"/>
      <c r="D82" s="321"/>
      <c r="E82" s="321"/>
      <c r="F82" s="321"/>
      <c r="G82" s="321"/>
      <c r="H82" s="321"/>
    </row>
    <row r="83" spans="1:8">
      <c r="A83" s="318"/>
      <c r="B83" s="318"/>
      <c r="C83" s="321"/>
      <c r="D83" s="321"/>
      <c r="E83" s="321"/>
      <c r="F83" s="321"/>
      <c r="G83" s="321"/>
      <c r="H83" s="321"/>
    </row>
    <row r="84" spans="1:8">
      <c r="A84" s="318"/>
      <c r="B84" s="318"/>
      <c r="C84" s="321"/>
      <c r="D84" s="321"/>
      <c r="E84" s="321"/>
      <c r="F84" s="321"/>
      <c r="G84" s="321"/>
      <c r="H84" s="321"/>
    </row>
    <row r="85" spans="1:8">
      <c r="A85" s="318"/>
      <c r="B85" s="318"/>
      <c r="C85" s="321"/>
      <c r="D85" s="321"/>
      <c r="E85" s="321"/>
      <c r="F85" s="321"/>
      <c r="G85" s="321"/>
      <c r="H85" s="321"/>
    </row>
    <row r="86" spans="1:8">
      <c r="A86" s="318"/>
      <c r="B86" s="318"/>
      <c r="C86" s="321"/>
      <c r="D86" s="321"/>
      <c r="E86" s="321"/>
      <c r="F86" s="321"/>
      <c r="G86" s="321"/>
      <c r="H86" s="321"/>
    </row>
    <row r="87" spans="1:8">
      <c r="A87" s="318"/>
      <c r="B87" s="318"/>
      <c r="C87" s="321"/>
      <c r="D87" s="321"/>
      <c r="E87" s="321"/>
      <c r="F87" s="321"/>
      <c r="G87" s="321"/>
      <c r="H87" s="321"/>
    </row>
    <row r="88" spans="1:8">
      <c r="A88" s="318"/>
      <c r="B88" s="318"/>
      <c r="C88" s="321"/>
      <c r="D88" s="321"/>
      <c r="E88" s="321"/>
      <c r="F88" s="321"/>
      <c r="G88" s="321"/>
      <c r="H88" s="321"/>
    </row>
    <row r="89" spans="1:8">
      <c r="A89" s="318"/>
      <c r="B89" s="318"/>
      <c r="C89" s="321"/>
      <c r="D89" s="321"/>
      <c r="E89" s="321"/>
      <c r="F89" s="321"/>
      <c r="G89" s="321"/>
      <c r="H89" s="321"/>
    </row>
    <row r="90" spans="1:8">
      <c r="A90" s="318"/>
      <c r="B90" s="318"/>
      <c r="C90" s="321"/>
      <c r="D90" s="321"/>
      <c r="E90" s="321"/>
      <c r="F90" s="321"/>
      <c r="G90" s="321"/>
      <c r="H90" s="321"/>
    </row>
    <row r="91" spans="1:8">
      <c r="A91" s="318"/>
      <c r="B91" s="318"/>
      <c r="C91" s="321"/>
      <c r="D91" s="321"/>
      <c r="E91" s="321"/>
      <c r="F91" s="321"/>
      <c r="G91" s="321"/>
      <c r="H91" s="321"/>
    </row>
    <row r="92" spans="1:8">
      <c r="A92" s="318"/>
      <c r="B92" s="318"/>
      <c r="C92" s="321"/>
      <c r="D92" s="321"/>
      <c r="E92" s="321"/>
      <c r="F92" s="321"/>
      <c r="G92" s="321"/>
      <c r="H92" s="321"/>
    </row>
    <row r="93" spans="1:8">
      <c r="A93" s="318"/>
      <c r="B93" s="318"/>
      <c r="C93" s="321"/>
      <c r="D93" s="321"/>
      <c r="E93" s="321"/>
      <c r="F93" s="321"/>
      <c r="G93" s="321"/>
      <c r="H93" s="321"/>
    </row>
    <row r="94" spans="1:8">
      <c r="A94" s="318"/>
      <c r="B94" s="318"/>
      <c r="C94" s="321"/>
      <c r="D94" s="321"/>
      <c r="E94" s="321"/>
      <c r="F94" s="321"/>
      <c r="G94" s="321"/>
      <c r="H94" s="321"/>
    </row>
    <row r="95" spans="1:8">
      <c r="A95" s="318"/>
      <c r="B95" s="318"/>
      <c r="C95" s="321"/>
      <c r="D95" s="321"/>
      <c r="E95" s="321"/>
      <c r="F95" s="321"/>
      <c r="G95" s="321"/>
      <c r="H95" s="321"/>
    </row>
    <row r="96" spans="1:8">
      <c r="A96" s="318"/>
      <c r="B96" s="318"/>
      <c r="C96" s="321"/>
      <c r="D96" s="321"/>
      <c r="E96" s="321"/>
      <c r="F96" s="321"/>
      <c r="G96" s="321"/>
      <c r="H96" s="321"/>
    </row>
    <row r="97" spans="1:8">
      <c r="A97" s="318"/>
      <c r="B97" s="318"/>
      <c r="C97" s="321"/>
      <c r="D97" s="321"/>
      <c r="E97" s="321"/>
      <c r="F97" s="321"/>
      <c r="G97" s="321"/>
      <c r="H97" s="321"/>
    </row>
    <row r="98" spans="1:8">
      <c r="A98" s="318"/>
      <c r="B98" s="318"/>
      <c r="C98" s="321"/>
      <c r="D98" s="321"/>
      <c r="E98" s="321"/>
      <c r="F98" s="321"/>
      <c r="G98" s="321"/>
      <c r="H98" s="321"/>
    </row>
    <row r="99" spans="1:8">
      <c r="A99" s="318"/>
      <c r="B99" s="318"/>
      <c r="C99" s="321"/>
      <c r="D99" s="321"/>
      <c r="E99" s="321"/>
      <c r="F99" s="321"/>
      <c r="G99" s="321"/>
      <c r="H99" s="321"/>
    </row>
    <row r="100" spans="1:8">
      <c r="A100" s="318"/>
      <c r="B100" s="318"/>
      <c r="C100" s="321"/>
      <c r="D100" s="321"/>
      <c r="E100" s="321"/>
      <c r="F100" s="321"/>
      <c r="G100" s="321"/>
      <c r="H100" s="321"/>
    </row>
    <row r="101" spans="1:8">
      <c r="A101" s="318"/>
      <c r="B101" s="318"/>
      <c r="C101" s="321"/>
      <c r="D101" s="321"/>
      <c r="E101" s="321"/>
      <c r="F101" s="321"/>
      <c r="G101" s="321"/>
      <c r="H101" s="321"/>
    </row>
    <row r="102" spans="1:8">
      <c r="A102" s="318"/>
      <c r="B102" s="318"/>
      <c r="C102" s="321"/>
      <c r="D102" s="321"/>
      <c r="E102" s="321"/>
      <c r="F102" s="321"/>
      <c r="G102" s="321"/>
      <c r="H102" s="321"/>
    </row>
    <row r="103" spans="1:8">
      <c r="A103" s="318"/>
      <c r="B103" s="318"/>
      <c r="C103" s="321"/>
      <c r="D103" s="321"/>
      <c r="E103" s="321"/>
      <c r="F103" s="321"/>
      <c r="G103" s="321"/>
      <c r="H103" s="321"/>
    </row>
    <row r="104" spans="1:8">
      <c r="A104" s="318"/>
      <c r="B104" s="318"/>
      <c r="C104" s="321"/>
      <c r="D104" s="321"/>
      <c r="E104" s="321"/>
      <c r="F104" s="321"/>
      <c r="G104" s="321"/>
      <c r="H104" s="321"/>
    </row>
    <row r="105" spans="1:8">
      <c r="A105" s="318"/>
      <c r="B105" s="318"/>
      <c r="C105" s="321"/>
      <c r="D105" s="321"/>
      <c r="E105" s="321"/>
      <c r="F105" s="321"/>
      <c r="G105" s="321"/>
      <c r="H105" s="321"/>
    </row>
    <row r="106" spans="1:8">
      <c r="A106" s="318"/>
      <c r="B106" s="318"/>
      <c r="C106" s="321"/>
      <c r="D106" s="321"/>
      <c r="E106" s="321"/>
      <c r="F106" s="321"/>
      <c r="G106" s="321"/>
      <c r="H106" s="321"/>
    </row>
    <row r="107" spans="1:8">
      <c r="A107" s="318"/>
      <c r="B107" s="318"/>
      <c r="C107" s="321"/>
      <c r="D107" s="321"/>
      <c r="E107" s="321"/>
      <c r="F107" s="321"/>
      <c r="G107" s="321"/>
      <c r="H107" s="321"/>
    </row>
    <row r="108" spans="1:8">
      <c r="A108" s="318"/>
      <c r="B108" s="318"/>
      <c r="C108" s="321"/>
      <c r="D108" s="321"/>
      <c r="E108" s="321"/>
      <c r="F108" s="321"/>
      <c r="G108" s="321"/>
      <c r="H108" s="321"/>
    </row>
    <row r="109" spans="1:8">
      <c r="A109" s="318"/>
      <c r="B109" s="318"/>
      <c r="C109" s="321"/>
      <c r="D109" s="321"/>
      <c r="E109" s="321"/>
      <c r="F109" s="321"/>
      <c r="G109" s="321"/>
      <c r="H109" s="321"/>
    </row>
    <row r="110" spans="1:8">
      <c r="A110" s="318"/>
      <c r="B110" s="318"/>
      <c r="C110" s="321"/>
      <c r="D110" s="321"/>
      <c r="E110" s="321"/>
      <c r="F110" s="321"/>
      <c r="G110" s="321"/>
      <c r="H110" s="321"/>
    </row>
    <row r="111" spans="1:8">
      <c r="A111" s="318"/>
      <c r="B111" s="318"/>
      <c r="C111" s="321"/>
      <c r="D111" s="321"/>
      <c r="E111" s="321"/>
      <c r="F111" s="321"/>
      <c r="G111" s="321"/>
      <c r="H111" s="321"/>
    </row>
    <row r="112" spans="1:8">
      <c r="A112" s="318"/>
      <c r="B112" s="318"/>
      <c r="C112" s="321"/>
      <c r="D112" s="321"/>
      <c r="E112" s="321"/>
      <c r="F112" s="321"/>
      <c r="G112" s="321"/>
      <c r="H112" s="321"/>
    </row>
    <row r="113" spans="1:8">
      <c r="A113" s="318"/>
      <c r="B113" s="318"/>
      <c r="C113" s="321"/>
      <c r="D113" s="321"/>
      <c r="E113" s="321"/>
      <c r="F113" s="321"/>
      <c r="G113" s="321"/>
      <c r="H113" s="321"/>
    </row>
    <row r="114" spans="1:8">
      <c r="A114" s="318"/>
      <c r="B114" s="318"/>
      <c r="C114" s="321"/>
      <c r="D114" s="321"/>
      <c r="E114" s="321"/>
      <c r="F114" s="321"/>
      <c r="G114" s="321"/>
      <c r="H114" s="321"/>
    </row>
    <row r="115" spans="1:8">
      <c r="A115" s="318"/>
      <c r="B115" s="318"/>
      <c r="C115" s="321"/>
      <c r="D115" s="321"/>
      <c r="E115" s="321"/>
      <c r="F115" s="321"/>
      <c r="G115" s="321"/>
      <c r="H115" s="321"/>
    </row>
    <row r="116" spans="1:8">
      <c r="A116" s="318"/>
      <c r="B116" s="318"/>
      <c r="C116" s="321"/>
      <c r="D116" s="321"/>
      <c r="E116" s="321"/>
      <c r="F116" s="321"/>
      <c r="G116" s="321"/>
      <c r="H116" s="321"/>
    </row>
    <row r="117" spans="1:8">
      <c r="A117" s="318"/>
      <c r="B117" s="318"/>
      <c r="C117" s="321"/>
      <c r="D117" s="321"/>
      <c r="E117" s="321"/>
      <c r="F117" s="321"/>
      <c r="G117" s="321"/>
      <c r="H117" s="321"/>
    </row>
    <row r="118" spans="1:8">
      <c r="A118" s="318"/>
      <c r="B118" s="318"/>
      <c r="C118" s="321"/>
      <c r="D118" s="321"/>
      <c r="E118" s="321"/>
      <c r="F118" s="321"/>
      <c r="G118" s="321"/>
      <c r="H118" s="321"/>
    </row>
    <row r="119" spans="1:8">
      <c r="A119" s="318"/>
      <c r="B119" s="318"/>
      <c r="C119" s="321"/>
      <c r="D119" s="321"/>
      <c r="E119" s="321"/>
      <c r="F119" s="321"/>
      <c r="G119" s="321"/>
      <c r="H119" s="321"/>
    </row>
    <row r="120" spans="1:8">
      <c r="A120" s="318"/>
      <c r="B120" s="318"/>
      <c r="C120" s="321"/>
      <c r="D120" s="321"/>
      <c r="E120" s="321"/>
      <c r="F120" s="321"/>
      <c r="G120" s="321"/>
      <c r="H120" s="321"/>
    </row>
    <row r="121" spans="1:8">
      <c r="A121" s="318"/>
      <c r="B121" s="318"/>
      <c r="C121" s="321"/>
      <c r="D121" s="321"/>
      <c r="E121" s="321"/>
      <c r="F121" s="321"/>
      <c r="G121" s="321"/>
      <c r="H121" s="321"/>
    </row>
    <row r="122" spans="1:8">
      <c r="A122" s="318"/>
      <c r="B122" s="318"/>
      <c r="C122" s="321"/>
      <c r="D122" s="321"/>
      <c r="E122" s="321"/>
      <c r="F122" s="321"/>
      <c r="G122" s="321"/>
      <c r="H122" s="321"/>
    </row>
    <row r="123" spans="1:8">
      <c r="A123" s="318"/>
      <c r="B123" s="318"/>
      <c r="C123" s="321"/>
      <c r="D123" s="321"/>
      <c r="E123" s="321"/>
      <c r="F123" s="321"/>
      <c r="G123" s="321"/>
      <c r="H123" s="321"/>
    </row>
    <row r="124" spans="1:8">
      <c r="A124" s="318"/>
      <c r="B124" s="318"/>
      <c r="C124" s="321"/>
      <c r="D124" s="321"/>
      <c r="E124" s="321"/>
      <c r="F124" s="321"/>
      <c r="G124" s="321"/>
      <c r="H124" s="321"/>
    </row>
    <row r="125" spans="1:8">
      <c r="A125" s="318"/>
      <c r="B125" s="318"/>
      <c r="C125" s="321"/>
      <c r="D125" s="321"/>
      <c r="E125" s="321"/>
      <c r="F125" s="321"/>
      <c r="G125" s="321"/>
      <c r="H125" s="321"/>
    </row>
    <row r="126" spans="1:8">
      <c r="A126" s="318"/>
      <c r="B126" s="318"/>
      <c r="C126" s="321"/>
      <c r="D126" s="321"/>
      <c r="E126" s="321"/>
      <c r="F126" s="321"/>
      <c r="G126" s="321"/>
      <c r="H126" s="321"/>
    </row>
    <row r="127" spans="1:8">
      <c r="A127" s="318"/>
      <c r="B127" s="318"/>
      <c r="C127" s="321"/>
      <c r="D127" s="321"/>
      <c r="E127" s="321"/>
      <c r="F127" s="321"/>
      <c r="G127" s="321"/>
      <c r="H127" s="321"/>
    </row>
    <row r="128" spans="1:8">
      <c r="A128" s="318"/>
      <c r="B128" s="318"/>
      <c r="C128" s="321"/>
      <c r="D128" s="321"/>
      <c r="E128" s="321"/>
      <c r="F128" s="321"/>
      <c r="G128" s="321"/>
      <c r="H128" s="321"/>
    </row>
    <row r="129" spans="1:8">
      <c r="A129" s="318"/>
      <c r="B129" s="318"/>
      <c r="C129" s="321"/>
      <c r="D129" s="321"/>
      <c r="E129" s="321"/>
      <c r="F129" s="321"/>
      <c r="G129" s="321"/>
      <c r="H129" s="321"/>
    </row>
    <row r="130" spans="1:8">
      <c r="A130" s="318"/>
      <c r="B130" s="318"/>
      <c r="C130" s="321"/>
      <c r="D130" s="321"/>
      <c r="E130" s="321"/>
      <c r="F130" s="321"/>
      <c r="G130" s="321"/>
      <c r="H130" s="321"/>
    </row>
    <row r="131" spans="1:8">
      <c r="A131" s="318"/>
      <c r="B131" s="318"/>
      <c r="C131" s="321"/>
      <c r="D131" s="321"/>
      <c r="E131" s="321"/>
      <c r="F131" s="321"/>
      <c r="G131" s="321"/>
      <c r="H131" s="321"/>
    </row>
    <row r="132" spans="1:8">
      <c r="A132" s="318"/>
      <c r="B132" s="318"/>
      <c r="C132" s="321"/>
      <c r="D132" s="321"/>
      <c r="E132" s="321"/>
      <c r="F132" s="321"/>
      <c r="G132" s="321"/>
      <c r="H132" s="321"/>
    </row>
    <row r="133" spans="1:8">
      <c r="A133" s="318"/>
      <c r="B133" s="318"/>
      <c r="C133" s="321"/>
      <c r="D133" s="321"/>
      <c r="E133" s="321"/>
      <c r="F133" s="321"/>
      <c r="G133" s="321"/>
      <c r="H133" s="321"/>
    </row>
    <row r="134" spans="1:8">
      <c r="A134" s="318"/>
      <c r="B134" s="318"/>
      <c r="C134" s="321"/>
      <c r="D134" s="321"/>
      <c r="E134" s="321"/>
      <c r="F134" s="321"/>
      <c r="G134" s="321"/>
      <c r="H134" s="321"/>
    </row>
    <row r="135" spans="1:8">
      <c r="A135" s="318"/>
      <c r="B135" s="318"/>
      <c r="C135" s="321"/>
      <c r="D135" s="321"/>
      <c r="E135" s="321"/>
      <c r="F135" s="321"/>
      <c r="G135" s="321"/>
      <c r="H135" s="321"/>
    </row>
    <row r="136" spans="1:8">
      <c r="A136" s="318"/>
      <c r="B136" s="318"/>
      <c r="C136" s="321"/>
      <c r="D136" s="321"/>
      <c r="E136" s="321"/>
      <c r="F136" s="321"/>
      <c r="G136" s="321"/>
      <c r="H136" s="321"/>
    </row>
    <row r="137" spans="1:8">
      <c r="A137" s="318"/>
      <c r="B137" s="318"/>
      <c r="C137" s="321"/>
      <c r="D137" s="321"/>
      <c r="E137" s="321"/>
      <c r="F137" s="321"/>
      <c r="G137" s="321"/>
      <c r="H137" s="321"/>
    </row>
    <row r="138" spans="1:8">
      <c r="A138" s="318"/>
      <c r="B138" s="318"/>
      <c r="C138" s="321"/>
      <c r="D138" s="321"/>
      <c r="E138" s="321"/>
      <c r="F138" s="321"/>
      <c r="G138" s="321"/>
      <c r="H138" s="321"/>
    </row>
    <row r="139" spans="1:8">
      <c r="A139" s="318"/>
      <c r="B139" s="318"/>
      <c r="C139" s="321"/>
      <c r="D139" s="321"/>
      <c r="E139" s="321"/>
      <c r="F139" s="321"/>
      <c r="G139" s="321"/>
      <c r="H139" s="321"/>
    </row>
    <row r="140" spans="1:8">
      <c r="A140" s="318"/>
      <c r="B140" s="318"/>
      <c r="C140" s="321"/>
      <c r="D140" s="321"/>
      <c r="E140" s="321"/>
      <c r="F140" s="321"/>
      <c r="G140" s="321"/>
      <c r="H140" s="321"/>
    </row>
    <row r="141" spans="1:8">
      <c r="A141" s="318"/>
      <c r="B141" s="318"/>
      <c r="C141" s="321"/>
      <c r="D141" s="321"/>
      <c r="E141" s="321"/>
      <c r="F141" s="321"/>
      <c r="G141" s="321"/>
      <c r="H141" s="321"/>
    </row>
    <row r="142" spans="1:8">
      <c r="A142" s="318"/>
      <c r="B142" s="318"/>
      <c r="C142" s="321"/>
      <c r="D142" s="321"/>
      <c r="E142" s="321"/>
      <c r="F142" s="321"/>
      <c r="G142" s="321"/>
      <c r="H142" s="321"/>
    </row>
    <row r="143" spans="1:8">
      <c r="A143" s="318"/>
      <c r="B143" s="318"/>
      <c r="C143" s="321"/>
      <c r="D143" s="321"/>
      <c r="E143" s="321"/>
      <c r="F143" s="321"/>
      <c r="G143" s="321"/>
      <c r="H143" s="321"/>
    </row>
    <row r="144" spans="1:8">
      <c r="A144" s="318"/>
      <c r="B144" s="318"/>
      <c r="C144" s="321"/>
      <c r="D144" s="321"/>
      <c r="E144" s="321"/>
      <c r="F144" s="321"/>
      <c r="G144" s="321"/>
      <c r="H144" s="321"/>
    </row>
    <row r="145" spans="1:8">
      <c r="A145" s="318"/>
      <c r="B145" s="318"/>
      <c r="C145" s="321"/>
      <c r="D145" s="321"/>
      <c r="E145" s="321"/>
      <c r="F145" s="321"/>
      <c r="G145" s="321"/>
      <c r="H145" s="321"/>
    </row>
    <row r="146" spans="1:8">
      <c r="A146" s="318"/>
      <c r="B146" s="318"/>
      <c r="C146" s="321"/>
      <c r="D146" s="321"/>
      <c r="E146" s="321"/>
      <c r="F146" s="321"/>
      <c r="G146" s="321"/>
      <c r="H146" s="321"/>
    </row>
    <row r="147" spans="1:8">
      <c r="A147" s="318"/>
      <c r="B147" s="318"/>
      <c r="C147" s="321"/>
      <c r="D147" s="321"/>
      <c r="E147" s="321"/>
      <c r="F147" s="321"/>
      <c r="G147" s="321"/>
      <c r="H147" s="321"/>
    </row>
    <row r="148" spans="1:8">
      <c r="A148" s="318"/>
      <c r="B148" s="318"/>
      <c r="C148" s="321"/>
      <c r="D148" s="321"/>
      <c r="E148" s="321"/>
      <c r="F148" s="321"/>
      <c r="G148" s="321"/>
      <c r="H148" s="321"/>
    </row>
    <row r="149" spans="1:8">
      <c r="A149" s="318"/>
      <c r="B149" s="318"/>
      <c r="C149" s="321"/>
      <c r="D149" s="321"/>
      <c r="E149" s="321"/>
      <c r="F149" s="321"/>
      <c r="G149" s="321"/>
      <c r="H149" s="321"/>
    </row>
    <row r="150" spans="1:8">
      <c r="A150" s="318"/>
      <c r="B150" s="318"/>
      <c r="C150" s="321"/>
      <c r="D150" s="321"/>
      <c r="E150" s="321"/>
      <c r="F150" s="321"/>
      <c r="G150" s="321"/>
      <c r="H150" s="321"/>
    </row>
    <row r="151" spans="1:8">
      <c r="A151" s="318"/>
      <c r="B151" s="318"/>
      <c r="C151" s="321"/>
      <c r="D151" s="321"/>
      <c r="E151" s="321"/>
      <c r="F151" s="321"/>
      <c r="G151" s="321"/>
      <c r="H151" s="321"/>
    </row>
    <row r="152" spans="1:8">
      <c r="A152" s="318"/>
      <c r="B152" s="318"/>
      <c r="C152" s="321"/>
      <c r="D152" s="321"/>
      <c r="E152" s="321"/>
      <c r="F152" s="321"/>
      <c r="G152" s="321"/>
      <c r="H152" s="321"/>
    </row>
    <row r="153" spans="1:8">
      <c r="A153" s="318"/>
      <c r="B153" s="318"/>
      <c r="C153" s="321"/>
      <c r="D153" s="321"/>
      <c r="E153" s="321"/>
      <c r="F153" s="321"/>
      <c r="G153" s="321"/>
      <c r="H153" s="321"/>
    </row>
    <row r="154" spans="1:8">
      <c r="A154" s="318"/>
      <c r="B154" s="318"/>
      <c r="C154" s="321"/>
      <c r="D154" s="321"/>
      <c r="E154" s="321"/>
      <c r="F154" s="321"/>
      <c r="G154" s="321"/>
      <c r="H154" s="321"/>
    </row>
    <row r="155" spans="1:8">
      <c r="A155" s="318"/>
      <c r="B155" s="318"/>
      <c r="C155" s="321"/>
      <c r="D155" s="321"/>
      <c r="E155" s="321"/>
      <c r="F155" s="321"/>
      <c r="G155" s="321"/>
      <c r="H155" s="321"/>
    </row>
    <row r="156" spans="1:8">
      <c r="A156" s="318"/>
      <c r="B156" s="318"/>
      <c r="C156" s="321"/>
      <c r="D156" s="321"/>
      <c r="E156" s="321"/>
      <c r="F156" s="321"/>
      <c r="G156" s="321"/>
      <c r="H156" s="321"/>
    </row>
    <row r="157" spans="1:8">
      <c r="A157" s="318"/>
      <c r="B157" s="318"/>
      <c r="C157" s="321"/>
      <c r="D157" s="321"/>
      <c r="E157" s="321"/>
      <c r="F157" s="321"/>
      <c r="G157" s="321"/>
      <c r="H157" s="321"/>
    </row>
    <row r="158" spans="1:8">
      <c r="A158" s="318"/>
      <c r="B158" s="318"/>
      <c r="C158" s="321"/>
      <c r="D158" s="321"/>
      <c r="E158" s="321"/>
      <c r="F158" s="321"/>
      <c r="G158" s="321"/>
      <c r="H158" s="321"/>
    </row>
    <row r="159" spans="1:8">
      <c r="A159" s="318"/>
      <c r="B159" s="318"/>
      <c r="C159" s="321"/>
      <c r="D159" s="321"/>
      <c r="E159" s="321"/>
      <c r="F159" s="321"/>
      <c r="G159" s="321"/>
      <c r="H159" s="321"/>
    </row>
    <row r="160" spans="1:8">
      <c r="A160" s="318"/>
      <c r="B160" s="318"/>
      <c r="C160" s="321"/>
      <c r="D160" s="321"/>
      <c r="E160" s="321"/>
      <c r="F160" s="321"/>
      <c r="G160" s="321"/>
      <c r="H160" s="321"/>
    </row>
    <row r="161" spans="1:8">
      <c r="A161" s="318"/>
      <c r="B161" s="318"/>
      <c r="C161" s="321"/>
      <c r="D161" s="321"/>
      <c r="E161" s="321"/>
      <c r="F161" s="321"/>
      <c r="G161" s="321"/>
      <c r="H161" s="321"/>
    </row>
    <row r="162" spans="1:8">
      <c r="A162" s="318"/>
      <c r="B162" s="318"/>
      <c r="C162" s="321"/>
      <c r="D162" s="321"/>
      <c r="E162" s="321"/>
      <c r="F162" s="321"/>
      <c r="G162" s="321"/>
      <c r="H162" s="321"/>
    </row>
    <row r="163" spans="1:8">
      <c r="A163" s="318"/>
      <c r="B163" s="318"/>
      <c r="C163" s="321"/>
      <c r="D163" s="321"/>
      <c r="E163" s="321"/>
      <c r="F163" s="321"/>
      <c r="G163" s="321"/>
      <c r="H163" s="321"/>
    </row>
    <row r="164" spans="1:8">
      <c r="A164" s="318"/>
      <c r="B164" s="318"/>
      <c r="C164" s="321"/>
      <c r="D164" s="321"/>
      <c r="E164" s="321"/>
      <c r="F164" s="321"/>
      <c r="G164" s="321"/>
      <c r="H164" s="321"/>
    </row>
    <row r="165" spans="1:8">
      <c r="A165" s="318"/>
      <c r="B165" s="318"/>
      <c r="C165" s="321"/>
      <c r="D165" s="321"/>
      <c r="E165" s="321"/>
      <c r="F165" s="321"/>
      <c r="G165" s="321"/>
      <c r="H165" s="321"/>
    </row>
    <row r="166" spans="1:8">
      <c r="A166" s="318"/>
      <c r="B166" s="318"/>
      <c r="C166" s="321"/>
      <c r="D166" s="321"/>
      <c r="E166" s="321"/>
      <c r="F166" s="321"/>
      <c r="G166" s="321"/>
      <c r="H166" s="321"/>
    </row>
    <row r="167" spans="1:8">
      <c r="A167" s="318"/>
      <c r="B167" s="318"/>
      <c r="C167" s="321"/>
      <c r="D167" s="321"/>
      <c r="E167" s="321"/>
      <c r="F167" s="321"/>
      <c r="G167" s="321"/>
      <c r="H167" s="321"/>
    </row>
    <row r="168" spans="1:8">
      <c r="A168" s="318"/>
      <c r="B168" s="318"/>
      <c r="C168" s="321"/>
      <c r="D168" s="321"/>
      <c r="E168" s="321"/>
      <c r="F168" s="321"/>
      <c r="G168" s="321"/>
      <c r="H168" s="321"/>
    </row>
    <row r="169" spans="1:8">
      <c r="A169" s="318"/>
      <c r="B169" s="318"/>
      <c r="C169" s="321"/>
      <c r="D169" s="321"/>
      <c r="E169" s="321"/>
      <c r="F169" s="321"/>
      <c r="G169" s="321"/>
      <c r="H169" s="321"/>
    </row>
    <row r="170" spans="1:8">
      <c r="A170" s="318"/>
      <c r="B170" s="318"/>
      <c r="C170" s="321"/>
      <c r="D170" s="321"/>
      <c r="E170" s="321"/>
      <c r="F170" s="321"/>
      <c r="G170" s="321"/>
      <c r="H170" s="321"/>
    </row>
    <row r="171" spans="1:8">
      <c r="A171" s="318"/>
      <c r="B171" s="318"/>
      <c r="C171" s="321"/>
      <c r="D171" s="321"/>
      <c r="E171" s="321"/>
      <c r="F171" s="321"/>
      <c r="G171" s="321"/>
      <c r="H171" s="321"/>
    </row>
    <row r="172" spans="1:8">
      <c r="A172" s="318"/>
      <c r="B172" s="318"/>
      <c r="C172" s="321"/>
      <c r="D172" s="321"/>
      <c r="E172" s="321"/>
      <c r="F172" s="321"/>
      <c r="G172" s="321"/>
      <c r="H172" s="321"/>
    </row>
    <row r="173" spans="1:8">
      <c r="A173" s="318"/>
      <c r="B173" s="318"/>
      <c r="C173" s="321"/>
      <c r="D173" s="321"/>
      <c r="E173" s="321"/>
      <c r="F173" s="321"/>
      <c r="G173" s="321"/>
      <c r="H173" s="321"/>
    </row>
    <row r="174" spans="1:8">
      <c r="A174" s="318"/>
      <c r="B174" s="318"/>
      <c r="C174" s="321"/>
      <c r="D174" s="321"/>
      <c r="E174" s="321"/>
      <c r="F174" s="321"/>
      <c r="G174" s="321"/>
      <c r="H174" s="321"/>
    </row>
    <row r="175" spans="1:8">
      <c r="A175" s="318"/>
      <c r="B175" s="318"/>
      <c r="C175" s="321"/>
      <c r="D175" s="321"/>
      <c r="E175" s="321"/>
      <c r="F175" s="321"/>
      <c r="G175" s="321"/>
      <c r="H175" s="321"/>
    </row>
    <row r="176" spans="1:8">
      <c r="A176" s="318"/>
      <c r="B176" s="318"/>
      <c r="C176" s="321"/>
      <c r="D176" s="321"/>
      <c r="E176" s="321"/>
      <c r="F176" s="321"/>
      <c r="G176" s="321"/>
      <c r="H176" s="321"/>
    </row>
    <row r="177" spans="1:8">
      <c r="A177" s="318"/>
      <c r="B177" s="318"/>
      <c r="C177" s="321"/>
      <c r="D177" s="321"/>
      <c r="E177" s="321"/>
      <c r="F177" s="321"/>
      <c r="G177" s="321"/>
      <c r="H177" s="321"/>
    </row>
    <row r="178" spans="1:8">
      <c r="A178" s="318"/>
      <c r="B178" s="318"/>
      <c r="C178" s="321"/>
      <c r="D178" s="321"/>
      <c r="E178" s="321"/>
      <c r="F178" s="321"/>
      <c r="G178" s="321"/>
      <c r="H178" s="321"/>
    </row>
    <row r="179" spans="1:8">
      <c r="A179" s="318"/>
      <c r="B179" s="318"/>
      <c r="C179" s="321"/>
      <c r="D179" s="321"/>
      <c r="E179" s="321"/>
      <c r="F179" s="321"/>
      <c r="G179" s="321"/>
      <c r="H179" s="321"/>
    </row>
    <row r="180" spans="1:8">
      <c r="A180" s="318"/>
      <c r="B180" s="318"/>
      <c r="C180" s="321"/>
      <c r="D180" s="321"/>
      <c r="E180" s="321"/>
      <c r="F180" s="321"/>
      <c r="G180" s="321"/>
      <c r="H180" s="321"/>
    </row>
    <row r="181" spans="1:8">
      <c r="A181" s="318"/>
      <c r="B181" s="318"/>
      <c r="C181" s="321"/>
      <c r="D181" s="321"/>
      <c r="E181" s="321"/>
      <c r="F181" s="321"/>
      <c r="G181" s="321"/>
      <c r="H181" s="321"/>
    </row>
    <row r="182" spans="1:8">
      <c r="A182" s="318"/>
      <c r="B182" s="318"/>
      <c r="C182" s="321"/>
      <c r="D182" s="321"/>
      <c r="E182" s="321"/>
      <c r="F182" s="321"/>
      <c r="G182" s="321"/>
      <c r="H182" s="321"/>
    </row>
    <row r="183" spans="1:8">
      <c r="A183" s="318"/>
      <c r="B183" s="318"/>
      <c r="C183" s="321"/>
      <c r="D183" s="321"/>
      <c r="E183" s="321"/>
      <c r="F183" s="321"/>
      <c r="G183" s="321"/>
      <c r="H183" s="321"/>
    </row>
    <row r="184" spans="1:8">
      <c r="A184" s="318"/>
      <c r="B184" s="318"/>
      <c r="C184" s="321"/>
      <c r="D184" s="321"/>
      <c r="E184" s="321"/>
      <c r="F184" s="321"/>
      <c r="G184" s="321"/>
      <c r="H184" s="321"/>
    </row>
    <row r="185" spans="1:8">
      <c r="A185" s="318"/>
      <c r="B185" s="318"/>
      <c r="C185" s="321"/>
      <c r="D185" s="321"/>
      <c r="E185" s="321"/>
      <c r="F185" s="321"/>
      <c r="G185" s="321"/>
      <c r="H185" s="321"/>
    </row>
    <row r="186" spans="1:8">
      <c r="A186" s="318"/>
      <c r="B186" s="318"/>
      <c r="C186" s="321"/>
      <c r="D186" s="321"/>
      <c r="E186" s="321"/>
      <c r="F186" s="321"/>
      <c r="G186" s="321"/>
      <c r="H186" s="321"/>
    </row>
    <row r="187" spans="1:8">
      <c r="A187" s="318"/>
      <c r="B187" s="318"/>
      <c r="C187" s="321"/>
      <c r="D187" s="321"/>
      <c r="E187" s="321"/>
      <c r="F187" s="321"/>
      <c r="G187" s="321"/>
      <c r="H187" s="321"/>
    </row>
    <row r="188" spans="1:8">
      <c r="A188" s="318"/>
      <c r="B188" s="318"/>
      <c r="C188" s="321"/>
      <c r="D188" s="321"/>
      <c r="E188" s="321"/>
      <c r="F188" s="321"/>
      <c r="G188" s="321"/>
      <c r="H188" s="321"/>
    </row>
    <row r="189" spans="1:8">
      <c r="A189" s="318"/>
      <c r="B189" s="318"/>
      <c r="C189" s="321"/>
      <c r="D189" s="321"/>
      <c r="E189" s="321"/>
      <c r="F189" s="321"/>
      <c r="G189" s="321"/>
      <c r="H189" s="321"/>
    </row>
    <row r="190" spans="1:8">
      <c r="A190" s="318"/>
      <c r="B190" s="318"/>
      <c r="C190" s="321"/>
      <c r="D190" s="321"/>
      <c r="E190" s="321"/>
      <c r="F190" s="321"/>
      <c r="G190" s="321"/>
      <c r="H190" s="321"/>
    </row>
    <row r="191" spans="1:8">
      <c r="A191" s="318"/>
      <c r="B191" s="318"/>
      <c r="C191" s="321"/>
      <c r="D191" s="321"/>
      <c r="E191" s="321"/>
      <c r="F191" s="321"/>
      <c r="G191" s="321"/>
      <c r="H191" s="321"/>
    </row>
    <row r="192" spans="1:8">
      <c r="A192" s="318"/>
      <c r="B192" s="318"/>
      <c r="C192" s="321"/>
      <c r="D192" s="321"/>
      <c r="E192" s="321"/>
      <c r="F192" s="321"/>
      <c r="G192" s="321"/>
      <c r="H192" s="321"/>
    </row>
    <row r="193" spans="1:8">
      <c r="A193" s="318"/>
      <c r="B193" s="318"/>
      <c r="C193" s="321"/>
      <c r="D193" s="321"/>
      <c r="E193" s="321"/>
      <c r="F193" s="321"/>
      <c r="G193" s="321"/>
      <c r="H193" s="321"/>
    </row>
    <row r="194" spans="1:8">
      <c r="A194" s="318"/>
      <c r="B194" s="318"/>
      <c r="C194" s="321"/>
      <c r="D194" s="321"/>
      <c r="E194" s="321"/>
      <c r="F194" s="321"/>
      <c r="G194" s="321"/>
      <c r="H194" s="321"/>
    </row>
    <row r="195" spans="1:8">
      <c r="A195" s="318"/>
      <c r="B195" s="318"/>
      <c r="C195" s="321"/>
      <c r="D195" s="321"/>
      <c r="E195" s="321"/>
      <c r="F195" s="321"/>
      <c r="G195" s="321"/>
      <c r="H195" s="321"/>
    </row>
    <row r="196" spans="1:8">
      <c r="A196" s="318"/>
      <c r="B196" s="318"/>
      <c r="C196" s="321"/>
      <c r="D196" s="321"/>
      <c r="E196" s="321"/>
      <c r="F196" s="321"/>
      <c r="G196" s="321"/>
      <c r="H196" s="321"/>
    </row>
    <row r="197" spans="1:8">
      <c r="A197" s="318"/>
      <c r="B197" s="318"/>
      <c r="C197" s="321"/>
      <c r="D197" s="321"/>
      <c r="E197" s="321"/>
      <c r="F197" s="321"/>
      <c r="G197" s="321"/>
      <c r="H197" s="321"/>
    </row>
    <row r="198" spans="1:8">
      <c r="A198" s="318"/>
      <c r="B198" s="318"/>
      <c r="C198" s="321"/>
      <c r="D198" s="321"/>
      <c r="E198" s="321"/>
      <c r="F198" s="321"/>
      <c r="G198" s="321"/>
      <c r="H198" s="321"/>
    </row>
    <row r="199" spans="1:8">
      <c r="A199" s="318"/>
      <c r="B199" s="318"/>
      <c r="C199" s="321"/>
      <c r="D199" s="321"/>
      <c r="E199" s="321"/>
      <c r="F199" s="321"/>
      <c r="G199" s="321"/>
      <c r="H199" s="321"/>
    </row>
    <row r="200" spans="1:8">
      <c r="A200" s="318"/>
      <c r="B200" s="318"/>
      <c r="C200" s="321"/>
      <c r="D200" s="321"/>
      <c r="E200" s="321"/>
      <c r="F200" s="321"/>
      <c r="G200" s="321"/>
      <c r="H200" s="321"/>
    </row>
    <row r="201" spans="1:8">
      <c r="A201" s="318"/>
      <c r="B201" s="318"/>
      <c r="C201" s="321"/>
      <c r="D201" s="321"/>
      <c r="E201" s="321"/>
      <c r="F201" s="321"/>
      <c r="G201" s="321"/>
      <c r="H201" s="321"/>
    </row>
    <row r="202" spans="1:8">
      <c r="A202" s="318"/>
      <c r="B202" s="318"/>
      <c r="C202" s="321"/>
      <c r="D202" s="321"/>
      <c r="E202" s="321"/>
      <c r="F202" s="321"/>
      <c r="G202" s="321"/>
      <c r="H202" s="321"/>
    </row>
    <row r="203" spans="1:8">
      <c r="A203" s="318"/>
      <c r="B203" s="318"/>
      <c r="C203" s="321"/>
      <c r="D203" s="321"/>
      <c r="E203" s="321"/>
      <c r="F203" s="321"/>
      <c r="G203" s="321"/>
      <c r="H203" s="321"/>
    </row>
    <row r="204" spans="1:8">
      <c r="A204" s="318"/>
      <c r="B204" s="318"/>
      <c r="C204" s="321"/>
      <c r="D204" s="321"/>
      <c r="E204" s="321"/>
      <c r="F204" s="321"/>
      <c r="G204" s="321"/>
      <c r="H204" s="321"/>
    </row>
    <row r="205" spans="1:8">
      <c r="A205" s="318"/>
      <c r="B205" s="318"/>
      <c r="C205" s="321"/>
      <c r="D205" s="321"/>
      <c r="E205" s="321"/>
      <c r="F205" s="321"/>
      <c r="G205" s="321"/>
      <c r="H205" s="321"/>
    </row>
    <row r="206" spans="1:8">
      <c r="A206" s="318"/>
      <c r="B206" s="318"/>
      <c r="C206" s="321"/>
      <c r="D206" s="321"/>
      <c r="E206" s="321"/>
      <c r="F206" s="321"/>
      <c r="G206" s="321"/>
      <c r="H206" s="321"/>
    </row>
    <row r="207" spans="1:8">
      <c r="A207" s="318"/>
      <c r="B207" s="318"/>
      <c r="C207" s="321"/>
      <c r="D207" s="321"/>
      <c r="E207" s="321"/>
      <c r="F207" s="321"/>
      <c r="G207" s="321"/>
      <c r="H207" s="321"/>
    </row>
    <row r="208" spans="1:8">
      <c r="A208" s="318"/>
      <c r="B208" s="318"/>
      <c r="C208" s="321"/>
      <c r="D208" s="321"/>
      <c r="E208" s="321"/>
      <c r="F208" s="321"/>
      <c r="G208" s="321"/>
      <c r="H208" s="321"/>
    </row>
    <row r="209" spans="1:8">
      <c r="A209" s="318"/>
      <c r="B209" s="318"/>
      <c r="C209" s="321"/>
      <c r="D209" s="321"/>
      <c r="E209" s="321"/>
      <c r="F209" s="321"/>
      <c r="G209" s="321"/>
      <c r="H209" s="321"/>
    </row>
    <row r="210" spans="1:8">
      <c r="A210" s="318"/>
      <c r="B210" s="318"/>
      <c r="C210" s="321"/>
      <c r="D210" s="321"/>
      <c r="E210" s="321"/>
      <c r="F210" s="321"/>
      <c r="G210" s="321"/>
      <c r="H210" s="321"/>
    </row>
    <row r="211" spans="1:8">
      <c r="A211" s="318"/>
      <c r="B211" s="318"/>
      <c r="C211" s="321"/>
      <c r="D211" s="321"/>
      <c r="E211" s="321"/>
      <c r="F211" s="321"/>
      <c r="G211" s="321"/>
      <c r="H211" s="321"/>
    </row>
    <row r="212" spans="1:8">
      <c r="A212" s="318"/>
      <c r="B212" s="318"/>
      <c r="C212" s="321"/>
      <c r="D212" s="321"/>
      <c r="E212" s="321"/>
      <c r="F212" s="321"/>
      <c r="G212" s="321"/>
      <c r="H212" s="321"/>
    </row>
    <row r="213" spans="1:8">
      <c r="A213" s="318"/>
      <c r="B213" s="318"/>
      <c r="C213" s="321"/>
      <c r="D213" s="321"/>
      <c r="E213" s="321"/>
      <c r="F213" s="321"/>
      <c r="G213" s="321"/>
      <c r="H213" s="321"/>
    </row>
    <row r="214" spans="1:8">
      <c r="A214" s="318"/>
      <c r="B214" s="318"/>
      <c r="C214" s="321"/>
      <c r="D214" s="321"/>
      <c r="E214" s="321"/>
      <c r="F214" s="321"/>
      <c r="G214" s="321"/>
      <c r="H214" s="321"/>
    </row>
    <row r="215" spans="1:8">
      <c r="A215" s="318"/>
      <c r="B215" s="318"/>
      <c r="C215" s="321"/>
      <c r="D215" s="321"/>
      <c r="E215" s="321"/>
      <c r="F215" s="321"/>
      <c r="G215" s="321"/>
      <c r="H215" s="321"/>
    </row>
    <row r="216" spans="1:8">
      <c r="A216" s="318"/>
      <c r="B216" s="318"/>
      <c r="C216" s="321"/>
      <c r="D216" s="321"/>
      <c r="E216" s="321"/>
      <c r="F216" s="321"/>
      <c r="G216" s="321"/>
      <c r="H216" s="321"/>
    </row>
    <row r="217" spans="1:8">
      <c r="A217" s="318"/>
      <c r="B217" s="318"/>
      <c r="C217" s="321"/>
      <c r="D217" s="321"/>
      <c r="E217" s="321"/>
      <c r="F217" s="321"/>
      <c r="G217" s="321"/>
      <c r="H217" s="321"/>
    </row>
    <row r="218" spans="1:8">
      <c r="A218" s="318"/>
      <c r="B218" s="318"/>
      <c r="C218" s="321"/>
      <c r="D218" s="321"/>
      <c r="E218" s="321"/>
      <c r="F218" s="321"/>
      <c r="G218" s="321"/>
      <c r="H218" s="321"/>
    </row>
    <row r="219" spans="1:8">
      <c r="A219" s="318"/>
      <c r="B219" s="318"/>
      <c r="C219" s="321"/>
      <c r="D219" s="321"/>
      <c r="E219" s="321"/>
      <c r="F219" s="321"/>
      <c r="G219" s="321"/>
      <c r="H219" s="321"/>
    </row>
    <row r="220" spans="1:8">
      <c r="A220" s="318"/>
      <c r="B220" s="318"/>
      <c r="C220" s="321"/>
      <c r="D220" s="321"/>
      <c r="E220" s="321"/>
      <c r="F220" s="321"/>
      <c r="G220" s="321"/>
      <c r="H220" s="321"/>
    </row>
    <row r="221" spans="1:8">
      <c r="A221" s="318"/>
      <c r="B221" s="318"/>
      <c r="C221" s="321"/>
      <c r="D221" s="321"/>
      <c r="E221" s="321"/>
      <c r="F221" s="321"/>
      <c r="G221" s="321"/>
      <c r="H221" s="321"/>
    </row>
    <row r="222" spans="1:8">
      <c r="A222" s="318"/>
      <c r="B222" s="318"/>
      <c r="C222" s="321"/>
      <c r="D222" s="321"/>
      <c r="E222" s="321"/>
      <c r="F222" s="321"/>
      <c r="G222" s="321"/>
      <c r="H222" s="321"/>
    </row>
    <row r="223" spans="1:8">
      <c r="A223" s="318"/>
      <c r="B223" s="318"/>
      <c r="C223" s="321"/>
      <c r="D223" s="321"/>
      <c r="E223" s="321"/>
      <c r="F223" s="321"/>
      <c r="G223" s="321"/>
      <c r="H223" s="321"/>
    </row>
    <row r="224" spans="1:8">
      <c r="A224" s="318"/>
      <c r="B224" s="318"/>
      <c r="C224" s="321"/>
      <c r="D224" s="321"/>
      <c r="E224" s="321"/>
      <c r="F224" s="321"/>
      <c r="G224" s="321"/>
      <c r="H224" s="321"/>
    </row>
    <row r="225" spans="1:8">
      <c r="A225" s="318"/>
      <c r="B225" s="318"/>
      <c r="C225" s="321"/>
      <c r="D225" s="321"/>
      <c r="E225" s="321"/>
      <c r="F225" s="321"/>
      <c r="G225" s="321"/>
      <c r="H225" s="321"/>
    </row>
    <row r="226" spans="1:8">
      <c r="A226" s="318"/>
      <c r="B226" s="318"/>
      <c r="C226" s="321"/>
      <c r="D226" s="321"/>
      <c r="E226" s="321"/>
      <c r="F226" s="321"/>
      <c r="G226" s="321"/>
      <c r="H226" s="321"/>
    </row>
    <row r="227" spans="1:8">
      <c r="A227" s="318"/>
      <c r="B227" s="318"/>
      <c r="C227" s="321"/>
      <c r="D227" s="321"/>
      <c r="E227" s="321"/>
      <c r="F227" s="321"/>
      <c r="G227" s="321"/>
      <c r="H227" s="321"/>
    </row>
    <row r="228" spans="1:8">
      <c r="A228" s="318"/>
      <c r="B228" s="318"/>
      <c r="C228" s="321"/>
      <c r="D228" s="321"/>
      <c r="E228" s="321"/>
      <c r="F228" s="321"/>
      <c r="G228" s="321"/>
      <c r="H228" s="321"/>
    </row>
    <row r="229" spans="1:8">
      <c r="A229" s="318"/>
      <c r="B229" s="318"/>
      <c r="C229" s="321"/>
      <c r="D229" s="321"/>
      <c r="E229" s="321"/>
      <c r="F229" s="321"/>
      <c r="G229" s="321"/>
      <c r="H229" s="321"/>
    </row>
    <row r="230" spans="1:8">
      <c r="A230" s="318"/>
      <c r="B230" s="318"/>
      <c r="C230" s="321"/>
      <c r="D230" s="321"/>
      <c r="E230" s="321"/>
      <c r="F230" s="321"/>
      <c r="G230" s="321"/>
      <c r="H230" s="321"/>
    </row>
    <row r="231" spans="1:8">
      <c r="A231" s="318"/>
      <c r="B231" s="318"/>
      <c r="C231" s="321"/>
      <c r="D231" s="321"/>
      <c r="E231" s="321"/>
      <c r="F231" s="321"/>
      <c r="G231" s="321"/>
      <c r="H231" s="321"/>
    </row>
    <row r="232" spans="1:8">
      <c r="A232" s="318"/>
      <c r="B232" s="318"/>
      <c r="C232" s="321"/>
      <c r="D232" s="321"/>
      <c r="E232" s="321"/>
      <c r="F232" s="321"/>
      <c r="G232" s="321"/>
      <c r="H232" s="321"/>
    </row>
    <row r="233" spans="1:8">
      <c r="A233" s="318"/>
      <c r="B233" s="318"/>
      <c r="C233" s="321"/>
      <c r="D233" s="321"/>
      <c r="E233" s="321"/>
      <c r="F233" s="321"/>
      <c r="G233" s="321"/>
      <c r="H233" s="321"/>
    </row>
    <row r="234" spans="1:8">
      <c r="A234" s="318"/>
      <c r="B234" s="318"/>
      <c r="C234" s="321"/>
      <c r="D234" s="321"/>
      <c r="E234" s="321"/>
      <c r="F234" s="321"/>
      <c r="G234" s="321"/>
      <c r="H234" s="321"/>
    </row>
    <row r="235" spans="1:8">
      <c r="A235" s="318"/>
      <c r="B235" s="318"/>
      <c r="C235" s="321"/>
      <c r="D235" s="321"/>
      <c r="E235" s="321"/>
      <c r="F235" s="321"/>
      <c r="G235" s="321"/>
      <c r="H235" s="321"/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18"/>
      <c r="B237" s="318"/>
      <c r="C237" s="321"/>
      <c r="D237" s="321"/>
      <c r="E237" s="321"/>
      <c r="F237" s="321"/>
      <c r="G237" s="321"/>
      <c r="H237" s="321"/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>
      <c r="A240" s="318"/>
      <c r="B240" s="318"/>
      <c r="C240" s="321"/>
      <c r="D240" s="321"/>
      <c r="E240" s="321"/>
      <c r="F240" s="321"/>
      <c r="G240" s="321"/>
      <c r="H240" s="321"/>
    </row>
    <row r="241" spans="1:8">
      <c r="A241" s="318"/>
      <c r="B241" s="318"/>
      <c r="C241" s="321"/>
      <c r="D241" s="321"/>
      <c r="E241" s="321"/>
      <c r="F241" s="321"/>
      <c r="G241" s="321"/>
      <c r="H241" s="321"/>
    </row>
    <row r="242" spans="1:8">
      <c r="A242" s="318"/>
      <c r="B242" s="318"/>
      <c r="C242" s="321"/>
      <c r="D242" s="321"/>
      <c r="E242" s="321"/>
      <c r="F242" s="321"/>
      <c r="G242" s="321"/>
      <c r="H242" s="321"/>
    </row>
    <row r="243" spans="1:8">
      <c r="A243" s="318"/>
      <c r="B243" s="318"/>
      <c r="C243" s="321"/>
      <c r="D243" s="321"/>
      <c r="E243" s="321"/>
      <c r="F243" s="321"/>
      <c r="G243" s="321"/>
      <c r="H243" s="321"/>
    </row>
    <row r="244" spans="1:8">
      <c r="A244" s="318"/>
      <c r="B244" s="318"/>
      <c r="C244" s="321"/>
      <c r="D244" s="321"/>
      <c r="E244" s="321"/>
      <c r="F244" s="321"/>
      <c r="G244" s="321"/>
      <c r="H244" s="321"/>
    </row>
    <row r="245" spans="1:8">
      <c r="A245" s="318"/>
      <c r="B245" s="318"/>
      <c r="C245" s="321"/>
      <c r="D245" s="321"/>
      <c r="E245" s="321"/>
      <c r="F245" s="321"/>
      <c r="G245" s="321"/>
      <c r="H245" s="321"/>
    </row>
    <row r="246" spans="1:8">
      <c r="A246" s="318"/>
      <c r="B246" s="318"/>
      <c r="C246" s="321"/>
      <c r="D246" s="321"/>
      <c r="E246" s="321"/>
      <c r="F246" s="321"/>
      <c r="G246" s="321"/>
      <c r="H246" s="321"/>
    </row>
    <row r="247" spans="1:8">
      <c r="A247" s="318"/>
      <c r="B247" s="318"/>
      <c r="C247" s="321"/>
      <c r="D247" s="321"/>
      <c r="E247" s="321"/>
      <c r="F247" s="321"/>
      <c r="G247" s="321"/>
      <c r="H247" s="321"/>
    </row>
    <row r="248" spans="1:8">
      <c r="A248" s="318"/>
      <c r="B248" s="318"/>
      <c r="C248" s="321"/>
      <c r="D248" s="321"/>
      <c r="E248" s="321"/>
      <c r="F248" s="321"/>
      <c r="G248" s="321"/>
      <c r="H248" s="321"/>
    </row>
    <row r="249" spans="1:8">
      <c r="A249" s="318"/>
      <c r="B249" s="318"/>
      <c r="C249" s="321"/>
      <c r="D249" s="321"/>
      <c r="E249" s="321"/>
      <c r="F249" s="321"/>
      <c r="G249" s="321"/>
      <c r="H249" s="321"/>
    </row>
    <row r="250" spans="1:8">
      <c r="A250" s="318"/>
      <c r="B250" s="318"/>
      <c r="C250" s="321"/>
      <c r="D250" s="321"/>
      <c r="E250" s="321"/>
      <c r="F250" s="321"/>
      <c r="G250" s="321"/>
      <c r="H250" s="321"/>
    </row>
    <row r="251" spans="1:8">
      <c r="A251" s="318"/>
      <c r="B251" s="318"/>
      <c r="C251" s="321"/>
      <c r="D251" s="321"/>
      <c r="E251" s="321"/>
      <c r="F251" s="321"/>
      <c r="G251" s="321"/>
      <c r="H251" s="321"/>
    </row>
    <row r="252" spans="1:8">
      <c r="A252" s="318"/>
      <c r="B252" s="318"/>
      <c r="C252" s="321"/>
      <c r="D252" s="321"/>
      <c r="E252" s="321"/>
      <c r="F252" s="321"/>
      <c r="G252" s="321"/>
      <c r="H252" s="321"/>
    </row>
    <row r="253" spans="1:8">
      <c r="A253" s="318"/>
      <c r="B253" s="318"/>
      <c r="C253" s="321"/>
      <c r="D253" s="321"/>
      <c r="E253" s="321"/>
      <c r="F253" s="321"/>
      <c r="G253" s="321"/>
      <c r="H253" s="321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>
      <c r="A468" s="318"/>
      <c r="B468" s="318"/>
      <c r="C468" s="321"/>
      <c r="D468" s="321"/>
      <c r="E468" s="321"/>
      <c r="F468" s="321"/>
      <c r="G468" s="321"/>
      <c r="H468" s="321"/>
    </row>
    <row r="469" spans="1:8">
      <c r="A469" s="318"/>
      <c r="B469" s="318"/>
      <c r="C469" s="321"/>
      <c r="D469" s="321"/>
      <c r="E469" s="321"/>
      <c r="F469" s="321"/>
      <c r="G469" s="321"/>
      <c r="H469" s="321"/>
    </row>
    <row r="470" spans="1:8">
      <c r="A470" s="318"/>
      <c r="B470" s="318"/>
      <c r="C470" s="321"/>
      <c r="D470" s="321"/>
      <c r="E470" s="321"/>
      <c r="F470" s="321"/>
      <c r="G470" s="321"/>
      <c r="H470" s="321"/>
    </row>
    <row r="471" spans="1:8">
      <c r="A471" s="318"/>
      <c r="B471" s="318"/>
      <c r="C471" s="321"/>
      <c r="D471" s="321"/>
      <c r="E471" s="321"/>
      <c r="F471" s="321"/>
      <c r="G471" s="321"/>
      <c r="H471" s="321"/>
    </row>
    <row r="472" spans="1:8">
      <c r="A472" s="318"/>
      <c r="B472" s="318"/>
      <c r="C472" s="321"/>
      <c r="D472" s="321"/>
      <c r="E472" s="321"/>
      <c r="F472" s="321"/>
      <c r="G472" s="321"/>
      <c r="H472" s="321"/>
    </row>
    <row r="473" spans="1:8">
      <c r="A473" s="318"/>
      <c r="B473" s="318"/>
      <c r="C473" s="321"/>
      <c r="D473" s="321"/>
      <c r="E473" s="321"/>
      <c r="F473" s="321"/>
      <c r="G473" s="321"/>
      <c r="H473" s="321"/>
    </row>
    <row r="474" spans="1:8">
      <c r="A474" s="318"/>
      <c r="B474" s="318"/>
      <c r="C474" s="321"/>
      <c r="D474" s="321"/>
      <c r="E474" s="321"/>
      <c r="F474" s="321"/>
      <c r="G474" s="321"/>
      <c r="H474" s="321"/>
    </row>
    <row r="475" spans="1:8">
      <c r="A475" s="318"/>
      <c r="B475" s="318"/>
      <c r="C475" s="321"/>
      <c r="D475" s="321"/>
      <c r="E475" s="321"/>
      <c r="F475" s="321"/>
      <c r="G475" s="321"/>
      <c r="H475" s="321"/>
    </row>
    <row r="476" spans="1:8">
      <c r="A476" s="318"/>
      <c r="B476" s="318"/>
      <c r="C476" s="321"/>
      <c r="D476" s="321"/>
      <c r="E476" s="321"/>
      <c r="F476" s="321"/>
      <c r="G476" s="321"/>
      <c r="H476" s="321"/>
    </row>
    <row r="477" spans="1:8">
      <c r="A477" s="318"/>
      <c r="B477" s="318"/>
      <c r="C477" s="321"/>
      <c r="D477" s="321"/>
      <c r="E477" s="321"/>
      <c r="F477" s="321"/>
      <c r="G477" s="321"/>
      <c r="H477" s="321"/>
    </row>
    <row r="478" spans="1:8">
      <c r="A478" s="318"/>
      <c r="B478" s="318"/>
      <c r="C478" s="321"/>
      <c r="D478" s="321"/>
      <c r="E478" s="321"/>
      <c r="F478" s="321"/>
      <c r="G478" s="321"/>
      <c r="H478" s="321"/>
    </row>
    <row r="479" spans="1:8">
      <c r="A479" s="318"/>
      <c r="B479" s="318"/>
      <c r="C479" s="321"/>
      <c r="D479" s="321"/>
      <c r="E479" s="321"/>
      <c r="F479" s="321"/>
      <c r="G479" s="321"/>
      <c r="H479" s="321"/>
    </row>
    <row r="480" spans="1:8">
      <c r="A480" s="318"/>
      <c r="B480" s="318"/>
      <c r="C480" s="321"/>
      <c r="D480" s="321"/>
      <c r="E480" s="321"/>
      <c r="F480" s="321"/>
      <c r="G480" s="321"/>
      <c r="H480" s="321"/>
    </row>
    <row r="481" spans="1:8" ht="14.25">
      <c r="A481" s="111"/>
      <c r="B481" s="249"/>
      <c r="C481" s="249"/>
      <c r="D481" s="249"/>
      <c r="E481" s="249"/>
      <c r="F481" s="249"/>
      <c r="G481" s="249"/>
      <c r="H481" s="249"/>
    </row>
    <row r="482" spans="1:8" ht="14.25">
      <c r="A482" s="111"/>
      <c r="B482" s="249"/>
      <c r="C482" s="249"/>
      <c r="D482" s="249"/>
      <c r="E482" s="249"/>
      <c r="F482" s="249"/>
      <c r="G482" s="249"/>
      <c r="H482" s="249"/>
    </row>
    <row r="483" spans="1:8" ht="14.25">
      <c r="A483" s="111"/>
      <c r="B483" s="249"/>
      <c r="C483" s="249"/>
      <c r="D483" s="249"/>
      <c r="E483" s="249"/>
      <c r="F483" s="249"/>
      <c r="G483" s="249"/>
      <c r="H483" s="249"/>
    </row>
    <row r="484" spans="1:8" ht="14.25">
      <c r="A484" s="111"/>
      <c r="B484" s="249"/>
      <c r="C484" s="249"/>
      <c r="D484" s="249"/>
      <c r="E484" s="249"/>
      <c r="F484" s="249"/>
      <c r="G484" s="249"/>
      <c r="H484" s="249"/>
    </row>
    <row r="485" spans="1:8" ht="14.25">
      <c r="A485" s="111"/>
      <c r="B485" s="249"/>
      <c r="C485" s="249"/>
      <c r="D485" s="249"/>
      <c r="E485" s="249"/>
      <c r="F485" s="249"/>
      <c r="G485" s="249"/>
      <c r="H485" s="249"/>
    </row>
    <row r="486" spans="1:8" ht="14.25">
      <c r="A486" s="111"/>
      <c r="B486" s="249"/>
      <c r="C486" s="249"/>
      <c r="D486" s="249"/>
      <c r="E486" s="249"/>
      <c r="F486" s="249"/>
      <c r="G486" s="249"/>
      <c r="H486" s="249"/>
    </row>
    <row r="487" spans="1:8" ht="14.25">
      <c r="A487" s="111"/>
      <c r="B487" s="249"/>
      <c r="C487" s="249"/>
      <c r="D487" s="249"/>
      <c r="E487" s="249"/>
      <c r="F487" s="249"/>
      <c r="G487" s="249"/>
      <c r="H487" s="249"/>
    </row>
    <row r="488" spans="1:8" ht="14.25">
      <c r="A488" s="111"/>
      <c r="B488" s="249"/>
      <c r="C488" s="249"/>
      <c r="D488" s="249"/>
      <c r="E488" s="249"/>
      <c r="F488" s="249"/>
      <c r="G488" s="249"/>
      <c r="H488" s="249"/>
    </row>
    <row r="489" spans="1:8" ht="14.25">
      <c r="A489" s="111"/>
      <c r="B489" s="249"/>
      <c r="C489" s="249"/>
      <c r="D489" s="249"/>
      <c r="E489" s="249"/>
      <c r="F489" s="249"/>
      <c r="G489" s="249"/>
      <c r="H489" s="249"/>
    </row>
    <row r="490" spans="1:8" ht="14.25">
      <c r="A490" s="111"/>
      <c r="B490" s="249"/>
      <c r="C490" s="249"/>
      <c r="D490" s="249"/>
      <c r="E490" s="249"/>
      <c r="F490" s="249"/>
      <c r="G490" s="249"/>
      <c r="H490" s="249"/>
    </row>
    <row r="491" spans="1:8" ht="14.25">
      <c r="A491" s="111"/>
      <c r="B491" s="249"/>
      <c r="C491" s="249"/>
      <c r="D491" s="249"/>
      <c r="E491" s="249"/>
      <c r="F491" s="249"/>
      <c r="G491" s="249"/>
      <c r="H491" s="249"/>
    </row>
    <row r="492" spans="1:8" ht="14.25">
      <c r="A492" s="111"/>
      <c r="B492" s="249"/>
      <c r="C492" s="249"/>
      <c r="D492" s="249"/>
      <c r="E492" s="249"/>
      <c r="F492" s="249"/>
      <c r="G492" s="249"/>
      <c r="H492" s="249"/>
    </row>
    <row r="493" spans="1:8" ht="14.25">
      <c r="A493" s="111"/>
      <c r="B493" s="249"/>
      <c r="C493" s="249"/>
      <c r="D493" s="249"/>
      <c r="E493" s="249"/>
      <c r="F493" s="249"/>
      <c r="G493" s="249"/>
      <c r="H493" s="249"/>
    </row>
    <row r="494" spans="1:8" ht="14.25">
      <c r="A494" s="111"/>
      <c r="B494" s="249"/>
      <c r="C494" s="249"/>
      <c r="D494" s="249"/>
      <c r="E494" s="249"/>
      <c r="F494" s="249"/>
      <c r="G494" s="249"/>
      <c r="H494" s="249"/>
    </row>
    <row r="495" spans="1:8" ht="14.25">
      <c r="A495" s="111"/>
      <c r="B495" s="249"/>
      <c r="C495" s="249"/>
      <c r="D495" s="249"/>
      <c r="E495" s="249"/>
      <c r="F495" s="249"/>
      <c r="G495" s="249"/>
      <c r="H495" s="249"/>
    </row>
    <row r="496" spans="1:8" ht="14.25">
      <c r="A496" s="111"/>
      <c r="B496" s="249"/>
      <c r="C496" s="249"/>
      <c r="D496" s="249"/>
      <c r="E496" s="249"/>
      <c r="F496" s="249"/>
      <c r="G496" s="249"/>
      <c r="H496" s="249"/>
    </row>
    <row r="497" spans="1:8" ht="14.25">
      <c r="A497" s="111"/>
      <c r="B497" s="249"/>
      <c r="C497" s="249"/>
      <c r="D497" s="249"/>
      <c r="E497" s="249"/>
      <c r="F497" s="249"/>
      <c r="G497" s="249"/>
      <c r="H497" s="249"/>
    </row>
    <row r="498" spans="1:8" ht="14.25">
      <c r="A498" s="111"/>
      <c r="B498" s="249"/>
      <c r="C498" s="249"/>
      <c r="D498" s="249"/>
      <c r="E498" s="249"/>
      <c r="F498" s="249"/>
      <c r="G498" s="249"/>
      <c r="H498" s="249"/>
    </row>
    <row r="499" spans="1:8" ht="14.25">
      <c r="A499" s="111"/>
      <c r="B499" s="249"/>
      <c r="C499" s="249"/>
      <c r="D499" s="249"/>
      <c r="E499" s="249"/>
      <c r="F499" s="249"/>
      <c r="G499" s="249"/>
      <c r="H499" s="249"/>
    </row>
    <row r="500" spans="1:8" ht="14.25">
      <c r="A500" s="111"/>
      <c r="B500" s="249"/>
      <c r="C500" s="249"/>
      <c r="D500" s="249"/>
      <c r="E500" s="249"/>
      <c r="F500" s="249"/>
      <c r="G500" s="249"/>
      <c r="H500" s="249"/>
    </row>
    <row r="501" spans="1:8" ht="14.25">
      <c r="A501" s="111"/>
      <c r="B501" s="249"/>
      <c r="C501" s="249"/>
      <c r="D501" s="249"/>
      <c r="E501" s="249"/>
      <c r="F501" s="249"/>
      <c r="G501" s="249"/>
      <c r="H501" s="249"/>
    </row>
    <row r="502" spans="1:8" ht="14.25">
      <c r="A502" s="111"/>
      <c r="B502" s="249"/>
      <c r="C502" s="249"/>
      <c r="D502" s="249"/>
      <c r="E502" s="249"/>
      <c r="F502" s="249"/>
      <c r="G502" s="249"/>
      <c r="H502" s="249"/>
    </row>
    <row r="503" spans="1:8" ht="14.25">
      <c r="A503" s="111"/>
      <c r="B503" s="249"/>
      <c r="C503" s="249"/>
      <c r="D503" s="249"/>
      <c r="E503" s="249"/>
      <c r="F503" s="249"/>
      <c r="G503" s="249"/>
      <c r="H503" s="249"/>
    </row>
    <row r="504" spans="1:8">
      <c r="A504" s="251"/>
      <c r="B504" s="252"/>
      <c r="C504" s="137"/>
      <c r="D504" s="137"/>
      <c r="E504" s="132"/>
      <c r="F504" s="132"/>
      <c r="G504" s="132"/>
      <c r="H504" s="132"/>
    </row>
    <row r="505" spans="1:8" ht="14.25">
      <c r="A505" s="225"/>
      <c r="B505" s="137"/>
      <c r="C505" s="137"/>
      <c r="D505" s="137"/>
      <c r="E505" s="132"/>
      <c r="F505" s="132"/>
      <c r="G505" s="132"/>
      <c r="H505" s="132"/>
    </row>
    <row r="506" spans="1:8" ht="14.25">
      <c r="A506" s="225"/>
      <c r="B506" s="137"/>
      <c r="C506" s="137"/>
      <c r="D506" s="137"/>
      <c r="E506" s="132"/>
      <c r="F506" s="132"/>
      <c r="G506" s="132"/>
      <c r="H506" s="132"/>
    </row>
    <row r="507" spans="1:8" ht="14.25">
      <c r="A507" s="225"/>
      <c r="B507" s="137"/>
      <c r="C507" s="137"/>
      <c r="D507" s="137"/>
      <c r="E507" s="132"/>
      <c r="F507" s="132"/>
      <c r="G507" s="132"/>
      <c r="H507" s="132"/>
    </row>
    <row r="508" spans="1:8" ht="14.25">
      <c r="A508" s="225"/>
      <c r="B508" s="137"/>
      <c r="C508" s="137"/>
      <c r="D508" s="137"/>
      <c r="E508" s="132"/>
      <c r="F508" s="132"/>
      <c r="G508" s="132"/>
      <c r="H508" s="132"/>
    </row>
    <row r="509" spans="1:8" ht="14.25">
      <c r="A509" s="225"/>
      <c r="B509" s="137"/>
      <c r="C509" s="137"/>
      <c r="D509" s="137"/>
      <c r="E509" s="132"/>
      <c r="F509" s="132"/>
      <c r="G509" s="132"/>
      <c r="H509" s="132"/>
    </row>
    <row r="510" spans="1:8" ht="14.25">
      <c r="A510" s="225"/>
      <c r="B510" s="137"/>
      <c r="C510" s="137"/>
      <c r="D510" s="137"/>
      <c r="E510" s="132"/>
      <c r="F510" s="132"/>
      <c r="G510" s="132"/>
      <c r="H510" s="132"/>
    </row>
    <row r="511" spans="1:8" ht="14.25">
      <c r="A511" s="225"/>
      <c r="B511" s="137"/>
      <c r="C511" s="137"/>
      <c r="D511" s="137"/>
      <c r="E511" s="132"/>
      <c r="F511" s="132"/>
      <c r="G511" s="132"/>
      <c r="H511" s="132"/>
    </row>
    <row r="512" spans="1:8" ht="14.25">
      <c r="A512" s="225"/>
      <c r="B512" s="137"/>
      <c r="C512" s="137"/>
      <c r="D512" s="137"/>
      <c r="E512" s="132"/>
      <c r="F512" s="132"/>
      <c r="G512" s="132"/>
      <c r="H512" s="132"/>
    </row>
    <row r="513" spans="1:8" ht="14.25">
      <c r="A513" s="225"/>
      <c r="B513" s="137"/>
      <c r="C513" s="137"/>
      <c r="D513" s="137"/>
      <c r="E513" s="132"/>
      <c r="F513" s="132"/>
      <c r="G513" s="132"/>
      <c r="H513" s="132"/>
    </row>
    <row r="514" spans="1:8" ht="14.25">
      <c r="A514" s="225"/>
      <c r="B514" s="137"/>
      <c r="C514" s="137"/>
      <c r="D514" s="137"/>
      <c r="E514" s="132"/>
      <c r="F514" s="132"/>
      <c r="G514" s="132"/>
      <c r="H514" s="132"/>
    </row>
    <row r="515" spans="1:8" ht="14.25">
      <c r="A515" s="225"/>
      <c r="B515" s="137"/>
      <c r="C515" s="137"/>
      <c r="D515" s="137"/>
      <c r="E515" s="132"/>
      <c r="F515" s="132"/>
      <c r="G515" s="132"/>
      <c r="H515" s="132"/>
    </row>
    <row r="516" spans="1:8" ht="14.25">
      <c r="A516" s="225"/>
      <c r="B516" s="137"/>
      <c r="C516" s="137"/>
      <c r="D516" s="137"/>
      <c r="E516" s="132"/>
      <c r="F516" s="132"/>
      <c r="G516" s="132"/>
      <c r="H516" s="132"/>
    </row>
    <row r="517" spans="1:8" ht="14.25">
      <c r="A517" s="225"/>
      <c r="B517" s="137"/>
      <c r="C517" s="137"/>
      <c r="D517" s="137"/>
      <c r="E517" s="132"/>
      <c r="F517" s="132"/>
      <c r="G517" s="132"/>
      <c r="H517" s="132"/>
    </row>
    <row r="518" spans="1:8" ht="14.25">
      <c r="A518" s="225"/>
      <c r="B518" s="137"/>
      <c r="C518" s="137"/>
      <c r="D518" s="137"/>
      <c r="E518" s="132"/>
      <c r="F518" s="132"/>
      <c r="G518" s="132"/>
      <c r="H518" s="132"/>
    </row>
    <row r="519" spans="1:8" ht="14.25">
      <c r="A519" s="225"/>
      <c r="B519" s="137"/>
      <c r="C519" s="137"/>
      <c r="D519" s="137"/>
      <c r="E519" s="132"/>
      <c r="F519" s="132"/>
      <c r="G519" s="132"/>
      <c r="H519" s="132"/>
    </row>
    <row r="520" spans="1:8" ht="14.25">
      <c r="A520" s="225"/>
      <c r="B520" s="137"/>
      <c r="C520" s="137"/>
      <c r="D520" s="137"/>
      <c r="E520" s="132"/>
      <c r="F520" s="132"/>
      <c r="G520" s="132"/>
      <c r="H520" s="132"/>
    </row>
    <row r="521" spans="1:8" ht="14.25">
      <c r="A521" s="225"/>
      <c r="B521" s="137"/>
      <c r="C521" s="137"/>
      <c r="D521" s="137"/>
      <c r="E521" s="132"/>
      <c r="F521" s="132"/>
      <c r="G521" s="132"/>
      <c r="H521" s="132"/>
    </row>
    <row r="522" spans="1:8" ht="14.25">
      <c r="A522" s="225"/>
      <c r="B522" s="137"/>
      <c r="C522" s="137"/>
      <c r="D522" s="137"/>
      <c r="E522" s="132"/>
      <c r="F522" s="132"/>
      <c r="G522" s="132"/>
      <c r="H522" s="132"/>
    </row>
    <row r="523" spans="1:8" ht="14.25">
      <c r="A523" s="225"/>
      <c r="B523" s="137"/>
      <c r="C523" s="137"/>
      <c r="D523" s="137"/>
      <c r="E523" s="132"/>
      <c r="F523" s="132"/>
      <c r="G523" s="132"/>
      <c r="H523" s="132"/>
    </row>
    <row r="524" spans="1:8" ht="14.25">
      <c r="A524" s="225"/>
      <c r="B524" s="137"/>
      <c r="C524" s="137"/>
      <c r="D524" s="137"/>
      <c r="E524" s="132"/>
      <c r="F524" s="132"/>
      <c r="G524" s="132"/>
      <c r="H524" s="132"/>
    </row>
    <row r="525" spans="1:8" ht="14.25">
      <c r="A525" s="225"/>
      <c r="B525" s="137"/>
      <c r="C525" s="137"/>
      <c r="D525" s="137"/>
      <c r="E525" s="132"/>
      <c r="F525" s="132"/>
      <c r="G525" s="132"/>
      <c r="H525" s="132"/>
    </row>
    <row r="526" spans="1:8">
      <c r="A526" s="111"/>
      <c r="B526" s="137"/>
      <c r="C526" s="137"/>
      <c r="D526" s="137"/>
      <c r="E526" s="132"/>
      <c r="F526" s="132"/>
      <c r="G526" s="132"/>
      <c r="H526" s="132"/>
    </row>
    <row r="527" spans="1:8" ht="14.25">
      <c r="A527" s="111" t="s">
        <v>249</v>
      </c>
      <c r="B527" s="340"/>
      <c r="C527" s="340"/>
      <c r="D527" s="340"/>
      <c r="E527" s="340"/>
      <c r="F527" s="340"/>
      <c r="G527" s="340"/>
      <c r="H527" s="340"/>
    </row>
    <row r="528" spans="1:8" ht="14.25">
      <c r="A528" s="225" t="s">
        <v>148</v>
      </c>
      <c r="B528" s="137" t="s">
        <v>149</v>
      </c>
      <c r="C528" s="137"/>
      <c r="D528" s="137"/>
      <c r="E528" s="132"/>
      <c r="F528" s="132"/>
      <c r="G528" s="132"/>
      <c r="H528" s="132"/>
    </row>
    <row r="529" spans="1:8" ht="14.25">
      <c r="A529" s="225" t="s">
        <v>150</v>
      </c>
      <c r="B529" s="137" t="s">
        <v>151</v>
      </c>
      <c r="C529" s="137"/>
      <c r="D529" s="137"/>
      <c r="E529" s="132"/>
      <c r="F529" s="132"/>
      <c r="G529" s="132"/>
      <c r="H529" s="132"/>
    </row>
    <row r="530" spans="1:8" ht="14.25">
      <c r="A530" s="225" t="s">
        <v>152</v>
      </c>
      <c r="B530" s="137" t="s">
        <v>175</v>
      </c>
      <c r="C530" s="137"/>
      <c r="D530" s="137"/>
      <c r="E530" s="132"/>
      <c r="F530" s="132"/>
      <c r="G530" s="132"/>
      <c r="H530" s="132"/>
    </row>
    <row r="531" spans="1:8" ht="25.5">
      <c r="A531" s="225" t="s">
        <v>153</v>
      </c>
      <c r="B531" s="137" t="s">
        <v>154</v>
      </c>
      <c r="C531" s="137"/>
      <c r="D531" s="137"/>
      <c r="E531" s="132"/>
      <c r="F531" s="132"/>
      <c r="G531" s="132"/>
      <c r="H531" s="132"/>
    </row>
    <row r="532" spans="1:8" ht="14.25">
      <c r="A532" s="225" t="s">
        <v>155</v>
      </c>
      <c r="B532" s="137" t="s">
        <v>156</v>
      </c>
      <c r="C532" s="137"/>
      <c r="D532" s="137"/>
      <c r="E532" s="132"/>
      <c r="F532" s="132"/>
      <c r="G532" s="132"/>
      <c r="H532" s="132"/>
    </row>
    <row r="533" spans="1:8" ht="25.5">
      <c r="A533" s="225" t="s">
        <v>157</v>
      </c>
      <c r="B533" s="137" t="s">
        <v>170</v>
      </c>
      <c r="C533" s="137"/>
      <c r="D533" s="137"/>
      <c r="E533" s="132"/>
      <c r="F533" s="132"/>
      <c r="G533" s="132"/>
      <c r="H533" s="132"/>
    </row>
    <row r="534" spans="1:8" ht="51">
      <c r="A534" s="225" t="s">
        <v>158</v>
      </c>
      <c r="B534" s="137" t="s">
        <v>159</v>
      </c>
      <c r="C534" s="137"/>
      <c r="D534" s="137"/>
      <c r="E534" s="132"/>
      <c r="F534" s="132"/>
      <c r="G534" s="132"/>
      <c r="H534" s="132"/>
    </row>
    <row r="535" spans="1:8" ht="51">
      <c r="A535" s="225" t="s">
        <v>160</v>
      </c>
      <c r="B535" s="137" t="s">
        <v>161</v>
      </c>
      <c r="C535" s="137"/>
      <c r="D535" s="137"/>
      <c r="E535" s="132"/>
      <c r="F535" s="132"/>
      <c r="G535" s="132"/>
      <c r="H535" s="132"/>
    </row>
    <row r="536" spans="1:8" ht="25.5">
      <c r="A536" s="225" t="s">
        <v>162</v>
      </c>
      <c r="B536" s="137" t="s">
        <v>163</v>
      </c>
      <c r="C536" s="137"/>
      <c r="D536" s="137"/>
      <c r="E536" s="132"/>
      <c r="F536" s="132"/>
      <c r="G536" s="132"/>
      <c r="H536" s="132"/>
    </row>
    <row r="537" spans="1:8" ht="38.25">
      <c r="A537" s="225" t="s">
        <v>164</v>
      </c>
      <c r="B537" s="137" t="s">
        <v>165</v>
      </c>
      <c r="C537" s="137"/>
      <c r="D537" s="137"/>
      <c r="E537" s="132"/>
      <c r="F537" s="132"/>
      <c r="G537" s="132"/>
      <c r="H537" s="132"/>
    </row>
    <row r="538" spans="1:8" ht="76.5">
      <c r="A538" s="225" t="s">
        <v>166</v>
      </c>
      <c r="B538" s="137" t="s">
        <v>167</v>
      </c>
      <c r="C538" s="137"/>
      <c r="D538" s="137"/>
      <c r="E538" s="132"/>
      <c r="F538" s="132"/>
      <c r="G538" s="132"/>
      <c r="H538" s="132"/>
    </row>
    <row r="539" spans="1:8" ht="89.25">
      <c r="A539" s="225" t="s">
        <v>168</v>
      </c>
      <c r="B539" s="137" t="s">
        <v>169</v>
      </c>
      <c r="C539" s="137"/>
      <c r="D539" s="137"/>
      <c r="E539" s="132"/>
      <c r="F539" s="132"/>
      <c r="G539" s="132"/>
      <c r="H539" s="132"/>
    </row>
    <row r="540" spans="1:8">
      <c r="A540" s="111" t="s">
        <v>250</v>
      </c>
      <c r="B540" s="137"/>
      <c r="C540" s="137"/>
      <c r="D540" s="137"/>
      <c r="E540" s="132"/>
      <c r="F540" s="132"/>
      <c r="G540" s="132"/>
      <c r="H540" s="132"/>
    </row>
    <row r="541" spans="1:8">
      <c r="A541" s="111" t="s">
        <v>246</v>
      </c>
      <c r="B541" s="111"/>
      <c r="C541" s="137"/>
      <c r="D541" s="137"/>
      <c r="E541" s="132"/>
      <c r="F541" s="132"/>
      <c r="G541" s="132"/>
      <c r="H541" s="132"/>
    </row>
    <row r="542" spans="1:8" ht="18.75" customHeight="1">
      <c r="A542" s="974" t="s">
        <v>147</v>
      </c>
      <c r="B542" s="974"/>
      <c r="C542" s="974"/>
      <c r="D542" s="974"/>
      <c r="E542" s="974"/>
      <c r="F542" s="974"/>
      <c r="G542" s="974"/>
      <c r="H542" s="974"/>
    </row>
    <row r="543" spans="1:8" ht="28.5" customHeight="1">
      <c r="A543" s="974" t="s">
        <v>340</v>
      </c>
      <c r="B543" s="974"/>
      <c r="C543" s="974"/>
      <c r="D543" s="974"/>
      <c r="E543" s="974"/>
      <c r="F543" s="974"/>
      <c r="G543" s="974"/>
      <c r="H543" s="974"/>
    </row>
    <row r="544" spans="1:8" ht="14.25">
      <c r="A544" s="111"/>
      <c r="B544" s="225"/>
      <c r="C544" s="225"/>
      <c r="D544" s="225"/>
      <c r="E544" s="132"/>
      <c r="F544" s="132"/>
      <c r="G544" s="341"/>
      <c r="H544" s="132"/>
    </row>
  </sheetData>
  <mergeCells count="7">
    <mergeCell ref="A543:H543"/>
    <mergeCell ref="A7:A8"/>
    <mergeCell ref="B7:B8"/>
    <mergeCell ref="C7:D7"/>
    <mergeCell ref="E7:F7"/>
    <mergeCell ref="G7:H7"/>
    <mergeCell ref="A542:H54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C00000"/>
  </sheetPr>
  <dimension ref="A1:H550"/>
  <sheetViews>
    <sheetView topLeftCell="A27" workbookViewId="0">
      <selection activeCell="J27" sqref="J1:J1048576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8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8">
      <c r="A2" s="322"/>
      <c r="B2" s="323" t="s">
        <v>201</v>
      </c>
      <c r="C2" s="324">
        <f>[5]Kadar.ode.!C2</f>
        <v>17870092</v>
      </c>
      <c r="D2" s="324"/>
      <c r="E2" s="324"/>
      <c r="F2" s="324"/>
      <c r="G2" s="324"/>
      <c r="H2" s="325"/>
    </row>
    <row r="3" spans="1:8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8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8" ht="14.25">
      <c r="A5" s="322"/>
      <c r="B5" s="323" t="s">
        <v>243</v>
      </c>
      <c r="C5" s="327"/>
      <c r="D5" s="327"/>
      <c r="E5" s="327"/>
      <c r="F5" s="327"/>
      <c r="G5" s="327"/>
      <c r="H5" s="325"/>
    </row>
    <row r="6" spans="1:8" ht="15.75">
      <c r="A6" s="328"/>
      <c r="B6" s="328"/>
      <c r="C6" s="328"/>
      <c r="D6" s="328"/>
      <c r="E6" s="328"/>
      <c r="F6" s="328"/>
      <c r="G6" s="111"/>
      <c r="H6" s="111"/>
    </row>
    <row r="7" spans="1:8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8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8" ht="13.5" thickTop="1">
      <c r="A9" s="318"/>
      <c r="B9" s="371" t="s">
        <v>2301</v>
      </c>
      <c r="C9" s="321"/>
      <c r="D9" s="321"/>
      <c r="E9" s="321"/>
      <c r="F9" s="321"/>
      <c r="G9" s="367"/>
      <c r="H9" s="367"/>
    </row>
    <row r="10" spans="1:8">
      <c r="A10" s="318"/>
      <c r="B10" s="318"/>
      <c r="C10" s="321"/>
      <c r="D10" s="321"/>
      <c r="E10" s="321"/>
      <c r="F10" s="321"/>
      <c r="G10" s="367"/>
      <c r="H10" s="367"/>
    </row>
    <row r="11" spans="1:8">
      <c r="A11" s="318" t="s">
        <v>1815</v>
      </c>
      <c r="B11" s="318" t="s">
        <v>1816</v>
      </c>
      <c r="C11" s="241">
        <v>1</v>
      </c>
      <c r="D11" s="321">
        <v>10</v>
      </c>
      <c r="E11" s="241">
        <v>0</v>
      </c>
      <c r="F11" s="321">
        <v>10</v>
      </c>
      <c r="G11" s="367">
        <f t="shared" ref="G11:G35" si="0">C11+E11</f>
        <v>1</v>
      </c>
      <c r="H11" s="367">
        <f t="shared" ref="H11:H35" si="1">D11+F11</f>
        <v>20</v>
      </c>
    </row>
    <row r="12" spans="1:8">
      <c r="A12" s="332" t="s">
        <v>1817</v>
      </c>
      <c r="B12" s="367" t="s">
        <v>1818</v>
      </c>
      <c r="C12" s="241">
        <v>0</v>
      </c>
      <c r="D12" s="367">
        <v>2</v>
      </c>
      <c r="E12" s="241">
        <v>284</v>
      </c>
      <c r="F12" s="369">
        <v>300</v>
      </c>
      <c r="G12" s="367">
        <f t="shared" si="0"/>
        <v>284</v>
      </c>
      <c r="H12" s="367">
        <f t="shared" si="1"/>
        <v>302</v>
      </c>
    </row>
    <row r="13" spans="1:8">
      <c r="A13" s="318" t="s">
        <v>1819</v>
      </c>
      <c r="B13" s="318" t="s">
        <v>1820</v>
      </c>
      <c r="C13" s="241">
        <v>1</v>
      </c>
      <c r="D13" s="321">
        <v>10</v>
      </c>
      <c r="E13" s="241">
        <v>0</v>
      </c>
      <c r="F13" s="321">
        <v>10</v>
      </c>
      <c r="G13" s="367">
        <f t="shared" si="0"/>
        <v>1</v>
      </c>
      <c r="H13" s="367">
        <f t="shared" si="1"/>
        <v>20</v>
      </c>
    </row>
    <row r="14" spans="1:8" ht="38.25">
      <c r="A14" s="372" t="s">
        <v>1821</v>
      </c>
      <c r="B14" s="373" t="s">
        <v>2302</v>
      </c>
      <c r="C14" s="241">
        <v>0</v>
      </c>
      <c r="D14" s="369">
        <v>10</v>
      </c>
      <c r="E14" s="241">
        <v>0</v>
      </c>
      <c r="F14" s="369">
        <v>2</v>
      </c>
      <c r="G14" s="367">
        <f t="shared" si="0"/>
        <v>0</v>
      </c>
      <c r="H14" s="367">
        <f t="shared" si="1"/>
        <v>12</v>
      </c>
    </row>
    <row r="15" spans="1:8" ht="25.5">
      <c r="A15" s="369" t="s">
        <v>1849</v>
      </c>
      <c r="B15" s="374" t="s">
        <v>1850</v>
      </c>
      <c r="C15" s="241">
        <v>0</v>
      </c>
      <c r="D15" s="369">
        <v>10</v>
      </c>
      <c r="E15" s="241">
        <v>1078</v>
      </c>
      <c r="F15" s="369">
        <v>1100</v>
      </c>
      <c r="G15" s="367">
        <f t="shared" si="0"/>
        <v>1078</v>
      </c>
      <c r="H15" s="367">
        <f t="shared" si="1"/>
        <v>1110</v>
      </c>
    </row>
    <row r="16" spans="1:8" ht="51">
      <c r="A16" s="369" t="s">
        <v>2303</v>
      </c>
      <c r="B16" s="374" t="s">
        <v>2304</v>
      </c>
      <c r="C16" s="241">
        <v>690</v>
      </c>
      <c r="D16" s="369">
        <v>700</v>
      </c>
      <c r="E16" s="241">
        <v>133</v>
      </c>
      <c r="F16" s="369">
        <v>150</v>
      </c>
      <c r="G16" s="367">
        <f t="shared" si="0"/>
        <v>823</v>
      </c>
      <c r="H16" s="367">
        <f t="shared" si="1"/>
        <v>850</v>
      </c>
    </row>
    <row r="17" spans="1:8">
      <c r="A17" s="369" t="s">
        <v>2173</v>
      </c>
      <c r="B17" s="374" t="s">
        <v>2174</v>
      </c>
      <c r="C17" s="241">
        <v>2724</v>
      </c>
      <c r="D17" s="369">
        <v>2800</v>
      </c>
      <c r="E17" s="241">
        <v>8</v>
      </c>
      <c r="F17" s="369">
        <v>15</v>
      </c>
      <c r="G17" s="367">
        <f t="shared" si="0"/>
        <v>2732</v>
      </c>
      <c r="H17" s="367">
        <f t="shared" si="1"/>
        <v>2815</v>
      </c>
    </row>
    <row r="18" spans="1:8">
      <c r="A18" s="369" t="s">
        <v>2305</v>
      </c>
      <c r="B18" s="374" t="s">
        <v>2306</v>
      </c>
      <c r="C18" s="241">
        <v>276</v>
      </c>
      <c r="D18" s="369">
        <v>300</v>
      </c>
      <c r="E18" s="241">
        <v>1</v>
      </c>
      <c r="F18" s="369">
        <v>2</v>
      </c>
      <c r="G18" s="367">
        <f t="shared" si="0"/>
        <v>277</v>
      </c>
      <c r="H18" s="367">
        <f t="shared" si="1"/>
        <v>302</v>
      </c>
    </row>
    <row r="19" spans="1:8" ht="25.5">
      <c r="A19" s="369" t="s">
        <v>1893</v>
      </c>
      <c r="B19" s="374" t="s">
        <v>1894</v>
      </c>
      <c r="C19" s="241">
        <v>3207</v>
      </c>
      <c r="D19" s="369">
        <v>3300</v>
      </c>
      <c r="E19" s="241">
        <v>8</v>
      </c>
      <c r="F19" s="369">
        <v>12</v>
      </c>
      <c r="G19" s="367">
        <f t="shared" si="0"/>
        <v>3215</v>
      </c>
      <c r="H19" s="367">
        <f t="shared" si="1"/>
        <v>3312</v>
      </c>
    </row>
    <row r="20" spans="1:8">
      <c r="A20" s="369" t="s">
        <v>2307</v>
      </c>
      <c r="B20" s="374" t="s">
        <v>2308</v>
      </c>
      <c r="C20" s="241">
        <v>111</v>
      </c>
      <c r="D20" s="369">
        <v>150</v>
      </c>
      <c r="E20" s="241">
        <v>1</v>
      </c>
      <c r="F20" s="369">
        <v>4</v>
      </c>
      <c r="G20" s="367">
        <f t="shared" si="0"/>
        <v>112</v>
      </c>
      <c r="H20" s="367">
        <f t="shared" si="1"/>
        <v>154</v>
      </c>
    </row>
    <row r="21" spans="1:8" ht="25.5">
      <c r="A21" s="369" t="s">
        <v>1937</v>
      </c>
      <c r="B21" s="374" t="s">
        <v>2309</v>
      </c>
      <c r="C21" s="241">
        <v>159</v>
      </c>
      <c r="D21" s="369">
        <v>200</v>
      </c>
      <c r="E21" s="241">
        <v>2</v>
      </c>
      <c r="F21" s="369">
        <v>5</v>
      </c>
      <c r="G21" s="367">
        <f t="shared" si="0"/>
        <v>161</v>
      </c>
      <c r="H21" s="367">
        <f t="shared" si="1"/>
        <v>205</v>
      </c>
    </row>
    <row r="22" spans="1:8" ht="25.5">
      <c r="A22" s="369" t="s">
        <v>1941</v>
      </c>
      <c r="B22" s="374" t="s">
        <v>1942</v>
      </c>
      <c r="C22" s="241">
        <v>1451</v>
      </c>
      <c r="D22" s="369">
        <v>1500</v>
      </c>
      <c r="E22" s="241">
        <v>28</v>
      </c>
      <c r="F22" s="369">
        <v>35</v>
      </c>
      <c r="G22" s="367">
        <f t="shared" si="0"/>
        <v>1479</v>
      </c>
      <c r="H22" s="367">
        <f t="shared" si="1"/>
        <v>1535</v>
      </c>
    </row>
    <row r="23" spans="1:8" ht="25.5">
      <c r="A23" s="369" t="s">
        <v>1945</v>
      </c>
      <c r="B23" s="374" t="s">
        <v>1946</v>
      </c>
      <c r="C23" s="241">
        <v>2690</v>
      </c>
      <c r="D23" s="369">
        <v>2700</v>
      </c>
      <c r="E23" s="241">
        <v>35</v>
      </c>
      <c r="F23" s="369">
        <v>25</v>
      </c>
      <c r="G23" s="367">
        <f t="shared" si="0"/>
        <v>2725</v>
      </c>
      <c r="H23" s="367">
        <f t="shared" si="1"/>
        <v>2725</v>
      </c>
    </row>
    <row r="24" spans="1:8" ht="25.5">
      <c r="A24" s="369" t="s">
        <v>1947</v>
      </c>
      <c r="B24" s="374" t="s">
        <v>1948</v>
      </c>
      <c r="C24" s="241">
        <v>419</v>
      </c>
      <c r="D24" s="369">
        <v>500</v>
      </c>
      <c r="E24" s="241">
        <v>8</v>
      </c>
      <c r="F24" s="369">
        <v>15</v>
      </c>
      <c r="G24" s="367">
        <f t="shared" si="0"/>
        <v>427</v>
      </c>
      <c r="H24" s="367">
        <f t="shared" si="1"/>
        <v>515</v>
      </c>
    </row>
    <row r="25" spans="1:8" ht="25.5">
      <c r="A25" s="369" t="s">
        <v>2310</v>
      </c>
      <c r="B25" s="374" t="s">
        <v>2311</v>
      </c>
      <c r="C25" s="241">
        <v>0</v>
      </c>
      <c r="D25" s="369">
        <v>10</v>
      </c>
      <c r="E25" s="241">
        <v>2</v>
      </c>
      <c r="F25" s="369">
        <v>10</v>
      </c>
      <c r="G25" s="367">
        <f t="shared" si="0"/>
        <v>2</v>
      </c>
      <c r="H25" s="367">
        <f t="shared" si="1"/>
        <v>20</v>
      </c>
    </row>
    <row r="26" spans="1:8" ht="25.5">
      <c r="A26" s="372" t="s">
        <v>2312</v>
      </c>
      <c r="B26" s="375" t="s">
        <v>2313</v>
      </c>
      <c r="C26" s="241">
        <v>0</v>
      </c>
      <c r="D26" s="369">
        <v>5</v>
      </c>
      <c r="E26" s="241">
        <v>0</v>
      </c>
      <c r="F26" s="369">
        <v>10</v>
      </c>
      <c r="G26" s="367">
        <f t="shared" si="0"/>
        <v>0</v>
      </c>
      <c r="H26" s="367">
        <f t="shared" si="1"/>
        <v>15</v>
      </c>
    </row>
    <row r="27" spans="1:8" ht="38.25">
      <c r="A27" s="369" t="s">
        <v>1963</v>
      </c>
      <c r="B27" s="374" t="s">
        <v>2314</v>
      </c>
      <c r="C27" s="241">
        <v>0</v>
      </c>
      <c r="D27" s="369">
        <v>5</v>
      </c>
      <c r="E27" s="241">
        <v>15</v>
      </c>
      <c r="F27" s="369">
        <v>20</v>
      </c>
      <c r="G27" s="367">
        <f t="shared" si="0"/>
        <v>15</v>
      </c>
      <c r="H27" s="367">
        <f t="shared" si="1"/>
        <v>25</v>
      </c>
    </row>
    <row r="28" spans="1:8" ht="25.5">
      <c r="A28" s="369" t="s">
        <v>1967</v>
      </c>
      <c r="B28" s="374" t="s">
        <v>1968</v>
      </c>
      <c r="C28" s="241">
        <v>0</v>
      </c>
      <c r="D28" s="369">
        <v>10</v>
      </c>
      <c r="E28" s="241">
        <v>1095</v>
      </c>
      <c r="F28" s="369">
        <v>1200</v>
      </c>
      <c r="G28" s="367">
        <f t="shared" si="0"/>
        <v>1095</v>
      </c>
      <c r="H28" s="367">
        <f t="shared" si="1"/>
        <v>1210</v>
      </c>
    </row>
    <row r="29" spans="1:8" ht="25.5">
      <c r="A29" s="369" t="s">
        <v>1973</v>
      </c>
      <c r="B29" s="374" t="s">
        <v>1974</v>
      </c>
      <c r="C29" s="241">
        <v>0</v>
      </c>
      <c r="D29" s="369">
        <v>10</v>
      </c>
      <c r="E29" s="241">
        <v>480</v>
      </c>
      <c r="F29" s="369">
        <v>500</v>
      </c>
      <c r="G29" s="367">
        <f t="shared" si="0"/>
        <v>480</v>
      </c>
      <c r="H29" s="367">
        <f t="shared" si="1"/>
        <v>510</v>
      </c>
    </row>
    <row r="30" spans="1:8" ht="25.5">
      <c r="A30" s="369" t="s">
        <v>1977</v>
      </c>
      <c r="B30" s="374" t="s">
        <v>1978</v>
      </c>
      <c r="C30" s="241">
        <v>0</v>
      </c>
      <c r="D30" s="369">
        <v>10</v>
      </c>
      <c r="E30" s="241">
        <v>636</v>
      </c>
      <c r="F30" s="369">
        <v>650</v>
      </c>
      <c r="G30" s="367">
        <f t="shared" si="0"/>
        <v>636</v>
      </c>
      <c r="H30" s="367">
        <f t="shared" si="1"/>
        <v>660</v>
      </c>
    </row>
    <row r="31" spans="1:8" ht="25.5">
      <c r="A31" s="369" t="s">
        <v>1979</v>
      </c>
      <c r="B31" s="374" t="s">
        <v>1980</v>
      </c>
      <c r="C31" s="241">
        <v>0</v>
      </c>
      <c r="D31" s="369">
        <v>10</v>
      </c>
      <c r="E31" s="241">
        <v>619</v>
      </c>
      <c r="F31" s="369">
        <v>650</v>
      </c>
      <c r="G31" s="367">
        <f t="shared" si="0"/>
        <v>619</v>
      </c>
      <c r="H31" s="367">
        <f t="shared" si="1"/>
        <v>660</v>
      </c>
    </row>
    <row r="32" spans="1:8" ht="25.5">
      <c r="A32" s="369" t="s">
        <v>2315</v>
      </c>
      <c r="B32" s="374" t="s">
        <v>2316</v>
      </c>
      <c r="C32" s="241">
        <v>0</v>
      </c>
      <c r="D32" s="369">
        <v>5</v>
      </c>
      <c r="E32" s="241">
        <v>0</v>
      </c>
      <c r="F32" s="369">
        <v>2</v>
      </c>
      <c r="G32" s="367">
        <f t="shared" si="0"/>
        <v>0</v>
      </c>
      <c r="H32" s="367">
        <f t="shared" si="1"/>
        <v>7</v>
      </c>
    </row>
    <row r="33" spans="1:8" ht="38.25">
      <c r="A33" s="369" t="s">
        <v>2317</v>
      </c>
      <c r="B33" s="374" t="s">
        <v>2318</v>
      </c>
      <c r="C33" s="241">
        <v>0</v>
      </c>
      <c r="D33" s="369">
        <v>5</v>
      </c>
      <c r="E33" s="241">
        <v>85</v>
      </c>
      <c r="F33" s="369">
        <v>100</v>
      </c>
      <c r="G33" s="367">
        <f t="shared" si="0"/>
        <v>85</v>
      </c>
      <c r="H33" s="367">
        <f t="shared" si="1"/>
        <v>105</v>
      </c>
    </row>
    <row r="34" spans="1:8" ht="25.5">
      <c r="A34" s="369" t="s">
        <v>1985</v>
      </c>
      <c r="B34" s="374" t="s">
        <v>1986</v>
      </c>
      <c r="C34" s="241">
        <v>0</v>
      </c>
      <c r="D34" s="369">
        <v>5</v>
      </c>
      <c r="E34" s="241">
        <v>3</v>
      </c>
      <c r="F34" s="369">
        <v>2</v>
      </c>
      <c r="G34" s="367">
        <f t="shared" si="0"/>
        <v>3</v>
      </c>
      <c r="H34" s="367">
        <f t="shared" si="1"/>
        <v>7</v>
      </c>
    </row>
    <row r="35" spans="1:8" ht="25.5">
      <c r="A35" s="332" t="s">
        <v>1993</v>
      </c>
      <c r="B35" s="367" t="s">
        <v>1994</v>
      </c>
      <c r="C35" s="241">
        <v>0</v>
      </c>
      <c r="D35" s="367">
        <v>2</v>
      </c>
      <c r="E35" s="241">
        <v>2</v>
      </c>
      <c r="F35" s="369">
        <v>10</v>
      </c>
      <c r="G35" s="367">
        <f t="shared" si="0"/>
        <v>2</v>
      </c>
      <c r="H35" s="367">
        <f t="shared" si="1"/>
        <v>12</v>
      </c>
    </row>
    <row r="36" spans="1:8">
      <c r="A36" s="318"/>
      <c r="B36" s="318" t="s">
        <v>2011</v>
      </c>
      <c r="C36" s="321">
        <f>SUM(C11:C35)</f>
        <v>11729</v>
      </c>
      <c r="D36" s="321">
        <f>SUM(D11:D35)</f>
        <v>12269</v>
      </c>
      <c r="E36" s="321">
        <f t="shared" ref="E36:H36" si="2">SUM(E11:E35)</f>
        <v>4523</v>
      </c>
      <c r="F36" s="321">
        <f t="shared" si="2"/>
        <v>4839</v>
      </c>
      <c r="G36" s="321">
        <f t="shared" si="2"/>
        <v>16252</v>
      </c>
      <c r="H36" s="321">
        <f t="shared" si="2"/>
        <v>17108</v>
      </c>
    </row>
    <row r="37" spans="1:8">
      <c r="A37" s="318"/>
      <c r="B37" s="318"/>
      <c r="C37" s="321"/>
      <c r="D37" s="321"/>
      <c r="E37" s="321"/>
      <c r="F37" s="321"/>
      <c r="G37" s="321"/>
      <c r="H37" s="321"/>
    </row>
    <row r="38" spans="1:8">
      <c r="A38" s="318"/>
      <c r="B38" s="318"/>
      <c r="C38" s="321"/>
      <c r="D38" s="321"/>
      <c r="E38" s="321"/>
      <c r="F38" s="321"/>
      <c r="G38" s="321"/>
      <c r="H38" s="321"/>
    </row>
    <row r="39" spans="1:8">
      <c r="A39" s="318"/>
      <c r="B39" s="318"/>
      <c r="C39" s="321"/>
      <c r="D39" s="321"/>
      <c r="E39" s="321"/>
      <c r="F39" s="321"/>
      <c r="G39" s="321"/>
      <c r="H39" s="321"/>
    </row>
    <row r="40" spans="1:8">
      <c r="A40" s="318"/>
      <c r="B40" s="318"/>
      <c r="C40" s="321"/>
      <c r="D40" s="321"/>
      <c r="E40" s="321"/>
      <c r="F40" s="321"/>
      <c r="G40" s="321"/>
      <c r="H40" s="321"/>
    </row>
    <row r="41" spans="1:8">
      <c r="A41" s="318"/>
      <c r="B41" s="318"/>
      <c r="C41" s="321"/>
      <c r="D41" s="321"/>
      <c r="E41" s="321"/>
      <c r="F41" s="321"/>
      <c r="G41" s="321"/>
      <c r="H41" s="321"/>
    </row>
    <row r="42" spans="1:8">
      <c r="A42" s="318"/>
      <c r="B42" s="318"/>
      <c r="C42" s="321"/>
      <c r="D42" s="321"/>
      <c r="E42" s="321"/>
      <c r="F42" s="321"/>
      <c r="G42" s="321"/>
      <c r="H42" s="321"/>
    </row>
    <row r="43" spans="1:8">
      <c r="A43" s="318"/>
      <c r="B43" s="318"/>
      <c r="C43" s="321"/>
      <c r="D43" s="321"/>
      <c r="E43" s="321"/>
      <c r="F43" s="321"/>
      <c r="G43" s="321"/>
      <c r="H43" s="321"/>
    </row>
    <row r="44" spans="1:8">
      <c r="A44" s="318"/>
      <c r="B44" s="318"/>
      <c r="C44" s="321"/>
      <c r="D44" s="321"/>
      <c r="E44" s="321"/>
      <c r="F44" s="321"/>
      <c r="G44" s="321"/>
      <c r="H44" s="321"/>
    </row>
    <row r="45" spans="1:8">
      <c r="A45" s="318"/>
      <c r="B45" s="318"/>
      <c r="C45" s="321"/>
      <c r="D45" s="321"/>
      <c r="E45" s="321"/>
      <c r="F45" s="321"/>
      <c r="G45" s="321"/>
      <c r="H45" s="321"/>
    </row>
    <row r="46" spans="1:8">
      <c r="A46" s="318"/>
      <c r="B46" s="318"/>
      <c r="C46" s="321"/>
      <c r="D46" s="321"/>
      <c r="E46" s="321"/>
      <c r="F46" s="321"/>
      <c r="G46" s="321"/>
      <c r="H46" s="321"/>
    </row>
    <row r="47" spans="1:8">
      <c r="A47" s="318"/>
      <c r="B47" s="318"/>
      <c r="C47" s="321"/>
      <c r="D47" s="321"/>
      <c r="E47" s="321"/>
      <c r="F47" s="321"/>
      <c r="G47" s="321"/>
      <c r="H47" s="321"/>
    </row>
    <row r="48" spans="1:8">
      <c r="A48" s="318"/>
      <c r="B48" s="318"/>
      <c r="C48" s="321"/>
      <c r="D48" s="321"/>
      <c r="E48" s="321"/>
      <c r="F48" s="321"/>
      <c r="G48" s="321"/>
      <c r="H48" s="321"/>
    </row>
    <row r="49" spans="1:8">
      <c r="A49" s="318"/>
      <c r="B49" s="318"/>
      <c r="C49" s="321"/>
      <c r="D49" s="321"/>
      <c r="E49" s="321"/>
      <c r="F49" s="321"/>
      <c r="G49" s="321"/>
      <c r="H49" s="321"/>
    </row>
    <row r="50" spans="1:8">
      <c r="A50" s="318"/>
      <c r="B50" s="318"/>
      <c r="C50" s="321"/>
      <c r="D50" s="321"/>
      <c r="E50" s="321"/>
      <c r="F50" s="321"/>
      <c r="G50" s="321"/>
      <c r="H50" s="321"/>
    </row>
    <row r="51" spans="1:8">
      <c r="A51" s="318"/>
      <c r="B51" s="318"/>
      <c r="C51" s="321"/>
      <c r="D51" s="321"/>
      <c r="E51" s="321"/>
      <c r="F51" s="321"/>
      <c r="G51" s="321"/>
      <c r="H51" s="321"/>
    </row>
    <row r="52" spans="1:8">
      <c r="A52" s="318"/>
      <c r="B52" s="318"/>
      <c r="C52" s="321"/>
      <c r="D52" s="321"/>
      <c r="E52" s="321"/>
      <c r="F52" s="321"/>
      <c r="G52" s="321"/>
      <c r="H52" s="321"/>
    </row>
    <row r="53" spans="1:8">
      <c r="A53" s="318"/>
      <c r="B53" s="318"/>
      <c r="C53" s="321"/>
      <c r="D53" s="321"/>
      <c r="E53" s="321"/>
      <c r="F53" s="321"/>
      <c r="G53" s="321"/>
      <c r="H53" s="321"/>
    </row>
    <row r="54" spans="1:8">
      <c r="A54" s="318"/>
      <c r="B54" s="318"/>
      <c r="C54" s="321"/>
      <c r="D54" s="321"/>
      <c r="E54" s="321"/>
      <c r="F54" s="321"/>
      <c r="G54" s="321"/>
      <c r="H54" s="321"/>
    </row>
    <row r="55" spans="1:8">
      <c r="A55" s="318"/>
      <c r="B55" s="318"/>
      <c r="C55" s="321"/>
      <c r="D55" s="321"/>
      <c r="E55" s="321"/>
      <c r="F55" s="321"/>
      <c r="G55" s="321"/>
      <c r="H55" s="321"/>
    </row>
    <row r="56" spans="1:8">
      <c r="A56" s="318"/>
      <c r="B56" s="318"/>
      <c r="C56" s="321"/>
      <c r="D56" s="321"/>
      <c r="E56" s="321"/>
      <c r="F56" s="321"/>
      <c r="G56" s="321"/>
      <c r="H56" s="321"/>
    </row>
    <row r="57" spans="1:8">
      <c r="A57" s="318"/>
      <c r="B57" s="318"/>
      <c r="C57" s="321"/>
      <c r="D57" s="321"/>
      <c r="E57" s="321"/>
      <c r="F57" s="321"/>
      <c r="G57" s="321"/>
      <c r="H57" s="321"/>
    </row>
    <row r="58" spans="1:8">
      <c r="A58" s="318"/>
      <c r="B58" s="318"/>
      <c r="C58" s="321"/>
      <c r="D58" s="321"/>
      <c r="E58" s="321"/>
      <c r="F58" s="321"/>
      <c r="G58" s="321"/>
      <c r="H58" s="321"/>
    </row>
    <row r="59" spans="1:8">
      <c r="A59" s="318"/>
      <c r="B59" s="318"/>
      <c r="C59" s="321"/>
      <c r="D59" s="321"/>
      <c r="E59" s="321"/>
      <c r="F59" s="321"/>
      <c r="G59" s="321"/>
      <c r="H59" s="321"/>
    </row>
    <row r="60" spans="1:8">
      <c r="A60" s="318"/>
      <c r="B60" s="318"/>
      <c r="C60" s="321"/>
      <c r="D60" s="321"/>
      <c r="E60" s="321"/>
      <c r="F60" s="321"/>
      <c r="G60" s="321"/>
      <c r="H60" s="321"/>
    </row>
    <row r="61" spans="1:8">
      <c r="A61" s="318"/>
      <c r="B61" s="318"/>
      <c r="C61" s="321"/>
      <c r="D61" s="321"/>
      <c r="E61" s="321"/>
      <c r="F61" s="321"/>
      <c r="G61" s="321"/>
      <c r="H61" s="321"/>
    </row>
    <row r="62" spans="1:8">
      <c r="A62" s="318"/>
      <c r="B62" s="318"/>
      <c r="C62" s="321"/>
      <c r="D62" s="321"/>
      <c r="E62" s="321"/>
      <c r="F62" s="321"/>
      <c r="G62" s="321"/>
      <c r="H62" s="321"/>
    </row>
    <row r="63" spans="1:8">
      <c r="A63" s="318"/>
      <c r="B63" s="318"/>
      <c r="C63" s="321"/>
      <c r="D63" s="321"/>
      <c r="E63" s="321"/>
      <c r="F63" s="321"/>
      <c r="G63" s="321"/>
      <c r="H63" s="321"/>
    </row>
    <row r="64" spans="1:8">
      <c r="A64" s="318"/>
      <c r="B64" s="318"/>
      <c r="C64" s="321"/>
      <c r="D64" s="321"/>
      <c r="E64" s="321"/>
      <c r="F64" s="321"/>
      <c r="G64" s="321"/>
      <c r="H64" s="321"/>
    </row>
    <row r="65" spans="1:8">
      <c r="A65" s="318"/>
      <c r="B65" s="318"/>
      <c r="C65" s="321"/>
      <c r="D65" s="321"/>
      <c r="E65" s="321"/>
      <c r="F65" s="321"/>
      <c r="G65" s="321"/>
      <c r="H65" s="321"/>
    </row>
    <row r="66" spans="1:8">
      <c r="A66" s="318"/>
      <c r="B66" s="318"/>
      <c r="C66" s="321"/>
      <c r="D66" s="321"/>
      <c r="E66" s="321"/>
      <c r="F66" s="321"/>
      <c r="G66" s="321"/>
      <c r="H66" s="321"/>
    </row>
    <row r="67" spans="1:8">
      <c r="A67" s="318"/>
      <c r="B67" s="318"/>
      <c r="C67" s="321"/>
      <c r="D67" s="321"/>
      <c r="E67" s="321"/>
      <c r="F67" s="321"/>
      <c r="G67" s="321"/>
      <c r="H67" s="321"/>
    </row>
    <row r="68" spans="1:8">
      <c r="A68" s="318"/>
      <c r="B68" s="318"/>
      <c r="C68" s="321"/>
      <c r="D68" s="321"/>
      <c r="E68" s="321"/>
      <c r="F68" s="321"/>
      <c r="G68" s="321"/>
      <c r="H68" s="321"/>
    </row>
    <row r="69" spans="1:8">
      <c r="A69" s="318"/>
      <c r="B69" s="318"/>
      <c r="C69" s="321"/>
      <c r="D69" s="321"/>
      <c r="E69" s="321"/>
      <c r="F69" s="321"/>
      <c r="G69" s="321"/>
      <c r="H69" s="321"/>
    </row>
    <row r="70" spans="1:8">
      <c r="A70" s="318"/>
      <c r="B70" s="318"/>
      <c r="C70" s="321"/>
      <c r="D70" s="321"/>
      <c r="E70" s="321"/>
      <c r="F70" s="321"/>
      <c r="G70" s="321"/>
      <c r="H70" s="321"/>
    </row>
    <row r="71" spans="1:8">
      <c r="A71" s="318"/>
      <c r="B71" s="318"/>
      <c r="C71" s="321"/>
      <c r="D71" s="321"/>
      <c r="E71" s="321"/>
      <c r="F71" s="321"/>
      <c r="G71" s="321"/>
      <c r="H71" s="321"/>
    </row>
    <row r="72" spans="1:8">
      <c r="A72" s="318"/>
      <c r="B72" s="318"/>
      <c r="C72" s="321"/>
      <c r="D72" s="321"/>
      <c r="E72" s="321"/>
      <c r="F72" s="321"/>
      <c r="G72" s="321"/>
      <c r="H72" s="321"/>
    </row>
    <row r="73" spans="1:8">
      <c r="A73" s="318"/>
      <c r="B73" s="318"/>
      <c r="C73" s="321"/>
      <c r="D73" s="321"/>
      <c r="E73" s="321"/>
      <c r="F73" s="321"/>
      <c r="G73" s="321"/>
      <c r="H73" s="321"/>
    </row>
    <row r="74" spans="1:8">
      <c r="A74" s="318"/>
      <c r="B74" s="318"/>
      <c r="C74" s="321"/>
      <c r="D74" s="321"/>
      <c r="E74" s="321"/>
      <c r="F74" s="321"/>
      <c r="G74" s="321"/>
      <c r="H74" s="321"/>
    </row>
    <row r="75" spans="1:8">
      <c r="A75" s="318"/>
      <c r="B75" s="318"/>
      <c r="C75" s="321"/>
      <c r="D75" s="321"/>
      <c r="E75" s="321"/>
      <c r="F75" s="321"/>
      <c r="G75" s="321"/>
      <c r="H75" s="321"/>
    </row>
    <row r="76" spans="1:8">
      <c r="A76" s="318"/>
      <c r="B76" s="318"/>
      <c r="C76" s="321"/>
      <c r="D76" s="321"/>
      <c r="E76" s="321"/>
      <c r="F76" s="321"/>
      <c r="G76" s="321"/>
      <c r="H76" s="321"/>
    </row>
    <row r="77" spans="1:8">
      <c r="A77" s="318"/>
      <c r="B77" s="318"/>
      <c r="C77" s="321"/>
      <c r="D77" s="321"/>
      <c r="E77" s="321"/>
      <c r="F77" s="321"/>
      <c r="G77" s="321"/>
      <c r="H77" s="321"/>
    </row>
    <row r="78" spans="1:8">
      <c r="A78" s="318"/>
      <c r="B78" s="318"/>
      <c r="C78" s="321"/>
      <c r="D78" s="321"/>
      <c r="E78" s="321"/>
      <c r="F78" s="321"/>
      <c r="G78" s="321"/>
      <c r="H78" s="321"/>
    </row>
    <row r="79" spans="1:8">
      <c r="A79" s="318"/>
      <c r="B79" s="318"/>
      <c r="C79" s="321"/>
      <c r="D79" s="321"/>
      <c r="E79" s="321"/>
      <c r="F79" s="321"/>
      <c r="G79" s="321"/>
      <c r="H79" s="321"/>
    </row>
    <row r="80" spans="1:8">
      <c r="A80" s="318"/>
      <c r="B80" s="318"/>
      <c r="C80" s="321"/>
      <c r="D80" s="321"/>
      <c r="E80" s="321"/>
      <c r="F80" s="321"/>
      <c r="G80" s="321"/>
      <c r="H80" s="321"/>
    </row>
    <row r="81" spans="1:8">
      <c r="A81" s="318"/>
      <c r="B81" s="318"/>
      <c r="C81" s="321"/>
      <c r="D81" s="321"/>
      <c r="E81" s="321"/>
      <c r="F81" s="321"/>
      <c r="G81" s="321"/>
      <c r="H81" s="321"/>
    </row>
    <row r="82" spans="1:8">
      <c r="A82" s="318"/>
      <c r="B82" s="318"/>
      <c r="C82" s="321"/>
      <c r="D82" s="321"/>
      <c r="E82" s="321"/>
      <c r="F82" s="321"/>
      <c r="G82" s="321"/>
      <c r="H82" s="321"/>
    </row>
    <row r="83" spans="1:8">
      <c r="A83" s="318"/>
      <c r="B83" s="318"/>
      <c r="C83" s="321"/>
      <c r="D83" s="321"/>
      <c r="E83" s="321"/>
      <c r="F83" s="321"/>
      <c r="G83" s="321"/>
      <c r="H83" s="321"/>
    </row>
    <row r="84" spans="1:8">
      <c r="A84" s="318"/>
      <c r="B84" s="318"/>
      <c r="C84" s="321"/>
      <c r="D84" s="321"/>
      <c r="E84" s="321"/>
      <c r="F84" s="321"/>
      <c r="G84" s="321"/>
      <c r="H84" s="321"/>
    </row>
    <row r="85" spans="1:8">
      <c r="A85" s="318"/>
      <c r="B85" s="318"/>
      <c r="C85" s="321"/>
      <c r="D85" s="321"/>
      <c r="E85" s="321"/>
      <c r="F85" s="321"/>
      <c r="G85" s="321"/>
      <c r="H85" s="321"/>
    </row>
    <row r="86" spans="1:8">
      <c r="A86" s="318"/>
      <c r="B86" s="318"/>
      <c r="C86" s="321"/>
      <c r="D86" s="321"/>
      <c r="E86" s="321"/>
      <c r="F86" s="321"/>
      <c r="G86" s="321"/>
      <c r="H86" s="321"/>
    </row>
    <row r="87" spans="1:8">
      <c r="A87" s="318"/>
      <c r="B87" s="318"/>
      <c r="C87" s="321"/>
      <c r="D87" s="321"/>
      <c r="E87" s="321"/>
      <c r="F87" s="321"/>
      <c r="G87" s="321"/>
      <c r="H87" s="321"/>
    </row>
    <row r="88" spans="1:8">
      <c r="A88" s="318"/>
      <c r="B88" s="318"/>
      <c r="C88" s="321"/>
      <c r="D88" s="321"/>
      <c r="E88" s="321"/>
      <c r="F88" s="321"/>
      <c r="G88" s="321"/>
      <c r="H88" s="321"/>
    </row>
    <row r="89" spans="1:8">
      <c r="A89" s="318"/>
      <c r="B89" s="318"/>
      <c r="C89" s="321"/>
      <c r="D89" s="321"/>
      <c r="E89" s="321"/>
      <c r="F89" s="321"/>
      <c r="G89" s="321"/>
      <c r="H89" s="321"/>
    </row>
    <row r="90" spans="1:8">
      <c r="A90" s="318"/>
      <c r="B90" s="318"/>
      <c r="C90" s="321"/>
      <c r="D90" s="321"/>
      <c r="E90" s="321"/>
      <c r="F90" s="321"/>
      <c r="G90" s="321"/>
      <c r="H90" s="321"/>
    </row>
    <row r="91" spans="1:8">
      <c r="A91" s="318"/>
      <c r="B91" s="318"/>
      <c r="C91" s="321"/>
      <c r="D91" s="321"/>
      <c r="E91" s="321"/>
      <c r="F91" s="321"/>
      <c r="G91" s="321"/>
      <c r="H91" s="321"/>
    </row>
    <row r="92" spans="1:8">
      <c r="A92" s="318"/>
      <c r="B92" s="318"/>
      <c r="C92" s="321"/>
      <c r="D92" s="321"/>
      <c r="E92" s="321"/>
      <c r="F92" s="321"/>
      <c r="G92" s="321"/>
      <c r="H92" s="321"/>
    </row>
    <row r="93" spans="1:8">
      <c r="A93" s="318"/>
      <c r="B93" s="318"/>
      <c r="C93" s="321"/>
      <c r="D93" s="321"/>
      <c r="E93" s="321"/>
      <c r="F93" s="321"/>
      <c r="G93" s="321"/>
      <c r="H93" s="321"/>
    </row>
    <row r="94" spans="1:8">
      <c r="A94" s="318"/>
      <c r="B94" s="318"/>
      <c r="C94" s="321"/>
      <c r="D94" s="321"/>
      <c r="E94" s="321"/>
      <c r="F94" s="321"/>
      <c r="G94" s="321"/>
      <c r="H94" s="321"/>
    </row>
    <row r="95" spans="1:8">
      <c r="A95" s="318"/>
      <c r="B95" s="318"/>
      <c r="C95" s="321"/>
      <c r="D95" s="321"/>
      <c r="E95" s="321"/>
      <c r="F95" s="321"/>
      <c r="G95" s="321"/>
      <c r="H95" s="321"/>
    </row>
    <row r="96" spans="1:8">
      <c r="A96" s="318"/>
      <c r="B96" s="318"/>
      <c r="C96" s="321"/>
      <c r="D96" s="321"/>
      <c r="E96" s="321"/>
      <c r="F96" s="321"/>
      <c r="G96" s="321"/>
      <c r="H96" s="321"/>
    </row>
    <row r="97" spans="1:8">
      <c r="A97" s="318"/>
      <c r="B97" s="318"/>
      <c r="C97" s="321"/>
      <c r="D97" s="321"/>
      <c r="E97" s="321"/>
      <c r="F97" s="321"/>
      <c r="G97" s="321"/>
      <c r="H97" s="321"/>
    </row>
    <row r="98" spans="1:8">
      <c r="A98" s="318"/>
      <c r="B98" s="318"/>
      <c r="C98" s="321"/>
      <c r="D98" s="321"/>
      <c r="E98" s="321"/>
      <c r="F98" s="321"/>
      <c r="G98" s="321"/>
      <c r="H98" s="321"/>
    </row>
    <row r="99" spans="1:8">
      <c r="A99" s="318"/>
      <c r="B99" s="318"/>
      <c r="C99" s="321"/>
      <c r="D99" s="321"/>
      <c r="E99" s="321"/>
      <c r="F99" s="321"/>
      <c r="G99" s="321"/>
      <c r="H99" s="321"/>
    </row>
    <row r="100" spans="1:8">
      <c r="A100" s="318"/>
      <c r="B100" s="318"/>
      <c r="C100" s="321"/>
      <c r="D100" s="321"/>
      <c r="E100" s="321"/>
      <c r="F100" s="321"/>
      <c r="G100" s="321"/>
      <c r="H100" s="321"/>
    </row>
    <row r="101" spans="1:8">
      <c r="A101" s="318"/>
      <c r="B101" s="318"/>
      <c r="C101" s="321"/>
      <c r="D101" s="321"/>
      <c r="E101" s="321"/>
      <c r="F101" s="321"/>
      <c r="G101" s="321"/>
      <c r="H101" s="321"/>
    </row>
    <row r="102" spans="1:8">
      <c r="A102" s="318"/>
      <c r="B102" s="318"/>
      <c r="C102" s="321"/>
      <c r="D102" s="321"/>
      <c r="E102" s="321"/>
      <c r="F102" s="321"/>
      <c r="G102" s="321"/>
      <c r="H102" s="321"/>
    </row>
    <row r="103" spans="1:8">
      <c r="A103" s="318"/>
      <c r="B103" s="318"/>
      <c r="C103" s="321"/>
      <c r="D103" s="321"/>
      <c r="E103" s="321"/>
      <c r="F103" s="321"/>
      <c r="G103" s="321"/>
      <c r="H103" s="321"/>
    </row>
    <row r="104" spans="1:8">
      <c r="A104" s="318"/>
      <c r="B104" s="318"/>
      <c r="C104" s="321"/>
      <c r="D104" s="321"/>
      <c r="E104" s="321"/>
      <c r="F104" s="321"/>
      <c r="G104" s="321"/>
      <c r="H104" s="321"/>
    </row>
    <row r="105" spans="1:8">
      <c r="A105" s="318"/>
      <c r="B105" s="318"/>
      <c r="C105" s="321"/>
      <c r="D105" s="321"/>
      <c r="E105" s="321"/>
      <c r="F105" s="321"/>
      <c r="G105" s="321"/>
      <c r="H105" s="321"/>
    </row>
    <row r="106" spans="1:8">
      <c r="A106" s="318"/>
      <c r="B106" s="318"/>
      <c r="C106" s="321"/>
      <c r="D106" s="321"/>
      <c r="E106" s="321"/>
      <c r="F106" s="321"/>
      <c r="G106" s="321"/>
      <c r="H106" s="321"/>
    </row>
    <row r="107" spans="1:8">
      <c r="A107" s="318"/>
      <c r="B107" s="318"/>
      <c r="C107" s="321"/>
      <c r="D107" s="321"/>
      <c r="E107" s="321"/>
      <c r="F107" s="321"/>
      <c r="G107" s="321"/>
      <c r="H107" s="321"/>
    </row>
    <row r="108" spans="1:8">
      <c r="A108" s="318"/>
      <c r="B108" s="318"/>
      <c r="C108" s="321"/>
      <c r="D108" s="321"/>
      <c r="E108" s="321"/>
      <c r="F108" s="321"/>
      <c r="G108" s="321"/>
      <c r="H108" s="321"/>
    </row>
    <row r="109" spans="1:8">
      <c r="A109" s="318"/>
      <c r="B109" s="318"/>
      <c r="C109" s="321"/>
      <c r="D109" s="321"/>
      <c r="E109" s="321"/>
      <c r="F109" s="321"/>
      <c r="G109" s="321"/>
      <c r="H109" s="321"/>
    </row>
    <row r="110" spans="1:8">
      <c r="A110" s="318"/>
      <c r="B110" s="318"/>
      <c r="C110" s="321"/>
      <c r="D110" s="321"/>
      <c r="E110" s="321"/>
      <c r="F110" s="321"/>
      <c r="G110" s="321"/>
      <c r="H110" s="321"/>
    </row>
    <row r="111" spans="1:8">
      <c r="A111" s="318"/>
      <c r="B111" s="318"/>
      <c r="C111" s="321"/>
      <c r="D111" s="321"/>
      <c r="E111" s="321"/>
      <c r="F111" s="321"/>
      <c r="G111" s="321"/>
      <c r="H111" s="321"/>
    </row>
    <row r="112" spans="1:8">
      <c r="A112" s="318"/>
      <c r="B112" s="318"/>
      <c r="C112" s="321"/>
      <c r="D112" s="321"/>
      <c r="E112" s="321"/>
      <c r="F112" s="321"/>
      <c r="G112" s="321"/>
      <c r="H112" s="321"/>
    </row>
    <row r="113" spans="1:8">
      <c r="A113" s="318"/>
      <c r="B113" s="318"/>
      <c r="C113" s="321"/>
      <c r="D113" s="321"/>
      <c r="E113" s="321"/>
      <c r="F113" s="321"/>
      <c r="G113" s="321"/>
      <c r="H113" s="321"/>
    </row>
    <row r="114" spans="1:8">
      <c r="A114" s="318"/>
      <c r="B114" s="318"/>
      <c r="C114" s="321"/>
      <c r="D114" s="321"/>
      <c r="E114" s="321"/>
      <c r="F114" s="321"/>
      <c r="G114" s="321"/>
      <c r="H114" s="321"/>
    </row>
    <row r="115" spans="1:8">
      <c r="A115" s="318"/>
      <c r="B115" s="318"/>
      <c r="C115" s="321"/>
      <c r="D115" s="321"/>
      <c r="E115" s="321"/>
      <c r="F115" s="321"/>
      <c r="G115" s="321"/>
      <c r="H115" s="321"/>
    </row>
    <row r="116" spans="1:8">
      <c r="A116" s="318"/>
      <c r="B116" s="318"/>
      <c r="C116" s="321"/>
      <c r="D116" s="321"/>
      <c r="E116" s="321"/>
      <c r="F116" s="321"/>
      <c r="G116" s="321"/>
      <c r="H116" s="321"/>
    </row>
    <row r="117" spans="1:8">
      <c r="A117" s="318"/>
      <c r="B117" s="318"/>
      <c r="C117" s="321"/>
      <c r="D117" s="321"/>
      <c r="E117" s="321"/>
      <c r="F117" s="321"/>
      <c r="G117" s="321"/>
      <c r="H117" s="321"/>
    </row>
    <row r="118" spans="1:8">
      <c r="A118" s="318"/>
      <c r="B118" s="318"/>
      <c r="C118" s="321"/>
      <c r="D118" s="321"/>
      <c r="E118" s="321"/>
      <c r="F118" s="321"/>
      <c r="G118" s="321"/>
      <c r="H118" s="321"/>
    </row>
    <row r="119" spans="1:8">
      <c r="A119" s="318"/>
      <c r="B119" s="318"/>
      <c r="C119" s="321"/>
      <c r="D119" s="321"/>
      <c r="E119" s="321"/>
      <c r="F119" s="321"/>
      <c r="G119" s="321"/>
      <c r="H119" s="321"/>
    </row>
    <row r="120" spans="1:8">
      <c r="A120" s="318"/>
      <c r="B120" s="318"/>
      <c r="C120" s="321"/>
      <c r="D120" s="321"/>
      <c r="E120" s="321"/>
      <c r="F120" s="321"/>
      <c r="G120" s="321"/>
      <c r="H120" s="321"/>
    </row>
    <row r="121" spans="1:8">
      <c r="A121" s="318"/>
      <c r="B121" s="318"/>
      <c r="C121" s="321"/>
      <c r="D121" s="321"/>
      <c r="E121" s="321"/>
      <c r="F121" s="321"/>
      <c r="G121" s="321"/>
      <c r="H121" s="321"/>
    </row>
    <row r="122" spans="1:8">
      <c r="A122" s="318"/>
      <c r="B122" s="318"/>
      <c r="C122" s="321"/>
      <c r="D122" s="321"/>
      <c r="E122" s="321"/>
      <c r="F122" s="321"/>
      <c r="G122" s="321"/>
      <c r="H122" s="321"/>
    </row>
    <row r="123" spans="1:8">
      <c r="A123" s="318"/>
      <c r="B123" s="318"/>
      <c r="C123" s="321"/>
      <c r="D123" s="321"/>
      <c r="E123" s="321"/>
      <c r="F123" s="321"/>
      <c r="G123" s="321"/>
      <c r="H123" s="321"/>
    </row>
    <row r="124" spans="1:8">
      <c r="A124" s="318"/>
      <c r="B124" s="318"/>
      <c r="C124" s="321"/>
      <c r="D124" s="321"/>
      <c r="E124" s="321"/>
      <c r="F124" s="321"/>
      <c r="G124" s="321"/>
      <c r="H124" s="321"/>
    </row>
    <row r="125" spans="1:8">
      <c r="A125" s="318"/>
      <c r="B125" s="318"/>
      <c r="C125" s="321"/>
      <c r="D125" s="321"/>
      <c r="E125" s="321"/>
      <c r="F125" s="321"/>
      <c r="G125" s="321"/>
      <c r="H125" s="321"/>
    </row>
    <row r="126" spans="1:8">
      <c r="A126" s="318"/>
      <c r="B126" s="318"/>
      <c r="C126" s="321"/>
      <c r="D126" s="321"/>
      <c r="E126" s="321"/>
      <c r="F126" s="321"/>
      <c r="G126" s="321"/>
      <c r="H126" s="321"/>
    </row>
    <row r="127" spans="1:8">
      <c r="A127" s="318"/>
      <c r="B127" s="318"/>
      <c r="C127" s="321"/>
      <c r="D127" s="321"/>
      <c r="E127" s="321"/>
      <c r="F127" s="321"/>
      <c r="G127" s="321"/>
      <c r="H127" s="321"/>
    </row>
    <row r="128" spans="1:8">
      <c r="A128" s="318"/>
      <c r="B128" s="318"/>
      <c r="C128" s="321"/>
      <c r="D128" s="321"/>
      <c r="E128" s="321"/>
      <c r="F128" s="321"/>
      <c r="G128" s="321"/>
      <c r="H128" s="321"/>
    </row>
    <row r="129" spans="1:8">
      <c r="A129" s="318"/>
      <c r="B129" s="318"/>
      <c r="C129" s="321"/>
      <c r="D129" s="321"/>
      <c r="E129" s="321"/>
      <c r="F129" s="321"/>
      <c r="G129" s="321"/>
      <c r="H129" s="321"/>
    </row>
    <row r="130" spans="1:8">
      <c r="A130" s="318"/>
      <c r="B130" s="318"/>
      <c r="C130" s="321"/>
      <c r="D130" s="321"/>
      <c r="E130" s="321"/>
      <c r="F130" s="321"/>
      <c r="G130" s="321"/>
      <c r="H130" s="321"/>
    </row>
    <row r="131" spans="1:8">
      <c r="A131" s="318"/>
      <c r="B131" s="318"/>
      <c r="C131" s="321"/>
      <c r="D131" s="321"/>
      <c r="E131" s="321"/>
      <c r="F131" s="321"/>
      <c r="G131" s="321"/>
      <c r="H131" s="321"/>
    </row>
    <row r="132" spans="1:8">
      <c r="A132" s="318"/>
      <c r="B132" s="318"/>
      <c r="C132" s="321"/>
      <c r="D132" s="321"/>
      <c r="E132" s="321"/>
      <c r="F132" s="321"/>
      <c r="G132" s="321"/>
      <c r="H132" s="321"/>
    </row>
    <row r="133" spans="1:8">
      <c r="A133" s="318"/>
      <c r="B133" s="318"/>
      <c r="C133" s="321"/>
      <c r="D133" s="321"/>
      <c r="E133" s="321"/>
      <c r="F133" s="321"/>
      <c r="G133" s="321"/>
      <c r="H133" s="321"/>
    </row>
    <row r="134" spans="1:8">
      <c r="A134" s="318"/>
      <c r="B134" s="318"/>
      <c r="C134" s="321"/>
      <c r="D134" s="321"/>
      <c r="E134" s="321"/>
      <c r="F134" s="321"/>
      <c r="G134" s="321"/>
      <c r="H134" s="321"/>
    </row>
    <row r="135" spans="1:8">
      <c r="A135" s="318"/>
      <c r="B135" s="318"/>
      <c r="C135" s="321"/>
      <c r="D135" s="321"/>
      <c r="E135" s="321"/>
      <c r="F135" s="321"/>
      <c r="G135" s="321"/>
      <c r="H135" s="321"/>
    </row>
    <row r="136" spans="1:8">
      <c r="A136" s="318"/>
      <c r="B136" s="318"/>
      <c r="C136" s="321"/>
      <c r="D136" s="321"/>
      <c r="E136" s="321"/>
      <c r="F136" s="321"/>
      <c r="G136" s="321"/>
      <c r="H136" s="321"/>
    </row>
    <row r="137" spans="1:8">
      <c r="A137" s="318"/>
      <c r="B137" s="318"/>
      <c r="C137" s="321"/>
      <c r="D137" s="321"/>
      <c r="E137" s="321"/>
      <c r="F137" s="321"/>
      <c r="G137" s="321"/>
      <c r="H137" s="321"/>
    </row>
    <row r="138" spans="1:8">
      <c r="A138" s="318"/>
      <c r="B138" s="318"/>
      <c r="C138" s="321"/>
      <c r="D138" s="321"/>
      <c r="E138" s="321"/>
      <c r="F138" s="321"/>
      <c r="G138" s="321"/>
      <c r="H138" s="321"/>
    </row>
    <row r="139" spans="1:8">
      <c r="A139" s="318"/>
      <c r="B139" s="318"/>
      <c r="C139" s="321"/>
      <c r="D139" s="321"/>
      <c r="E139" s="321"/>
      <c r="F139" s="321"/>
      <c r="G139" s="321"/>
      <c r="H139" s="321"/>
    </row>
    <row r="140" spans="1:8">
      <c r="A140" s="318"/>
      <c r="B140" s="318"/>
      <c r="C140" s="321"/>
      <c r="D140" s="321"/>
      <c r="E140" s="321"/>
      <c r="F140" s="321"/>
      <c r="G140" s="321"/>
      <c r="H140" s="321"/>
    </row>
    <row r="141" spans="1:8">
      <c r="A141" s="318"/>
      <c r="B141" s="318"/>
      <c r="C141" s="321"/>
      <c r="D141" s="321"/>
      <c r="E141" s="321"/>
      <c r="F141" s="321"/>
      <c r="G141" s="321"/>
      <c r="H141" s="321"/>
    </row>
    <row r="142" spans="1:8">
      <c r="A142" s="318"/>
      <c r="B142" s="318"/>
      <c r="C142" s="321"/>
      <c r="D142" s="321"/>
      <c r="E142" s="321"/>
      <c r="F142" s="321"/>
      <c r="G142" s="321"/>
      <c r="H142" s="321"/>
    </row>
    <row r="143" spans="1:8">
      <c r="A143" s="318"/>
      <c r="B143" s="318"/>
      <c r="C143" s="321"/>
      <c r="D143" s="321"/>
      <c r="E143" s="321"/>
      <c r="F143" s="321"/>
      <c r="G143" s="321"/>
      <c r="H143" s="321"/>
    </row>
    <row r="144" spans="1:8">
      <c r="A144" s="318"/>
      <c r="B144" s="318"/>
      <c r="C144" s="321"/>
      <c r="D144" s="321"/>
      <c r="E144" s="321"/>
      <c r="F144" s="321"/>
      <c r="G144" s="321"/>
      <c r="H144" s="321"/>
    </row>
    <row r="145" spans="1:8">
      <c r="A145" s="318"/>
      <c r="B145" s="318"/>
      <c r="C145" s="321"/>
      <c r="D145" s="321"/>
      <c r="E145" s="321"/>
      <c r="F145" s="321"/>
      <c r="G145" s="321"/>
      <c r="H145" s="321"/>
    </row>
    <row r="146" spans="1:8">
      <c r="A146" s="318"/>
      <c r="B146" s="318"/>
      <c r="C146" s="321"/>
      <c r="D146" s="321"/>
      <c r="E146" s="321"/>
      <c r="F146" s="321"/>
      <c r="G146" s="321"/>
      <c r="H146" s="321"/>
    </row>
    <row r="147" spans="1:8">
      <c r="A147" s="318"/>
      <c r="B147" s="318"/>
      <c r="C147" s="321"/>
      <c r="D147" s="321"/>
      <c r="E147" s="321"/>
      <c r="F147" s="321"/>
      <c r="G147" s="321"/>
      <c r="H147" s="321"/>
    </row>
    <row r="148" spans="1:8">
      <c r="A148" s="318"/>
      <c r="B148" s="318"/>
      <c r="C148" s="321"/>
      <c r="D148" s="321"/>
      <c r="E148" s="321"/>
      <c r="F148" s="321"/>
      <c r="G148" s="321"/>
      <c r="H148" s="321"/>
    </row>
    <row r="149" spans="1:8">
      <c r="A149" s="318"/>
      <c r="B149" s="318"/>
      <c r="C149" s="321"/>
      <c r="D149" s="321"/>
      <c r="E149" s="321"/>
      <c r="F149" s="321"/>
      <c r="G149" s="321"/>
      <c r="H149" s="321"/>
    </row>
    <row r="150" spans="1:8">
      <c r="A150" s="318"/>
      <c r="B150" s="318"/>
      <c r="C150" s="321"/>
      <c r="D150" s="321"/>
      <c r="E150" s="321"/>
      <c r="F150" s="321"/>
      <c r="G150" s="321"/>
      <c r="H150" s="321"/>
    </row>
    <row r="151" spans="1:8">
      <c r="A151" s="318"/>
      <c r="B151" s="318"/>
      <c r="C151" s="321"/>
      <c r="D151" s="321"/>
      <c r="E151" s="321"/>
      <c r="F151" s="321"/>
      <c r="G151" s="321"/>
      <c r="H151" s="321"/>
    </row>
    <row r="152" spans="1:8">
      <c r="A152" s="318"/>
      <c r="B152" s="318"/>
      <c r="C152" s="321"/>
      <c r="D152" s="321"/>
      <c r="E152" s="321"/>
      <c r="F152" s="321"/>
      <c r="G152" s="321"/>
      <c r="H152" s="321"/>
    </row>
    <row r="153" spans="1:8">
      <c r="A153" s="318"/>
      <c r="B153" s="318"/>
      <c r="C153" s="321"/>
      <c r="D153" s="321"/>
      <c r="E153" s="321"/>
      <c r="F153" s="321"/>
      <c r="G153" s="321"/>
      <c r="H153" s="321"/>
    </row>
    <row r="154" spans="1:8">
      <c r="A154" s="318"/>
      <c r="B154" s="318"/>
      <c r="C154" s="321"/>
      <c r="D154" s="321"/>
      <c r="E154" s="321"/>
      <c r="F154" s="321"/>
      <c r="G154" s="321"/>
      <c r="H154" s="321"/>
    </row>
    <row r="155" spans="1:8">
      <c r="A155" s="318"/>
      <c r="B155" s="318"/>
      <c r="C155" s="321"/>
      <c r="D155" s="321"/>
      <c r="E155" s="321"/>
      <c r="F155" s="321"/>
      <c r="G155" s="321"/>
      <c r="H155" s="321"/>
    </row>
    <row r="156" spans="1:8">
      <c r="A156" s="318"/>
      <c r="B156" s="318"/>
      <c r="C156" s="321"/>
      <c r="D156" s="321"/>
      <c r="E156" s="321"/>
      <c r="F156" s="321"/>
      <c r="G156" s="321"/>
      <c r="H156" s="321"/>
    </row>
    <row r="157" spans="1:8">
      <c r="A157" s="318"/>
      <c r="B157" s="318"/>
      <c r="C157" s="321"/>
      <c r="D157" s="321"/>
      <c r="E157" s="321"/>
      <c r="F157" s="321"/>
      <c r="G157" s="321"/>
      <c r="H157" s="321"/>
    </row>
    <row r="158" spans="1:8">
      <c r="A158" s="318"/>
      <c r="B158" s="318"/>
      <c r="C158" s="321"/>
      <c r="D158" s="321"/>
      <c r="E158" s="321"/>
      <c r="F158" s="321"/>
      <c r="G158" s="321"/>
      <c r="H158" s="321"/>
    </row>
    <row r="159" spans="1:8">
      <c r="A159" s="318"/>
      <c r="B159" s="318"/>
      <c r="C159" s="321"/>
      <c r="D159" s="321"/>
      <c r="E159" s="321"/>
      <c r="F159" s="321"/>
      <c r="G159" s="321"/>
      <c r="H159" s="321"/>
    </row>
    <row r="160" spans="1:8">
      <c r="A160" s="318"/>
      <c r="B160" s="318"/>
      <c r="C160" s="321"/>
      <c r="D160" s="321"/>
      <c r="E160" s="321"/>
      <c r="F160" s="321"/>
      <c r="G160" s="321"/>
      <c r="H160" s="321"/>
    </row>
    <row r="161" spans="1:8">
      <c r="A161" s="318"/>
      <c r="B161" s="318"/>
      <c r="C161" s="321"/>
      <c r="D161" s="321"/>
      <c r="E161" s="321"/>
      <c r="F161" s="321"/>
      <c r="G161" s="321"/>
      <c r="H161" s="321"/>
    </row>
    <row r="162" spans="1:8">
      <c r="A162" s="318"/>
      <c r="B162" s="318"/>
      <c r="C162" s="321"/>
      <c r="D162" s="321"/>
      <c r="E162" s="321"/>
      <c r="F162" s="321"/>
      <c r="G162" s="321"/>
      <c r="H162" s="321"/>
    </row>
    <row r="163" spans="1:8">
      <c r="A163" s="318"/>
      <c r="B163" s="318"/>
      <c r="C163" s="321"/>
      <c r="D163" s="321"/>
      <c r="E163" s="321"/>
      <c r="F163" s="321"/>
      <c r="G163" s="321"/>
      <c r="H163" s="321"/>
    </row>
    <row r="164" spans="1:8">
      <c r="A164" s="318"/>
      <c r="B164" s="318"/>
      <c r="C164" s="321"/>
      <c r="D164" s="321"/>
      <c r="E164" s="321"/>
      <c r="F164" s="321"/>
      <c r="G164" s="321"/>
      <c r="H164" s="321"/>
    </row>
    <row r="165" spans="1:8">
      <c r="A165" s="318"/>
      <c r="B165" s="318"/>
      <c r="C165" s="321"/>
      <c r="D165" s="321"/>
      <c r="E165" s="321"/>
      <c r="F165" s="321"/>
      <c r="G165" s="321"/>
      <c r="H165" s="321"/>
    </row>
    <row r="166" spans="1:8">
      <c r="A166" s="318"/>
      <c r="B166" s="318"/>
      <c r="C166" s="321"/>
      <c r="D166" s="321"/>
      <c r="E166" s="321"/>
      <c r="F166" s="321"/>
      <c r="G166" s="321"/>
      <c r="H166" s="321"/>
    </row>
    <row r="167" spans="1:8">
      <c r="A167" s="318"/>
      <c r="B167" s="318"/>
      <c r="C167" s="321"/>
      <c r="D167" s="321"/>
      <c r="E167" s="321"/>
      <c r="F167" s="321"/>
      <c r="G167" s="321"/>
      <c r="H167" s="321"/>
    </row>
    <row r="168" spans="1:8">
      <c r="A168" s="318"/>
      <c r="B168" s="318"/>
      <c r="C168" s="321"/>
      <c r="D168" s="321"/>
      <c r="E168" s="321"/>
      <c r="F168" s="321"/>
      <c r="G168" s="321"/>
      <c r="H168" s="321"/>
    </row>
    <row r="169" spans="1:8">
      <c r="A169" s="318"/>
      <c r="B169" s="318"/>
      <c r="C169" s="321"/>
      <c r="D169" s="321"/>
      <c r="E169" s="321"/>
      <c r="F169" s="321"/>
      <c r="G169" s="321"/>
      <c r="H169" s="321"/>
    </row>
    <row r="170" spans="1:8">
      <c r="A170" s="318"/>
      <c r="B170" s="318"/>
      <c r="C170" s="321"/>
      <c r="D170" s="321"/>
      <c r="E170" s="321"/>
      <c r="F170" s="321"/>
      <c r="G170" s="321"/>
      <c r="H170" s="321"/>
    </row>
    <row r="171" spans="1:8">
      <c r="A171" s="318"/>
      <c r="B171" s="318"/>
      <c r="C171" s="321"/>
      <c r="D171" s="321"/>
      <c r="E171" s="321"/>
      <c r="F171" s="321"/>
      <c r="G171" s="321"/>
      <c r="H171" s="321"/>
    </row>
    <row r="172" spans="1:8">
      <c r="A172" s="318"/>
      <c r="B172" s="318"/>
      <c r="C172" s="321"/>
      <c r="D172" s="321"/>
      <c r="E172" s="321"/>
      <c r="F172" s="321"/>
      <c r="G172" s="321"/>
      <c r="H172" s="321"/>
    </row>
    <row r="173" spans="1:8">
      <c r="A173" s="318"/>
      <c r="B173" s="318"/>
      <c r="C173" s="321"/>
      <c r="D173" s="321"/>
      <c r="E173" s="321"/>
      <c r="F173" s="321"/>
      <c r="G173" s="321"/>
      <c r="H173" s="321"/>
    </row>
    <row r="174" spans="1:8">
      <c r="A174" s="318"/>
      <c r="B174" s="318"/>
      <c r="C174" s="321"/>
      <c r="D174" s="321"/>
      <c r="E174" s="321"/>
      <c r="F174" s="321"/>
      <c r="G174" s="321"/>
      <c r="H174" s="321"/>
    </row>
    <row r="175" spans="1:8">
      <c r="A175" s="318"/>
      <c r="B175" s="318"/>
      <c r="C175" s="321"/>
      <c r="D175" s="321"/>
      <c r="E175" s="321"/>
      <c r="F175" s="321"/>
      <c r="G175" s="321"/>
      <c r="H175" s="321"/>
    </row>
    <row r="176" spans="1:8">
      <c r="A176" s="318"/>
      <c r="B176" s="318"/>
      <c r="C176" s="321"/>
      <c r="D176" s="321"/>
      <c r="E176" s="321"/>
      <c r="F176" s="321"/>
      <c r="G176" s="321"/>
      <c r="H176" s="321"/>
    </row>
    <row r="177" spans="1:8">
      <c r="A177" s="318"/>
      <c r="B177" s="318"/>
      <c r="C177" s="321"/>
      <c r="D177" s="321"/>
      <c r="E177" s="321"/>
      <c r="F177" s="321"/>
      <c r="G177" s="321"/>
      <c r="H177" s="321"/>
    </row>
    <row r="178" spans="1:8">
      <c r="A178" s="318"/>
      <c r="B178" s="318"/>
      <c r="C178" s="321"/>
      <c r="D178" s="321"/>
      <c r="E178" s="321"/>
      <c r="F178" s="321"/>
      <c r="G178" s="321"/>
      <c r="H178" s="321"/>
    </row>
    <row r="179" spans="1:8">
      <c r="A179" s="318"/>
      <c r="B179" s="318"/>
      <c r="C179" s="321"/>
      <c r="D179" s="321"/>
      <c r="E179" s="321"/>
      <c r="F179" s="321"/>
      <c r="G179" s="321"/>
      <c r="H179" s="321"/>
    </row>
    <row r="180" spans="1:8">
      <c r="A180" s="318"/>
      <c r="B180" s="318"/>
      <c r="C180" s="321"/>
      <c r="D180" s="321"/>
      <c r="E180" s="321"/>
      <c r="F180" s="321"/>
      <c r="G180" s="321"/>
      <c r="H180" s="321"/>
    </row>
    <row r="181" spans="1:8">
      <c r="A181" s="318"/>
      <c r="B181" s="318"/>
      <c r="C181" s="321"/>
      <c r="D181" s="321"/>
      <c r="E181" s="321"/>
      <c r="F181" s="321"/>
      <c r="G181" s="321"/>
      <c r="H181" s="321"/>
    </row>
    <row r="182" spans="1:8">
      <c r="A182" s="318"/>
      <c r="B182" s="318"/>
      <c r="C182" s="321"/>
      <c r="D182" s="321"/>
      <c r="E182" s="321"/>
      <c r="F182" s="321"/>
      <c r="G182" s="321"/>
      <c r="H182" s="321"/>
    </row>
    <row r="183" spans="1:8">
      <c r="A183" s="318"/>
      <c r="B183" s="318"/>
      <c r="C183" s="321"/>
      <c r="D183" s="321"/>
      <c r="E183" s="321"/>
      <c r="F183" s="321"/>
      <c r="G183" s="321"/>
      <c r="H183" s="321"/>
    </row>
    <row r="184" spans="1:8">
      <c r="A184" s="318"/>
      <c r="B184" s="318"/>
      <c r="C184" s="321"/>
      <c r="D184" s="321"/>
      <c r="E184" s="321"/>
      <c r="F184" s="321"/>
      <c r="G184" s="321"/>
      <c r="H184" s="321"/>
    </row>
    <row r="185" spans="1:8">
      <c r="A185" s="318"/>
      <c r="B185" s="318"/>
      <c r="C185" s="321"/>
      <c r="D185" s="321"/>
      <c r="E185" s="321"/>
      <c r="F185" s="321"/>
      <c r="G185" s="321"/>
      <c r="H185" s="321"/>
    </row>
    <row r="186" spans="1:8">
      <c r="A186" s="318"/>
      <c r="B186" s="318"/>
      <c r="C186" s="321"/>
      <c r="D186" s="321"/>
      <c r="E186" s="321"/>
      <c r="F186" s="321"/>
      <c r="G186" s="321"/>
      <c r="H186" s="321"/>
    </row>
    <row r="187" spans="1:8">
      <c r="A187" s="318"/>
      <c r="B187" s="318"/>
      <c r="C187" s="321"/>
      <c r="D187" s="321"/>
      <c r="E187" s="321"/>
      <c r="F187" s="321"/>
      <c r="G187" s="321"/>
      <c r="H187" s="321"/>
    </row>
    <row r="188" spans="1:8">
      <c r="A188" s="318"/>
      <c r="B188" s="318"/>
      <c r="C188" s="321"/>
      <c r="D188" s="321"/>
      <c r="E188" s="321"/>
      <c r="F188" s="321"/>
      <c r="G188" s="321"/>
      <c r="H188" s="321"/>
    </row>
    <row r="189" spans="1:8">
      <c r="A189" s="318"/>
      <c r="B189" s="318"/>
      <c r="C189" s="321"/>
      <c r="D189" s="321"/>
      <c r="E189" s="321"/>
      <c r="F189" s="321"/>
      <c r="G189" s="321"/>
      <c r="H189" s="321"/>
    </row>
    <row r="190" spans="1:8">
      <c r="A190" s="318"/>
      <c r="B190" s="318"/>
      <c r="C190" s="321"/>
      <c r="D190" s="321"/>
      <c r="E190" s="321"/>
      <c r="F190" s="321"/>
      <c r="G190" s="321"/>
      <c r="H190" s="321"/>
    </row>
    <row r="191" spans="1:8">
      <c r="A191" s="318"/>
      <c r="B191" s="318"/>
      <c r="C191" s="321"/>
      <c r="D191" s="321"/>
      <c r="E191" s="321"/>
      <c r="F191" s="321"/>
      <c r="G191" s="321"/>
      <c r="H191" s="321"/>
    </row>
    <row r="192" spans="1:8">
      <c r="A192" s="318"/>
      <c r="B192" s="318"/>
      <c r="C192" s="321"/>
      <c r="D192" s="321"/>
      <c r="E192" s="321"/>
      <c r="F192" s="321"/>
      <c r="G192" s="321"/>
      <c r="H192" s="321"/>
    </row>
    <row r="193" spans="1:8">
      <c r="A193" s="318"/>
      <c r="B193" s="318"/>
      <c r="C193" s="321"/>
      <c r="D193" s="321"/>
      <c r="E193" s="321"/>
      <c r="F193" s="321"/>
      <c r="G193" s="321"/>
      <c r="H193" s="321"/>
    </row>
    <row r="194" spans="1:8">
      <c r="A194" s="318"/>
      <c r="B194" s="318"/>
      <c r="C194" s="321"/>
      <c r="D194" s="321"/>
      <c r="E194" s="321"/>
      <c r="F194" s="321"/>
      <c r="G194" s="321"/>
      <c r="H194" s="321"/>
    </row>
    <row r="195" spans="1:8">
      <c r="A195" s="318"/>
      <c r="B195" s="318"/>
      <c r="C195" s="321"/>
      <c r="D195" s="321"/>
      <c r="E195" s="321"/>
      <c r="F195" s="321"/>
      <c r="G195" s="321"/>
      <c r="H195" s="321"/>
    </row>
    <row r="196" spans="1:8">
      <c r="A196" s="318"/>
      <c r="B196" s="318"/>
      <c r="C196" s="321"/>
      <c r="D196" s="321"/>
      <c r="E196" s="321"/>
      <c r="F196" s="321"/>
      <c r="G196" s="321"/>
      <c r="H196" s="321"/>
    </row>
    <row r="197" spans="1:8">
      <c r="A197" s="318"/>
      <c r="B197" s="318"/>
      <c r="C197" s="321"/>
      <c r="D197" s="321"/>
      <c r="E197" s="321"/>
      <c r="F197" s="321"/>
      <c r="G197" s="321"/>
      <c r="H197" s="321"/>
    </row>
    <row r="198" spans="1:8">
      <c r="A198" s="318"/>
      <c r="B198" s="318"/>
      <c r="C198" s="321"/>
      <c r="D198" s="321"/>
      <c r="E198" s="321"/>
      <c r="F198" s="321"/>
      <c r="G198" s="321"/>
      <c r="H198" s="321"/>
    </row>
    <row r="199" spans="1:8">
      <c r="A199" s="318"/>
      <c r="B199" s="318"/>
      <c r="C199" s="321"/>
      <c r="D199" s="321"/>
      <c r="E199" s="321"/>
      <c r="F199" s="321"/>
      <c r="G199" s="321"/>
      <c r="H199" s="321"/>
    </row>
    <row r="200" spans="1:8">
      <c r="A200" s="318"/>
      <c r="B200" s="318"/>
      <c r="C200" s="321"/>
      <c r="D200" s="321"/>
      <c r="E200" s="321"/>
      <c r="F200" s="321"/>
      <c r="G200" s="321"/>
      <c r="H200" s="321"/>
    </row>
    <row r="201" spans="1:8">
      <c r="A201" s="318"/>
      <c r="B201" s="318"/>
      <c r="C201" s="321"/>
      <c r="D201" s="321"/>
      <c r="E201" s="321"/>
      <c r="F201" s="321"/>
      <c r="G201" s="321"/>
      <c r="H201" s="321"/>
    </row>
    <row r="202" spans="1:8">
      <c r="A202" s="318"/>
      <c r="B202" s="318"/>
      <c r="C202" s="321"/>
      <c r="D202" s="321"/>
      <c r="E202" s="321"/>
      <c r="F202" s="321"/>
      <c r="G202" s="321"/>
      <c r="H202" s="321"/>
    </row>
    <row r="203" spans="1:8">
      <c r="A203" s="318"/>
      <c r="B203" s="318"/>
      <c r="C203" s="321"/>
      <c r="D203" s="321"/>
      <c r="E203" s="321"/>
      <c r="F203" s="321"/>
      <c r="G203" s="321"/>
      <c r="H203" s="321"/>
    </row>
    <row r="204" spans="1:8">
      <c r="A204" s="318"/>
      <c r="B204" s="318"/>
      <c r="C204" s="321"/>
      <c r="D204" s="321"/>
      <c r="E204" s="321"/>
      <c r="F204" s="321"/>
      <c r="G204" s="321"/>
      <c r="H204" s="321"/>
    </row>
    <row r="205" spans="1:8">
      <c r="A205" s="318"/>
      <c r="B205" s="318"/>
      <c r="C205" s="321"/>
      <c r="D205" s="321"/>
      <c r="E205" s="321"/>
      <c r="F205" s="321"/>
      <c r="G205" s="321"/>
      <c r="H205" s="321"/>
    </row>
    <row r="206" spans="1:8">
      <c r="A206" s="318"/>
      <c r="B206" s="318"/>
      <c r="C206" s="321"/>
      <c r="D206" s="321"/>
      <c r="E206" s="321"/>
      <c r="F206" s="321"/>
      <c r="G206" s="321"/>
      <c r="H206" s="321"/>
    </row>
    <row r="207" spans="1:8">
      <c r="A207" s="318"/>
      <c r="B207" s="318"/>
      <c r="C207" s="321"/>
      <c r="D207" s="321"/>
      <c r="E207" s="321"/>
      <c r="F207" s="321"/>
      <c r="G207" s="321"/>
      <c r="H207" s="321"/>
    </row>
    <row r="208" spans="1:8">
      <c r="A208" s="318"/>
      <c r="B208" s="318"/>
      <c r="C208" s="321"/>
      <c r="D208" s="321"/>
      <c r="E208" s="321"/>
      <c r="F208" s="321"/>
      <c r="G208" s="321"/>
      <c r="H208" s="321"/>
    </row>
    <row r="209" spans="1:8">
      <c r="A209" s="318"/>
      <c r="B209" s="318"/>
      <c r="C209" s="321"/>
      <c r="D209" s="321"/>
      <c r="E209" s="321"/>
      <c r="F209" s="321"/>
      <c r="G209" s="321"/>
      <c r="H209" s="321"/>
    </row>
    <row r="210" spans="1:8">
      <c r="A210" s="318"/>
      <c r="B210" s="318"/>
      <c r="C210" s="321"/>
      <c r="D210" s="321"/>
      <c r="E210" s="321"/>
      <c r="F210" s="321"/>
      <c r="G210" s="321"/>
      <c r="H210" s="321"/>
    </row>
    <row r="211" spans="1:8">
      <c r="A211" s="318"/>
      <c r="B211" s="318"/>
      <c r="C211" s="321"/>
      <c r="D211" s="321"/>
      <c r="E211" s="321"/>
      <c r="F211" s="321"/>
      <c r="G211" s="321"/>
      <c r="H211" s="321"/>
    </row>
    <row r="212" spans="1:8">
      <c r="A212" s="318"/>
      <c r="B212" s="318"/>
      <c r="C212" s="321"/>
      <c r="D212" s="321"/>
      <c r="E212" s="321"/>
      <c r="F212" s="321"/>
      <c r="G212" s="321"/>
      <c r="H212" s="321"/>
    </row>
    <row r="213" spans="1:8">
      <c r="A213" s="318"/>
      <c r="B213" s="318"/>
      <c r="C213" s="321"/>
      <c r="D213" s="321"/>
      <c r="E213" s="321"/>
      <c r="F213" s="321"/>
      <c r="G213" s="321"/>
      <c r="H213" s="321"/>
    </row>
    <row r="214" spans="1:8">
      <c r="A214" s="318"/>
      <c r="B214" s="318"/>
      <c r="C214" s="321"/>
      <c r="D214" s="321"/>
      <c r="E214" s="321"/>
      <c r="F214" s="321"/>
      <c r="G214" s="321"/>
      <c r="H214" s="321"/>
    </row>
    <row r="215" spans="1:8">
      <c r="A215" s="318"/>
      <c r="B215" s="318"/>
      <c r="C215" s="321"/>
      <c r="D215" s="321"/>
      <c r="E215" s="321"/>
      <c r="F215" s="321"/>
      <c r="G215" s="321"/>
      <c r="H215" s="321"/>
    </row>
    <row r="216" spans="1:8">
      <c r="A216" s="318"/>
      <c r="B216" s="318"/>
      <c r="C216" s="321"/>
      <c r="D216" s="321"/>
      <c r="E216" s="321"/>
      <c r="F216" s="321"/>
      <c r="G216" s="321"/>
      <c r="H216" s="321"/>
    </row>
    <row r="217" spans="1:8">
      <c r="A217" s="318"/>
      <c r="B217" s="318"/>
      <c r="C217" s="321"/>
      <c r="D217" s="321"/>
      <c r="E217" s="321"/>
      <c r="F217" s="321"/>
      <c r="G217" s="321"/>
      <c r="H217" s="321"/>
    </row>
    <row r="218" spans="1:8">
      <c r="A218" s="318"/>
      <c r="B218" s="318"/>
      <c r="C218" s="321"/>
      <c r="D218" s="321"/>
      <c r="E218" s="321"/>
      <c r="F218" s="321"/>
      <c r="G218" s="321"/>
      <c r="H218" s="321"/>
    </row>
    <row r="219" spans="1:8">
      <c r="A219" s="318"/>
      <c r="B219" s="318"/>
      <c r="C219" s="321"/>
      <c r="D219" s="321"/>
      <c r="E219" s="321"/>
      <c r="F219" s="321"/>
      <c r="G219" s="321"/>
      <c r="H219" s="321"/>
    </row>
    <row r="220" spans="1:8">
      <c r="A220" s="318"/>
      <c r="B220" s="318"/>
      <c r="C220" s="321"/>
      <c r="D220" s="321"/>
      <c r="E220" s="321"/>
      <c r="F220" s="321"/>
      <c r="G220" s="321"/>
      <c r="H220" s="321"/>
    </row>
    <row r="221" spans="1:8">
      <c r="A221" s="318"/>
      <c r="B221" s="318"/>
      <c r="C221" s="321"/>
      <c r="D221" s="321"/>
      <c r="E221" s="321"/>
      <c r="F221" s="321"/>
      <c r="G221" s="321"/>
      <c r="H221" s="321"/>
    </row>
    <row r="222" spans="1:8">
      <c r="A222" s="318"/>
      <c r="B222" s="318"/>
      <c r="C222" s="321"/>
      <c r="D222" s="321"/>
      <c r="E222" s="321"/>
      <c r="F222" s="321"/>
      <c r="G222" s="321"/>
      <c r="H222" s="321"/>
    </row>
    <row r="223" spans="1:8">
      <c r="A223" s="318"/>
      <c r="B223" s="318"/>
      <c r="C223" s="321"/>
      <c r="D223" s="321"/>
      <c r="E223" s="321"/>
      <c r="F223" s="321"/>
      <c r="G223" s="321"/>
      <c r="H223" s="321"/>
    </row>
    <row r="224" spans="1:8">
      <c r="A224" s="318"/>
      <c r="B224" s="318"/>
      <c r="C224" s="321"/>
      <c r="D224" s="321"/>
      <c r="E224" s="321"/>
      <c r="F224" s="321"/>
      <c r="G224" s="321"/>
      <c r="H224" s="321"/>
    </row>
    <row r="225" spans="1:8">
      <c r="A225" s="318"/>
      <c r="B225" s="318"/>
      <c r="C225" s="321"/>
      <c r="D225" s="321"/>
      <c r="E225" s="321"/>
      <c r="F225" s="321"/>
      <c r="G225" s="321"/>
      <c r="H225" s="321"/>
    </row>
    <row r="226" spans="1:8">
      <c r="A226" s="318"/>
      <c r="B226" s="318"/>
      <c r="C226" s="321"/>
      <c r="D226" s="321"/>
      <c r="E226" s="321"/>
      <c r="F226" s="321"/>
      <c r="G226" s="321"/>
      <c r="H226" s="321"/>
    </row>
    <row r="227" spans="1:8">
      <c r="A227" s="318"/>
      <c r="B227" s="318"/>
      <c r="C227" s="321"/>
      <c r="D227" s="321"/>
      <c r="E227" s="321"/>
      <c r="F227" s="321"/>
      <c r="G227" s="321"/>
      <c r="H227" s="321"/>
    </row>
    <row r="228" spans="1:8">
      <c r="A228" s="318"/>
      <c r="B228" s="318"/>
      <c r="C228" s="321"/>
      <c r="D228" s="321"/>
      <c r="E228" s="321"/>
      <c r="F228" s="321"/>
      <c r="G228" s="321"/>
      <c r="H228" s="321"/>
    </row>
    <row r="229" spans="1:8">
      <c r="A229" s="318"/>
      <c r="B229" s="318"/>
      <c r="C229" s="321"/>
      <c r="D229" s="321"/>
      <c r="E229" s="321"/>
      <c r="F229" s="321"/>
      <c r="G229" s="321"/>
      <c r="H229" s="321"/>
    </row>
    <row r="230" spans="1:8">
      <c r="A230" s="318"/>
      <c r="B230" s="318"/>
      <c r="C230" s="321"/>
      <c r="D230" s="321"/>
      <c r="E230" s="321"/>
      <c r="F230" s="321"/>
      <c r="G230" s="321"/>
      <c r="H230" s="321"/>
    </row>
    <row r="231" spans="1:8">
      <c r="A231" s="318"/>
      <c r="B231" s="318"/>
      <c r="C231" s="321"/>
      <c r="D231" s="321"/>
      <c r="E231" s="321"/>
      <c r="F231" s="321"/>
      <c r="G231" s="321"/>
      <c r="H231" s="321"/>
    </row>
    <row r="232" spans="1:8">
      <c r="A232" s="318"/>
      <c r="B232" s="318"/>
      <c r="C232" s="321"/>
      <c r="D232" s="321"/>
      <c r="E232" s="321"/>
      <c r="F232" s="321"/>
      <c r="G232" s="321"/>
      <c r="H232" s="321"/>
    </row>
    <row r="233" spans="1:8">
      <c r="A233" s="318"/>
      <c r="B233" s="318"/>
      <c r="C233" s="321"/>
      <c r="D233" s="321"/>
      <c r="E233" s="321"/>
      <c r="F233" s="321"/>
      <c r="G233" s="321"/>
      <c r="H233" s="321"/>
    </row>
    <row r="234" spans="1:8">
      <c r="A234" s="318"/>
      <c r="B234" s="318"/>
      <c r="C234" s="321"/>
      <c r="D234" s="321"/>
      <c r="E234" s="321"/>
      <c r="F234" s="321"/>
      <c r="G234" s="321"/>
      <c r="H234" s="321"/>
    </row>
    <row r="235" spans="1:8">
      <c r="A235" s="318"/>
      <c r="B235" s="318"/>
      <c r="C235" s="321"/>
      <c r="D235" s="321"/>
      <c r="E235" s="321"/>
      <c r="F235" s="321"/>
      <c r="G235" s="321"/>
      <c r="H235" s="321"/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18"/>
      <c r="B237" s="318"/>
      <c r="C237" s="321"/>
      <c r="D237" s="321"/>
      <c r="E237" s="321"/>
      <c r="F237" s="321"/>
      <c r="G237" s="321"/>
      <c r="H237" s="321"/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>
      <c r="A240" s="318"/>
      <c r="B240" s="318"/>
      <c r="C240" s="321"/>
      <c r="D240" s="321"/>
      <c r="E240" s="321"/>
      <c r="F240" s="321"/>
      <c r="G240" s="321"/>
      <c r="H240" s="321"/>
    </row>
    <row r="241" spans="1:8">
      <c r="A241" s="318"/>
      <c r="B241" s="318"/>
      <c r="C241" s="321"/>
      <c r="D241" s="321"/>
      <c r="E241" s="321"/>
      <c r="F241" s="321"/>
      <c r="G241" s="321"/>
      <c r="H241" s="321"/>
    </row>
    <row r="242" spans="1:8">
      <c r="A242" s="318"/>
      <c r="B242" s="318"/>
      <c r="C242" s="321"/>
      <c r="D242" s="321"/>
      <c r="E242" s="321"/>
      <c r="F242" s="321"/>
      <c r="G242" s="321"/>
      <c r="H242" s="321"/>
    </row>
    <row r="243" spans="1:8">
      <c r="A243" s="318"/>
      <c r="B243" s="318"/>
      <c r="C243" s="321"/>
      <c r="D243" s="321"/>
      <c r="E243" s="321"/>
      <c r="F243" s="321"/>
      <c r="G243" s="321"/>
      <c r="H243" s="321"/>
    </row>
    <row r="244" spans="1:8">
      <c r="A244" s="318"/>
      <c r="B244" s="318"/>
      <c r="C244" s="321"/>
      <c r="D244" s="321"/>
      <c r="E244" s="321"/>
      <c r="F244" s="321"/>
      <c r="G244" s="321"/>
      <c r="H244" s="321"/>
    </row>
    <row r="245" spans="1:8">
      <c r="A245" s="318"/>
      <c r="B245" s="318"/>
      <c r="C245" s="321"/>
      <c r="D245" s="321"/>
      <c r="E245" s="321"/>
      <c r="F245" s="321"/>
      <c r="G245" s="321"/>
      <c r="H245" s="321"/>
    </row>
    <row r="246" spans="1:8">
      <c r="A246" s="318"/>
      <c r="B246" s="318"/>
      <c r="C246" s="321"/>
      <c r="D246" s="321"/>
      <c r="E246" s="321"/>
      <c r="F246" s="321"/>
      <c r="G246" s="321"/>
      <c r="H246" s="321"/>
    </row>
    <row r="247" spans="1:8">
      <c r="A247" s="318"/>
      <c r="B247" s="318"/>
      <c r="C247" s="321"/>
      <c r="D247" s="321"/>
      <c r="E247" s="321"/>
      <c r="F247" s="321"/>
      <c r="G247" s="321"/>
      <c r="H247" s="321"/>
    </row>
    <row r="248" spans="1:8">
      <c r="A248" s="318"/>
      <c r="B248" s="318"/>
      <c r="C248" s="321"/>
      <c r="D248" s="321"/>
      <c r="E248" s="321"/>
      <c r="F248" s="321"/>
      <c r="G248" s="321"/>
      <c r="H248" s="321"/>
    </row>
    <row r="249" spans="1:8">
      <c r="A249" s="318"/>
      <c r="B249" s="318"/>
      <c r="C249" s="321"/>
      <c r="D249" s="321"/>
      <c r="E249" s="321"/>
      <c r="F249" s="321"/>
      <c r="G249" s="321"/>
      <c r="H249" s="321"/>
    </row>
    <row r="250" spans="1:8">
      <c r="A250" s="318"/>
      <c r="B250" s="318"/>
      <c r="C250" s="321"/>
      <c r="D250" s="321"/>
      <c r="E250" s="321"/>
      <c r="F250" s="321"/>
      <c r="G250" s="321"/>
      <c r="H250" s="321"/>
    </row>
    <row r="251" spans="1:8">
      <c r="A251" s="318"/>
      <c r="B251" s="318"/>
      <c r="C251" s="321"/>
      <c r="D251" s="321"/>
      <c r="E251" s="321"/>
      <c r="F251" s="321"/>
      <c r="G251" s="321"/>
      <c r="H251" s="321"/>
    </row>
    <row r="252" spans="1:8">
      <c r="A252" s="318"/>
      <c r="B252" s="318"/>
      <c r="C252" s="321"/>
      <c r="D252" s="321"/>
      <c r="E252" s="321"/>
      <c r="F252" s="321"/>
      <c r="G252" s="321"/>
      <c r="H252" s="321"/>
    </row>
    <row r="253" spans="1:8">
      <c r="A253" s="318"/>
      <c r="B253" s="318"/>
      <c r="C253" s="321"/>
      <c r="D253" s="321"/>
      <c r="E253" s="321"/>
      <c r="F253" s="321"/>
      <c r="G253" s="321"/>
      <c r="H253" s="321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>
      <c r="A468" s="318"/>
      <c r="B468" s="318"/>
      <c r="C468" s="321"/>
      <c r="D468" s="321"/>
      <c r="E468" s="321"/>
      <c r="F468" s="321"/>
      <c r="G468" s="321"/>
      <c r="H468" s="321"/>
    </row>
    <row r="469" spans="1:8">
      <c r="A469" s="318"/>
      <c r="B469" s="318"/>
      <c r="C469" s="321"/>
      <c r="D469" s="321"/>
      <c r="E469" s="321"/>
      <c r="F469" s="321"/>
      <c r="G469" s="321"/>
      <c r="H469" s="321"/>
    </row>
    <row r="470" spans="1:8">
      <c r="A470" s="318"/>
      <c r="B470" s="318"/>
      <c r="C470" s="321"/>
      <c r="D470" s="321"/>
      <c r="E470" s="321"/>
      <c r="F470" s="321"/>
      <c r="G470" s="321"/>
      <c r="H470" s="321"/>
    </row>
    <row r="471" spans="1:8">
      <c r="A471" s="318"/>
      <c r="B471" s="318"/>
      <c r="C471" s="321"/>
      <c r="D471" s="321"/>
      <c r="E471" s="321"/>
      <c r="F471" s="321"/>
      <c r="G471" s="321"/>
      <c r="H471" s="321"/>
    </row>
    <row r="472" spans="1:8">
      <c r="A472" s="318"/>
      <c r="B472" s="318"/>
      <c r="C472" s="321"/>
      <c r="D472" s="321"/>
      <c r="E472" s="321"/>
      <c r="F472" s="321"/>
      <c r="G472" s="321"/>
      <c r="H472" s="321"/>
    </row>
    <row r="473" spans="1:8">
      <c r="A473" s="318"/>
      <c r="B473" s="318"/>
      <c r="C473" s="321"/>
      <c r="D473" s="321"/>
      <c r="E473" s="321"/>
      <c r="F473" s="321"/>
      <c r="G473" s="321"/>
      <c r="H473" s="321"/>
    </row>
    <row r="474" spans="1:8">
      <c r="A474" s="318"/>
      <c r="B474" s="318"/>
      <c r="C474" s="321"/>
      <c r="D474" s="321"/>
      <c r="E474" s="321"/>
      <c r="F474" s="321"/>
      <c r="G474" s="321"/>
      <c r="H474" s="321"/>
    </row>
    <row r="475" spans="1:8">
      <c r="A475" s="318"/>
      <c r="B475" s="318"/>
      <c r="C475" s="321"/>
      <c r="D475" s="321"/>
      <c r="E475" s="321"/>
      <c r="F475" s="321"/>
      <c r="G475" s="321"/>
      <c r="H475" s="321"/>
    </row>
    <row r="476" spans="1:8">
      <c r="A476" s="318"/>
      <c r="B476" s="318"/>
      <c r="C476" s="321"/>
      <c r="D476" s="321"/>
      <c r="E476" s="321"/>
      <c r="F476" s="321"/>
      <c r="G476" s="321"/>
      <c r="H476" s="321"/>
    </row>
    <row r="477" spans="1:8">
      <c r="A477" s="318"/>
      <c r="B477" s="318"/>
      <c r="C477" s="321"/>
      <c r="D477" s="321"/>
      <c r="E477" s="321"/>
      <c r="F477" s="321"/>
      <c r="G477" s="321"/>
      <c r="H477" s="321"/>
    </row>
    <row r="478" spans="1:8">
      <c r="A478" s="318"/>
      <c r="B478" s="318"/>
      <c r="C478" s="321"/>
      <c r="D478" s="321"/>
      <c r="E478" s="321"/>
      <c r="F478" s="321"/>
      <c r="G478" s="321"/>
      <c r="H478" s="321"/>
    </row>
    <row r="479" spans="1:8">
      <c r="A479" s="318"/>
      <c r="B479" s="318"/>
      <c r="C479" s="321"/>
      <c r="D479" s="321"/>
      <c r="E479" s="321"/>
      <c r="F479" s="321"/>
      <c r="G479" s="321"/>
      <c r="H479" s="321"/>
    </row>
    <row r="480" spans="1:8">
      <c r="A480" s="318"/>
      <c r="B480" s="318"/>
      <c r="C480" s="321"/>
      <c r="D480" s="321"/>
      <c r="E480" s="321"/>
      <c r="F480" s="321"/>
      <c r="G480" s="321"/>
      <c r="H480" s="321"/>
    </row>
    <row r="481" spans="1:8">
      <c r="A481" s="318"/>
      <c r="B481" s="318"/>
      <c r="C481" s="321"/>
      <c r="D481" s="321"/>
      <c r="E481" s="321"/>
      <c r="F481" s="321"/>
      <c r="G481" s="321"/>
      <c r="H481" s="321"/>
    </row>
    <row r="482" spans="1:8">
      <c r="A482" s="318"/>
      <c r="B482" s="318"/>
      <c r="C482" s="321"/>
      <c r="D482" s="321"/>
      <c r="E482" s="321"/>
      <c r="F482" s="321"/>
      <c r="G482" s="321"/>
      <c r="H482" s="321"/>
    </row>
    <row r="483" spans="1:8">
      <c r="A483" s="318"/>
      <c r="B483" s="318"/>
      <c r="C483" s="321"/>
      <c r="D483" s="321"/>
      <c r="E483" s="321"/>
      <c r="F483" s="321"/>
      <c r="G483" s="321"/>
      <c r="H483" s="321"/>
    </row>
    <row r="484" spans="1:8">
      <c r="A484" s="318"/>
      <c r="B484" s="318"/>
      <c r="C484" s="321"/>
      <c r="D484" s="321"/>
      <c r="E484" s="321"/>
      <c r="F484" s="321"/>
      <c r="G484" s="321"/>
      <c r="H484" s="321"/>
    </row>
    <row r="485" spans="1:8">
      <c r="A485" s="318"/>
      <c r="B485" s="318"/>
      <c r="C485" s="321"/>
      <c r="D485" s="321"/>
      <c r="E485" s="321"/>
      <c r="F485" s="321"/>
      <c r="G485" s="321"/>
      <c r="H485" s="321"/>
    </row>
    <row r="486" spans="1:8">
      <c r="A486" s="318"/>
      <c r="B486" s="318"/>
      <c r="C486" s="321"/>
      <c r="D486" s="321"/>
      <c r="E486" s="321"/>
      <c r="F486" s="321"/>
      <c r="G486" s="321"/>
      <c r="H486" s="321"/>
    </row>
    <row r="487" spans="1:8" ht="14.25">
      <c r="A487" s="111"/>
      <c r="B487" s="249"/>
      <c r="C487" s="249"/>
      <c r="D487" s="249"/>
      <c r="E487" s="249"/>
      <c r="F487" s="249"/>
      <c r="G487" s="249"/>
      <c r="H487" s="249"/>
    </row>
    <row r="488" spans="1:8" ht="14.25">
      <c r="A488" s="111"/>
      <c r="B488" s="249"/>
      <c r="C488" s="249"/>
      <c r="D488" s="249"/>
      <c r="E488" s="249"/>
      <c r="F488" s="249"/>
      <c r="G488" s="249"/>
      <c r="H488" s="249"/>
    </row>
    <row r="489" spans="1:8" ht="14.25">
      <c r="A489" s="111"/>
      <c r="B489" s="249"/>
      <c r="C489" s="249"/>
      <c r="D489" s="249"/>
      <c r="E489" s="249"/>
      <c r="F489" s="249"/>
      <c r="G489" s="249"/>
      <c r="H489" s="249"/>
    </row>
    <row r="490" spans="1:8" ht="14.25">
      <c r="A490" s="111"/>
      <c r="B490" s="249"/>
      <c r="C490" s="249"/>
      <c r="D490" s="249"/>
      <c r="E490" s="249"/>
      <c r="F490" s="249"/>
      <c r="G490" s="249"/>
      <c r="H490" s="249"/>
    </row>
    <row r="491" spans="1:8" ht="14.25">
      <c r="A491" s="111"/>
      <c r="B491" s="249"/>
      <c r="C491" s="249"/>
      <c r="D491" s="249"/>
      <c r="E491" s="249"/>
      <c r="F491" s="249"/>
      <c r="G491" s="249"/>
      <c r="H491" s="249"/>
    </row>
    <row r="492" spans="1:8" ht="14.25">
      <c r="A492" s="111"/>
      <c r="B492" s="249"/>
      <c r="C492" s="249"/>
      <c r="D492" s="249"/>
      <c r="E492" s="249"/>
      <c r="F492" s="249"/>
      <c r="G492" s="249"/>
      <c r="H492" s="249"/>
    </row>
    <row r="493" spans="1:8" ht="14.25">
      <c r="A493" s="111"/>
      <c r="B493" s="249"/>
      <c r="C493" s="249"/>
      <c r="D493" s="249"/>
      <c r="E493" s="249"/>
      <c r="F493" s="249"/>
      <c r="G493" s="249"/>
      <c r="H493" s="249"/>
    </row>
    <row r="494" spans="1:8" ht="14.25">
      <c r="A494" s="111"/>
      <c r="B494" s="249"/>
      <c r="C494" s="249"/>
      <c r="D494" s="249"/>
      <c r="E494" s="249"/>
      <c r="F494" s="249"/>
      <c r="G494" s="249"/>
      <c r="H494" s="249"/>
    </row>
    <row r="495" spans="1:8" ht="14.25">
      <c r="A495" s="111"/>
      <c r="B495" s="249"/>
      <c r="C495" s="249"/>
      <c r="D495" s="249"/>
      <c r="E495" s="249"/>
      <c r="F495" s="249"/>
      <c r="G495" s="249"/>
      <c r="H495" s="249"/>
    </row>
    <row r="496" spans="1:8" ht="14.25">
      <c r="A496" s="111"/>
      <c r="B496" s="249"/>
      <c r="C496" s="249"/>
      <c r="D496" s="249"/>
      <c r="E496" s="249"/>
      <c r="F496" s="249"/>
      <c r="G496" s="249"/>
      <c r="H496" s="249"/>
    </row>
    <row r="497" spans="1:8" ht="14.25">
      <c r="A497" s="111"/>
      <c r="B497" s="249"/>
      <c r="C497" s="249"/>
      <c r="D497" s="249"/>
      <c r="E497" s="249"/>
      <c r="F497" s="249"/>
      <c r="G497" s="249"/>
      <c r="H497" s="249"/>
    </row>
    <row r="498" spans="1:8" ht="14.25">
      <c r="A498" s="111"/>
      <c r="B498" s="249"/>
      <c r="C498" s="249"/>
      <c r="D498" s="249"/>
      <c r="E498" s="249"/>
      <c r="F498" s="249"/>
      <c r="G498" s="249"/>
      <c r="H498" s="249"/>
    </row>
    <row r="499" spans="1:8" ht="14.25">
      <c r="A499" s="111"/>
      <c r="B499" s="249"/>
      <c r="C499" s="249"/>
      <c r="D499" s="249"/>
      <c r="E499" s="249"/>
      <c r="F499" s="249"/>
      <c r="G499" s="249"/>
      <c r="H499" s="249"/>
    </row>
    <row r="500" spans="1:8" ht="14.25">
      <c r="A500" s="111"/>
      <c r="B500" s="249"/>
      <c r="C500" s="249"/>
      <c r="D500" s="249"/>
      <c r="E500" s="249"/>
      <c r="F500" s="249"/>
      <c r="G500" s="249"/>
      <c r="H500" s="249"/>
    </row>
    <row r="501" spans="1:8" ht="14.25">
      <c r="A501" s="111"/>
      <c r="B501" s="249"/>
      <c r="C501" s="249"/>
      <c r="D501" s="249"/>
      <c r="E501" s="249"/>
      <c r="F501" s="249"/>
      <c r="G501" s="249"/>
      <c r="H501" s="249"/>
    </row>
    <row r="502" spans="1:8" ht="14.25">
      <c r="A502" s="111"/>
      <c r="B502" s="249"/>
      <c r="C502" s="249"/>
      <c r="D502" s="249"/>
      <c r="E502" s="249"/>
      <c r="F502" s="249"/>
      <c r="G502" s="249"/>
      <c r="H502" s="249"/>
    </row>
    <row r="503" spans="1:8" ht="14.25">
      <c r="A503" s="111"/>
      <c r="B503" s="249"/>
      <c r="C503" s="249"/>
      <c r="D503" s="249"/>
      <c r="E503" s="249"/>
      <c r="F503" s="249"/>
      <c r="G503" s="249"/>
      <c r="H503" s="249"/>
    </row>
    <row r="504" spans="1:8" ht="14.25">
      <c r="A504" s="111"/>
      <c r="B504" s="249"/>
      <c r="C504" s="249"/>
      <c r="D504" s="249"/>
      <c r="E504" s="249"/>
      <c r="F504" s="249"/>
      <c r="G504" s="249"/>
      <c r="H504" s="249"/>
    </row>
    <row r="505" spans="1:8" ht="14.25">
      <c r="A505" s="111"/>
      <c r="B505" s="249"/>
      <c r="C505" s="249"/>
      <c r="D505" s="249"/>
      <c r="E505" s="249"/>
      <c r="F505" s="249"/>
      <c r="G505" s="249"/>
      <c r="H505" s="249"/>
    </row>
    <row r="506" spans="1:8" ht="14.25">
      <c r="A506" s="111"/>
      <c r="B506" s="249"/>
      <c r="C506" s="249"/>
      <c r="D506" s="249"/>
      <c r="E506" s="249"/>
      <c r="F506" s="249"/>
      <c r="G506" s="249"/>
      <c r="H506" s="249"/>
    </row>
    <row r="507" spans="1:8" ht="14.25">
      <c r="A507" s="111"/>
      <c r="B507" s="249"/>
      <c r="C507" s="249"/>
      <c r="D507" s="249"/>
      <c r="E507" s="249"/>
      <c r="F507" s="249"/>
      <c r="G507" s="249"/>
      <c r="H507" s="249"/>
    </row>
    <row r="508" spans="1:8" ht="14.25">
      <c r="A508" s="111"/>
      <c r="B508" s="249"/>
      <c r="C508" s="249"/>
      <c r="D508" s="249"/>
      <c r="E508" s="249"/>
      <c r="F508" s="249"/>
      <c r="G508" s="249"/>
      <c r="H508" s="249"/>
    </row>
    <row r="509" spans="1:8" ht="14.25">
      <c r="A509" s="111"/>
      <c r="B509" s="249"/>
      <c r="C509" s="249"/>
      <c r="D509" s="249"/>
      <c r="E509" s="249"/>
      <c r="F509" s="249"/>
      <c r="G509" s="249"/>
      <c r="H509" s="249"/>
    </row>
    <row r="510" spans="1:8">
      <c r="A510" s="251"/>
      <c r="B510" s="252"/>
      <c r="C510" s="137"/>
      <c r="D510" s="137"/>
      <c r="E510" s="132"/>
      <c r="F510" s="132"/>
      <c r="G510" s="132"/>
      <c r="H510" s="132"/>
    </row>
    <row r="511" spans="1:8" ht="14.25">
      <c r="A511" s="225"/>
      <c r="B511" s="137"/>
      <c r="C511" s="137"/>
      <c r="D511" s="137"/>
      <c r="E511" s="132"/>
      <c r="F511" s="132"/>
      <c r="G511" s="132"/>
      <c r="H511" s="132"/>
    </row>
    <row r="512" spans="1:8" ht="14.25">
      <c r="A512" s="225"/>
      <c r="B512" s="137"/>
      <c r="C512" s="137"/>
      <c r="D512" s="137"/>
      <c r="E512" s="132"/>
      <c r="F512" s="132"/>
      <c r="G512" s="132"/>
      <c r="H512" s="132"/>
    </row>
    <row r="513" spans="1:8" ht="14.25">
      <c r="A513" s="225"/>
      <c r="B513" s="137"/>
      <c r="C513" s="137"/>
      <c r="D513" s="137"/>
      <c r="E513" s="132"/>
      <c r="F513" s="132"/>
      <c r="G513" s="132"/>
      <c r="H513" s="132"/>
    </row>
    <row r="514" spans="1:8" ht="14.25">
      <c r="A514" s="225"/>
      <c r="B514" s="137"/>
      <c r="C514" s="137"/>
      <c r="D514" s="137"/>
      <c r="E514" s="132"/>
      <c r="F514" s="132"/>
      <c r="G514" s="132"/>
      <c r="H514" s="132"/>
    </row>
    <row r="515" spans="1:8" ht="14.25">
      <c r="A515" s="225"/>
      <c r="B515" s="137"/>
      <c r="C515" s="137"/>
      <c r="D515" s="137"/>
      <c r="E515" s="132"/>
      <c r="F515" s="132"/>
      <c r="G515" s="132"/>
      <c r="H515" s="132"/>
    </row>
    <row r="516" spans="1:8" ht="14.25">
      <c r="A516" s="225"/>
      <c r="B516" s="137"/>
      <c r="C516" s="137"/>
      <c r="D516" s="137"/>
      <c r="E516" s="132"/>
      <c r="F516" s="132"/>
      <c r="G516" s="132"/>
      <c r="H516" s="132"/>
    </row>
    <row r="517" spans="1:8" ht="14.25">
      <c r="A517" s="225"/>
      <c r="B517" s="137"/>
      <c r="C517" s="137"/>
      <c r="D517" s="137"/>
      <c r="E517" s="132"/>
      <c r="F517" s="132"/>
      <c r="G517" s="132"/>
      <c r="H517" s="132"/>
    </row>
    <row r="518" spans="1:8" ht="14.25">
      <c r="A518" s="225"/>
      <c r="B518" s="137"/>
      <c r="C518" s="137"/>
      <c r="D518" s="137"/>
      <c r="E518" s="132"/>
      <c r="F518" s="132"/>
      <c r="G518" s="132"/>
      <c r="H518" s="132"/>
    </row>
    <row r="519" spans="1:8" ht="14.25">
      <c r="A519" s="225"/>
      <c r="B519" s="137"/>
      <c r="C519" s="137"/>
      <c r="D519" s="137"/>
      <c r="E519" s="132"/>
      <c r="F519" s="132"/>
      <c r="G519" s="132"/>
      <c r="H519" s="132"/>
    </row>
    <row r="520" spans="1:8" ht="14.25">
      <c r="A520" s="225"/>
      <c r="B520" s="137"/>
      <c r="C520" s="137"/>
      <c r="D520" s="137"/>
      <c r="E520" s="132"/>
      <c r="F520" s="132"/>
      <c r="G520" s="132"/>
      <c r="H520" s="132"/>
    </row>
    <row r="521" spans="1:8" ht="14.25">
      <c r="A521" s="225"/>
      <c r="B521" s="137"/>
      <c r="C521" s="137"/>
      <c r="D521" s="137"/>
      <c r="E521" s="132"/>
      <c r="F521" s="132"/>
      <c r="G521" s="132"/>
      <c r="H521" s="132"/>
    </row>
    <row r="522" spans="1:8" ht="14.25">
      <c r="A522" s="225"/>
      <c r="B522" s="137"/>
      <c r="C522" s="137"/>
      <c r="D522" s="137"/>
      <c r="E522" s="132"/>
      <c r="F522" s="132"/>
      <c r="G522" s="132"/>
      <c r="H522" s="132"/>
    </row>
    <row r="523" spans="1:8" ht="14.25">
      <c r="A523" s="225"/>
      <c r="B523" s="137"/>
      <c r="C523" s="137"/>
      <c r="D523" s="137"/>
      <c r="E523" s="132"/>
      <c r="F523" s="132"/>
      <c r="G523" s="132"/>
      <c r="H523" s="132"/>
    </row>
    <row r="524" spans="1:8" ht="14.25">
      <c r="A524" s="225"/>
      <c r="B524" s="137"/>
      <c r="C524" s="137"/>
      <c r="D524" s="137"/>
      <c r="E524" s="132"/>
      <c r="F524" s="132"/>
      <c r="G524" s="132"/>
      <c r="H524" s="132"/>
    </row>
    <row r="525" spans="1:8" ht="14.25">
      <c r="A525" s="225"/>
      <c r="B525" s="137"/>
      <c r="C525" s="137"/>
      <c r="D525" s="137"/>
      <c r="E525" s="132"/>
      <c r="F525" s="132"/>
      <c r="G525" s="132"/>
      <c r="H525" s="132"/>
    </row>
    <row r="526" spans="1:8" ht="14.25">
      <c r="A526" s="225"/>
      <c r="B526" s="137"/>
      <c r="C526" s="137"/>
      <c r="D526" s="137"/>
      <c r="E526" s="132"/>
      <c r="F526" s="132"/>
      <c r="G526" s="132"/>
      <c r="H526" s="132"/>
    </row>
    <row r="527" spans="1:8" ht="14.25">
      <c r="A527" s="225"/>
      <c r="B527" s="137"/>
      <c r="C527" s="137"/>
      <c r="D527" s="137"/>
      <c r="E527" s="132"/>
      <c r="F527" s="132"/>
      <c r="G527" s="132"/>
      <c r="H527" s="132"/>
    </row>
    <row r="528" spans="1:8" ht="14.25">
      <c r="A528" s="225"/>
      <c r="B528" s="137"/>
      <c r="C528" s="137"/>
      <c r="D528" s="137"/>
      <c r="E528" s="132"/>
      <c r="F528" s="132"/>
      <c r="G528" s="132"/>
      <c r="H528" s="132"/>
    </row>
    <row r="529" spans="1:8" ht="14.25">
      <c r="A529" s="225"/>
      <c r="B529" s="137"/>
      <c r="C529" s="137"/>
      <c r="D529" s="137"/>
      <c r="E529" s="132"/>
      <c r="F529" s="132"/>
      <c r="G529" s="132"/>
      <c r="H529" s="132"/>
    </row>
    <row r="530" spans="1:8" ht="14.25">
      <c r="A530" s="225"/>
      <c r="B530" s="137"/>
      <c r="C530" s="137"/>
      <c r="D530" s="137"/>
      <c r="E530" s="132"/>
      <c r="F530" s="132"/>
      <c r="G530" s="132"/>
      <c r="H530" s="132"/>
    </row>
    <row r="531" spans="1:8" ht="14.25">
      <c r="A531" s="225"/>
      <c r="B531" s="137"/>
      <c r="C531" s="137"/>
      <c r="D531" s="137"/>
      <c r="E531" s="132"/>
      <c r="F531" s="132"/>
      <c r="G531" s="132"/>
      <c r="H531" s="132"/>
    </row>
    <row r="532" spans="1:8">
      <c r="A532" s="111"/>
      <c r="B532" s="137"/>
      <c r="C532" s="137"/>
      <c r="D532" s="137"/>
      <c r="E532" s="132"/>
      <c r="F532" s="132"/>
      <c r="G532" s="132"/>
      <c r="H532" s="132"/>
    </row>
    <row r="533" spans="1:8" ht="14.25">
      <c r="A533" s="111" t="s">
        <v>249</v>
      </c>
      <c r="B533" s="340"/>
      <c r="C533" s="340"/>
      <c r="D533" s="340"/>
      <c r="E533" s="340"/>
      <c r="F533" s="340"/>
      <c r="G533" s="340"/>
      <c r="H533" s="340"/>
    </row>
    <row r="534" spans="1:8" ht="14.25">
      <c r="A534" s="225" t="s">
        <v>148</v>
      </c>
      <c r="B534" s="137" t="s">
        <v>149</v>
      </c>
      <c r="C534" s="137"/>
      <c r="D534" s="137"/>
      <c r="E534" s="132"/>
      <c r="F534" s="132"/>
      <c r="G534" s="132"/>
      <c r="H534" s="132"/>
    </row>
    <row r="535" spans="1:8" ht="14.25">
      <c r="A535" s="225" t="s">
        <v>150</v>
      </c>
      <c r="B535" s="137" t="s">
        <v>151</v>
      </c>
      <c r="C535" s="137"/>
      <c r="D535" s="137"/>
      <c r="E535" s="132"/>
      <c r="F535" s="132"/>
      <c r="G535" s="132"/>
      <c r="H535" s="132"/>
    </row>
    <row r="536" spans="1:8" ht="14.25">
      <c r="A536" s="225" t="s">
        <v>152</v>
      </c>
      <c r="B536" s="137" t="s">
        <v>175</v>
      </c>
      <c r="C536" s="137"/>
      <c r="D536" s="137"/>
      <c r="E536" s="132"/>
      <c r="F536" s="132"/>
      <c r="G536" s="132"/>
      <c r="H536" s="132"/>
    </row>
    <row r="537" spans="1:8" ht="25.5">
      <c r="A537" s="225" t="s">
        <v>153</v>
      </c>
      <c r="B537" s="137" t="s">
        <v>154</v>
      </c>
      <c r="C537" s="137"/>
      <c r="D537" s="137"/>
      <c r="E537" s="132"/>
      <c r="F537" s="132"/>
      <c r="G537" s="132"/>
      <c r="H537" s="132"/>
    </row>
    <row r="538" spans="1:8" ht="14.25">
      <c r="A538" s="225" t="s">
        <v>155</v>
      </c>
      <c r="B538" s="137" t="s">
        <v>156</v>
      </c>
      <c r="C538" s="137"/>
      <c r="D538" s="137"/>
      <c r="E538" s="132"/>
      <c r="F538" s="132"/>
      <c r="G538" s="132"/>
      <c r="H538" s="132"/>
    </row>
    <row r="539" spans="1:8" ht="25.5">
      <c r="A539" s="225" t="s">
        <v>157</v>
      </c>
      <c r="B539" s="137" t="s">
        <v>170</v>
      </c>
      <c r="C539" s="137"/>
      <c r="D539" s="137"/>
      <c r="E539" s="132"/>
      <c r="F539" s="132"/>
      <c r="G539" s="132"/>
      <c r="H539" s="132"/>
    </row>
    <row r="540" spans="1:8" ht="51">
      <c r="A540" s="225" t="s">
        <v>158</v>
      </c>
      <c r="B540" s="137" t="s">
        <v>159</v>
      </c>
      <c r="C540" s="137"/>
      <c r="D540" s="137"/>
      <c r="E540" s="132"/>
      <c r="F540" s="132"/>
      <c r="G540" s="132"/>
      <c r="H540" s="132"/>
    </row>
    <row r="541" spans="1:8" ht="51">
      <c r="A541" s="225" t="s">
        <v>160</v>
      </c>
      <c r="B541" s="137" t="s">
        <v>161</v>
      </c>
      <c r="C541" s="137"/>
      <c r="D541" s="137"/>
      <c r="E541" s="132"/>
      <c r="F541" s="132"/>
      <c r="G541" s="132"/>
      <c r="H541" s="132"/>
    </row>
    <row r="542" spans="1:8" ht="25.5">
      <c r="A542" s="225" t="s">
        <v>162</v>
      </c>
      <c r="B542" s="137" t="s">
        <v>163</v>
      </c>
      <c r="C542" s="137"/>
      <c r="D542" s="137"/>
      <c r="E542" s="132"/>
      <c r="F542" s="132"/>
      <c r="G542" s="132"/>
      <c r="H542" s="132"/>
    </row>
    <row r="543" spans="1:8" ht="38.25">
      <c r="A543" s="225" t="s">
        <v>164</v>
      </c>
      <c r="B543" s="137" t="s">
        <v>165</v>
      </c>
      <c r="C543" s="137"/>
      <c r="D543" s="137"/>
      <c r="E543" s="132"/>
      <c r="F543" s="132"/>
      <c r="G543" s="132"/>
      <c r="H543" s="132"/>
    </row>
    <row r="544" spans="1:8" ht="76.5">
      <c r="A544" s="225" t="s">
        <v>166</v>
      </c>
      <c r="B544" s="137" t="s">
        <v>167</v>
      </c>
      <c r="C544" s="137"/>
      <c r="D544" s="137"/>
      <c r="E544" s="132"/>
      <c r="F544" s="132"/>
      <c r="G544" s="132"/>
      <c r="H544" s="132"/>
    </row>
    <row r="545" spans="1:8" ht="89.25">
      <c r="A545" s="225" t="s">
        <v>168</v>
      </c>
      <c r="B545" s="137" t="s">
        <v>169</v>
      </c>
      <c r="C545" s="137"/>
      <c r="D545" s="137"/>
      <c r="E545" s="132"/>
      <c r="F545" s="132"/>
      <c r="G545" s="132"/>
      <c r="H545" s="132"/>
    </row>
    <row r="546" spans="1:8">
      <c r="A546" s="111" t="s">
        <v>250</v>
      </c>
      <c r="B546" s="137"/>
      <c r="C546" s="137"/>
      <c r="D546" s="137"/>
      <c r="E546" s="132"/>
      <c r="F546" s="132"/>
      <c r="G546" s="132"/>
      <c r="H546" s="132"/>
    </row>
    <row r="547" spans="1:8">
      <c r="A547" s="111" t="s">
        <v>246</v>
      </c>
      <c r="B547" s="111"/>
      <c r="C547" s="137"/>
      <c r="D547" s="137"/>
      <c r="E547" s="132"/>
      <c r="F547" s="132"/>
      <c r="G547" s="132"/>
      <c r="H547" s="132"/>
    </row>
    <row r="548" spans="1:8" ht="18.75" customHeight="1">
      <c r="A548" s="974" t="s">
        <v>147</v>
      </c>
      <c r="B548" s="974"/>
      <c r="C548" s="974"/>
      <c r="D548" s="974"/>
      <c r="E548" s="974"/>
      <c r="F548" s="974"/>
      <c r="G548" s="974"/>
      <c r="H548" s="974"/>
    </row>
    <row r="549" spans="1:8" ht="28.5" customHeight="1">
      <c r="A549" s="974" t="s">
        <v>340</v>
      </c>
      <c r="B549" s="974"/>
      <c r="C549" s="974"/>
      <c r="D549" s="974"/>
      <c r="E549" s="974"/>
      <c r="F549" s="974"/>
      <c r="G549" s="974"/>
      <c r="H549" s="974"/>
    </row>
    <row r="550" spans="1:8" ht="14.25">
      <c r="A550" s="111"/>
      <c r="B550" s="225"/>
      <c r="C550" s="225"/>
      <c r="D550" s="225"/>
      <c r="E550" s="132"/>
      <c r="F550" s="132"/>
      <c r="G550" s="341"/>
      <c r="H550" s="132"/>
    </row>
  </sheetData>
  <sortState ref="A11:H35">
    <sortCondition ref="A11:A35"/>
  </sortState>
  <mergeCells count="7">
    <mergeCell ref="A549:H549"/>
    <mergeCell ref="A7:A8"/>
    <mergeCell ref="B7:B8"/>
    <mergeCell ref="C7:D7"/>
    <mergeCell ref="E7:F7"/>
    <mergeCell ref="G7:H7"/>
    <mergeCell ref="A548:H54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C00000"/>
  </sheetPr>
  <dimension ref="A1:I754"/>
  <sheetViews>
    <sheetView workbookViewId="0">
      <selection activeCell="L39" sqref="L39"/>
    </sheetView>
  </sheetViews>
  <sheetFormatPr defaultRowHeight="12.75"/>
  <cols>
    <col min="1" max="1" width="12.7109375" style="241" customWidth="1"/>
    <col min="2" max="2" width="39.85546875" style="241" customWidth="1"/>
    <col min="3" max="3" width="8.85546875" style="241" customWidth="1"/>
    <col min="4" max="4" width="6.5703125" style="241" customWidth="1"/>
    <col min="5" max="5" width="8.28515625" style="241" customWidth="1"/>
    <col min="6" max="6" width="6.7109375" style="241" customWidth="1"/>
    <col min="7" max="16384" width="9.140625" style="241"/>
  </cols>
  <sheetData>
    <row r="1" spans="1:9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  <c r="H1" s="325"/>
    </row>
    <row r="2" spans="1:9">
      <c r="A2" s="322"/>
      <c r="B2" s="323" t="s">
        <v>201</v>
      </c>
      <c r="C2" s="324">
        <f>[5]Kadar.ode.!C2</f>
        <v>17870092</v>
      </c>
      <c r="D2" s="324"/>
      <c r="E2" s="324"/>
      <c r="F2" s="324"/>
      <c r="G2" s="324"/>
      <c r="H2" s="325"/>
    </row>
    <row r="3" spans="1:9">
      <c r="A3" s="322"/>
      <c r="B3" s="323" t="s">
        <v>203</v>
      </c>
      <c r="C3" s="326" t="s">
        <v>2013</v>
      </c>
      <c r="D3" s="324"/>
      <c r="E3" s="324"/>
      <c r="F3" s="324"/>
      <c r="G3" s="324"/>
      <c r="H3" s="325"/>
    </row>
    <row r="4" spans="1:9" ht="14.25">
      <c r="A4" s="322"/>
      <c r="B4" s="323" t="s">
        <v>202</v>
      </c>
      <c r="C4" s="327" t="s">
        <v>321</v>
      </c>
      <c r="D4" s="327"/>
      <c r="E4" s="327"/>
      <c r="F4" s="327"/>
      <c r="G4" s="327"/>
      <c r="H4" s="325"/>
    </row>
    <row r="5" spans="1:9" ht="14.25">
      <c r="A5" s="322"/>
      <c r="B5" s="323" t="s">
        <v>243</v>
      </c>
      <c r="C5" s="327"/>
      <c r="D5" s="327"/>
      <c r="E5" s="327"/>
      <c r="F5" s="327"/>
      <c r="G5" s="327"/>
      <c r="H5" s="325"/>
    </row>
    <row r="6" spans="1:9" ht="15.75">
      <c r="A6" s="328"/>
      <c r="B6" s="328"/>
      <c r="C6" s="328"/>
      <c r="D6" s="328"/>
      <c r="E6" s="328"/>
      <c r="F6" s="328"/>
      <c r="G6" s="111"/>
      <c r="H6" s="111"/>
    </row>
    <row r="7" spans="1:9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9" ht="34.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9" ht="13.5" thickTop="1">
      <c r="A9" s="318"/>
      <c r="B9" s="318"/>
      <c r="C9" s="321"/>
      <c r="D9" s="321"/>
      <c r="E9" s="321"/>
      <c r="F9" s="321"/>
      <c r="G9" s="321"/>
      <c r="H9" s="321"/>
    </row>
    <row r="10" spans="1:9" ht="25.5">
      <c r="A10" s="360" t="s">
        <v>2242</v>
      </c>
      <c r="B10" s="361" t="s">
        <v>2243</v>
      </c>
      <c r="C10" s="241">
        <v>0</v>
      </c>
      <c r="D10" s="362">
        <v>5</v>
      </c>
      <c r="E10" s="241">
        <v>0</v>
      </c>
      <c r="F10" s="362">
        <v>5</v>
      </c>
      <c r="G10" s="363">
        <f>C10+E10</f>
        <v>0</v>
      </c>
      <c r="H10" s="363">
        <f>D10+F10</f>
        <v>10</v>
      </c>
      <c r="I10" s="331"/>
    </row>
    <row r="11" spans="1:9">
      <c r="A11" s="364" t="s">
        <v>2244</v>
      </c>
      <c r="B11" s="363" t="s">
        <v>2245</v>
      </c>
      <c r="C11" s="241">
        <v>54</v>
      </c>
      <c r="D11" s="364">
        <v>70</v>
      </c>
      <c r="E11" s="241">
        <v>4</v>
      </c>
      <c r="F11" s="364">
        <v>10</v>
      </c>
      <c r="G11" s="363">
        <f t="shared" ref="G11:H39" si="0">C11+E11</f>
        <v>58</v>
      </c>
      <c r="H11" s="363">
        <f t="shared" si="0"/>
        <v>80</v>
      </c>
      <c r="I11" s="331"/>
    </row>
    <row r="12" spans="1:9">
      <c r="A12" s="364" t="s">
        <v>2246</v>
      </c>
      <c r="B12" s="363" t="s">
        <v>2247</v>
      </c>
      <c r="C12" s="241">
        <v>146</v>
      </c>
      <c r="D12" s="364">
        <v>150</v>
      </c>
      <c r="E12" s="241">
        <v>26</v>
      </c>
      <c r="F12" s="364">
        <v>30</v>
      </c>
      <c r="G12" s="363">
        <f t="shared" si="0"/>
        <v>172</v>
      </c>
      <c r="H12" s="363">
        <f t="shared" si="0"/>
        <v>180</v>
      </c>
      <c r="I12" s="331"/>
    </row>
    <row r="13" spans="1:9">
      <c r="A13" s="364" t="s">
        <v>2003</v>
      </c>
      <c r="B13" s="363" t="s">
        <v>2248</v>
      </c>
      <c r="C13" s="241">
        <v>1886</v>
      </c>
      <c r="D13" s="364">
        <v>2000</v>
      </c>
      <c r="E13" s="241">
        <v>36</v>
      </c>
      <c r="F13" s="364">
        <v>40</v>
      </c>
      <c r="G13" s="363">
        <f t="shared" si="0"/>
        <v>1922</v>
      </c>
      <c r="H13" s="363">
        <f t="shared" si="0"/>
        <v>2040</v>
      </c>
      <c r="I13" s="331"/>
    </row>
    <row r="14" spans="1:9">
      <c r="A14" s="364" t="s">
        <v>2249</v>
      </c>
      <c r="B14" s="363" t="s">
        <v>2250</v>
      </c>
      <c r="C14" s="241">
        <v>2451</v>
      </c>
      <c r="D14" s="364">
        <v>2500</v>
      </c>
      <c r="E14" s="241">
        <v>11079</v>
      </c>
      <c r="F14" s="364">
        <v>11500</v>
      </c>
      <c r="G14" s="363">
        <f t="shared" si="0"/>
        <v>13530</v>
      </c>
      <c r="H14" s="363">
        <f t="shared" si="0"/>
        <v>14000</v>
      </c>
      <c r="I14" s="331"/>
    </row>
    <row r="15" spans="1:9">
      <c r="A15" s="364" t="s">
        <v>2251</v>
      </c>
      <c r="B15" s="363" t="s">
        <v>2252</v>
      </c>
      <c r="C15" s="241">
        <v>0</v>
      </c>
      <c r="D15" s="364">
        <v>10</v>
      </c>
      <c r="E15" s="241">
        <v>0</v>
      </c>
      <c r="F15" s="364">
        <v>5</v>
      </c>
      <c r="G15" s="363">
        <f t="shared" si="0"/>
        <v>0</v>
      </c>
      <c r="H15" s="363">
        <f t="shared" si="0"/>
        <v>15</v>
      </c>
      <c r="I15" s="331"/>
    </row>
    <row r="16" spans="1:9">
      <c r="A16" s="364" t="s">
        <v>2253</v>
      </c>
      <c r="B16" s="363" t="s">
        <v>2254</v>
      </c>
      <c r="C16" s="241">
        <v>1345</v>
      </c>
      <c r="D16" s="364">
        <v>1500</v>
      </c>
      <c r="E16" s="241">
        <v>4259</v>
      </c>
      <c r="F16" s="364">
        <v>4300</v>
      </c>
      <c r="G16" s="363">
        <f t="shared" si="0"/>
        <v>5604</v>
      </c>
      <c r="H16" s="363">
        <f t="shared" si="0"/>
        <v>5800</v>
      </c>
      <c r="I16" s="331"/>
    </row>
    <row r="17" spans="1:9" ht="25.5">
      <c r="A17" s="364" t="s">
        <v>2255</v>
      </c>
      <c r="B17" s="363" t="s">
        <v>2256</v>
      </c>
      <c r="C17" s="241">
        <v>571</v>
      </c>
      <c r="D17" s="364">
        <v>600</v>
      </c>
      <c r="E17" s="241">
        <v>209</v>
      </c>
      <c r="F17" s="364">
        <v>250</v>
      </c>
      <c r="G17" s="363">
        <f t="shared" si="0"/>
        <v>780</v>
      </c>
      <c r="H17" s="363">
        <f t="shared" si="0"/>
        <v>850</v>
      </c>
      <c r="I17" s="331"/>
    </row>
    <row r="18" spans="1:9" ht="25.5">
      <c r="A18" s="364" t="s">
        <v>2257</v>
      </c>
      <c r="B18" s="363" t="s">
        <v>2258</v>
      </c>
      <c r="C18" s="241">
        <v>271</v>
      </c>
      <c r="D18" s="364">
        <v>300</v>
      </c>
      <c r="E18" s="241">
        <v>3270</v>
      </c>
      <c r="F18" s="364">
        <v>3300</v>
      </c>
      <c r="G18" s="363">
        <f t="shared" si="0"/>
        <v>3541</v>
      </c>
      <c r="H18" s="363">
        <f t="shared" si="0"/>
        <v>3600</v>
      </c>
      <c r="I18" s="331"/>
    </row>
    <row r="19" spans="1:9" ht="25.5">
      <c r="A19" s="364" t="s">
        <v>2259</v>
      </c>
      <c r="B19" s="363" t="s">
        <v>2260</v>
      </c>
      <c r="C19" s="241">
        <v>1</v>
      </c>
      <c r="D19" s="364">
        <v>5</v>
      </c>
      <c r="E19" s="241">
        <v>9</v>
      </c>
      <c r="F19" s="364">
        <v>2</v>
      </c>
      <c r="G19" s="363">
        <f t="shared" si="0"/>
        <v>10</v>
      </c>
      <c r="H19" s="363">
        <f t="shared" si="0"/>
        <v>7</v>
      </c>
      <c r="I19" s="331"/>
    </row>
    <row r="20" spans="1:9" ht="25.5">
      <c r="A20" s="364" t="s">
        <v>2261</v>
      </c>
      <c r="B20" s="363" t="s">
        <v>2262</v>
      </c>
      <c r="C20" s="241">
        <v>1640</v>
      </c>
      <c r="D20" s="364">
        <v>1700</v>
      </c>
      <c r="E20" s="241">
        <v>7610</v>
      </c>
      <c r="F20" s="364">
        <v>7800</v>
      </c>
      <c r="G20" s="363">
        <f t="shared" si="0"/>
        <v>9250</v>
      </c>
      <c r="H20" s="363">
        <f t="shared" si="0"/>
        <v>9500</v>
      </c>
      <c r="I20" s="331"/>
    </row>
    <row r="21" spans="1:9" ht="25.5">
      <c r="A21" s="364" t="s">
        <v>2263</v>
      </c>
      <c r="B21" s="363" t="s">
        <v>2264</v>
      </c>
      <c r="C21" s="241">
        <v>595</v>
      </c>
      <c r="D21" s="364">
        <v>600</v>
      </c>
      <c r="E21" s="241">
        <v>270</v>
      </c>
      <c r="F21" s="364">
        <v>300</v>
      </c>
      <c r="G21" s="363">
        <f t="shared" si="0"/>
        <v>865</v>
      </c>
      <c r="H21" s="363">
        <f t="shared" si="0"/>
        <v>900</v>
      </c>
      <c r="I21" s="331"/>
    </row>
    <row r="22" spans="1:9" ht="25.5">
      <c r="A22" s="364" t="s">
        <v>2265</v>
      </c>
      <c r="B22" s="363" t="s">
        <v>2266</v>
      </c>
      <c r="C22" s="241">
        <v>2</v>
      </c>
      <c r="D22" s="364">
        <v>5</v>
      </c>
      <c r="E22" s="241">
        <v>3</v>
      </c>
      <c r="F22" s="364">
        <v>5</v>
      </c>
      <c r="G22" s="363">
        <f t="shared" si="0"/>
        <v>5</v>
      </c>
      <c r="H22" s="363">
        <f t="shared" si="0"/>
        <v>10</v>
      </c>
      <c r="I22" s="331"/>
    </row>
    <row r="23" spans="1:9">
      <c r="A23" s="364" t="s">
        <v>2267</v>
      </c>
      <c r="B23" s="363" t="s">
        <v>2268</v>
      </c>
      <c r="C23" s="241">
        <v>0</v>
      </c>
      <c r="D23" s="364">
        <v>2</v>
      </c>
      <c r="E23" s="241">
        <v>0</v>
      </c>
      <c r="F23" s="364">
        <v>2</v>
      </c>
      <c r="G23" s="363">
        <f t="shared" si="0"/>
        <v>0</v>
      </c>
      <c r="H23" s="363">
        <f t="shared" si="0"/>
        <v>4</v>
      </c>
      <c r="I23" s="331"/>
    </row>
    <row r="24" spans="1:9" ht="25.5">
      <c r="A24" s="364" t="s">
        <v>2269</v>
      </c>
      <c r="B24" s="363" t="s">
        <v>2270</v>
      </c>
      <c r="C24" s="241">
        <v>1</v>
      </c>
      <c r="D24" s="364">
        <v>2</v>
      </c>
      <c r="E24" s="241">
        <v>10</v>
      </c>
      <c r="F24" s="364">
        <v>2</v>
      </c>
      <c r="G24" s="363">
        <f t="shared" si="0"/>
        <v>11</v>
      </c>
      <c r="H24" s="363">
        <f t="shared" si="0"/>
        <v>4</v>
      </c>
      <c r="I24" s="331"/>
    </row>
    <row r="25" spans="1:9" ht="25.5">
      <c r="A25" s="364" t="s">
        <v>2271</v>
      </c>
      <c r="B25" s="363" t="s">
        <v>2272</v>
      </c>
      <c r="C25" s="241">
        <v>245</v>
      </c>
      <c r="D25" s="364">
        <v>250</v>
      </c>
      <c r="E25" s="241">
        <v>566</v>
      </c>
      <c r="F25" s="364">
        <v>580</v>
      </c>
      <c r="G25" s="363">
        <f t="shared" si="0"/>
        <v>811</v>
      </c>
      <c r="H25" s="363">
        <f t="shared" si="0"/>
        <v>830</v>
      </c>
      <c r="I25" s="331"/>
    </row>
    <row r="26" spans="1:9">
      <c r="A26" s="364" t="s">
        <v>2273</v>
      </c>
      <c r="B26" s="363" t="s">
        <v>2274</v>
      </c>
      <c r="C26" s="241">
        <v>266</v>
      </c>
      <c r="D26" s="364">
        <v>280</v>
      </c>
      <c r="E26" s="241">
        <v>625</v>
      </c>
      <c r="F26" s="364">
        <v>650</v>
      </c>
      <c r="G26" s="363">
        <f t="shared" si="0"/>
        <v>891</v>
      </c>
      <c r="H26" s="363">
        <f t="shared" si="0"/>
        <v>930</v>
      </c>
      <c r="I26" s="331"/>
    </row>
    <row r="27" spans="1:9">
      <c r="A27" s="364" t="s">
        <v>2275</v>
      </c>
      <c r="B27" s="363" t="s">
        <v>2276</v>
      </c>
      <c r="C27" s="241">
        <v>546</v>
      </c>
      <c r="D27" s="364">
        <v>550</v>
      </c>
      <c r="E27" s="241">
        <v>193</v>
      </c>
      <c r="F27" s="364">
        <v>200</v>
      </c>
      <c r="G27" s="363">
        <f t="shared" si="0"/>
        <v>739</v>
      </c>
      <c r="H27" s="363">
        <f t="shared" si="0"/>
        <v>750</v>
      </c>
      <c r="I27" s="331"/>
    </row>
    <row r="28" spans="1:9">
      <c r="A28" s="364" t="s">
        <v>2277</v>
      </c>
      <c r="B28" s="363" t="s">
        <v>2278</v>
      </c>
      <c r="C28" s="241">
        <v>250</v>
      </c>
      <c r="D28" s="364">
        <v>250</v>
      </c>
      <c r="E28" s="241">
        <v>624</v>
      </c>
      <c r="F28" s="364">
        <v>700</v>
      </c>
      <c r="G28" s="363">
        <f t="shared" si="0"/>
        <v>874</v>
      </c>
      <c r="H28" s="363">
        <f t="shared" si="0"/>
        <v>950</v>
      </c>
      <c r="I28" s="331"/>
    </row>
    <row r="29" spans="1:9" ht="25.5">
      <c r="A29" s="364" t="s">
        <v>2279</v>
      </c>
      <c r="B29" s="363" t="s">
        <v>2280</v>
      </c>
      <c r="C29" s="241">
        <v>37</v>
      </c>
      <c r="D29" s="364">
        <v>35</v>
      </c>
      <c r="E29" s="241">
        <v>89</v>
      </c>
      <c r="F29" s="364">
        <v>100</v>
      </c>
      <c r="G29" s="363">
        <f t="shared" si="0"/>
        <v>126</v>
      </c>
      <c r="H29" s="363">
        <f t="shared" si="0"/>
        <v>135</v>
      </c>
      <c r="I29" s="331"/>
    </row>
    <row r="30" spans="1:9" ht="25.5">
      <c r="A30" s="364" t="s">
        <v>2281</v>
      </c>
      <c r="B30" s="363" t="s">
        <v>2282</v>
      </c>
      <c r="C30" s="241">
        <v>1926</v>
      </c>
      <c r="D30" s="364">
        <v>2100</v>
      </c>
      <c r="E30" s="241">
        <v>4169</v>
      </c>
      <c r="F30" s="364">
        <v>4250</v>
      </c>
      <c r="G30" s="363">
        <f t="shared" si="0"/>
        <v>6095</v>
      </c>
      <c r="H30" s="363">
        <f t="shared" si="0"/>
        <v>6350</v>
      </c>
      <c r="I30" s="331"/>
    </row>
    <row r="31" spans="1:9" ht="25.5">
      <c r="A31" s="364" t="s">
        <v>2283</v>
      </c>
      <c r="B31" s="363" t="s">
        <v>2284</v>
      </c>
      <c r="C31" s="241">
        <v>420</v>
      </c>
      <c r="D31" s="364">
        <v>500</v>
      </c>
      <c r="E31" s="241">
        <v>182</v>
      </c>
      <c r="F31" s="364">
        <v>220</v>
      </c>
      <c r="G31" s="363">
        <f t="shared" si="0"/>
        <v>602</v>
      </c>
      <c r="H31" s="363">
        <f t="shared" si="0"/>
        <v>720</v>
      </c>
      <c r="I31" s="331"/>
    </row>
    <row r="32" spans="1:9" ht="25.5">
      <c r="A32" s="364" t="s">
        <v>2285</v>
      </c>
      <c r="B32" s="363" t="s">
        <v>2286</v>
      </c>
      <c r="C32" s="241">
        <v>429</v>
      </c>
      <c r="D32" s="364">
        <v>500</v>
      </c>
      <c r="E32" s="241">
        <v>188</v>
      </c>
      <c r="F32" s="364">
        <v>220</v>
      </c>
      <c r="G32" s="363">
        <f t="shared" si="0"/>
        <v>617</v>
      </c>
      <c r="H32" s="363">
        <f t="shared" si="0"/>
        <v>720</v>
      </c>
      <c r="I32" s="331"/>
    </row>
    <row r="33" spans="1:9" ht="25.5">
      <c r="A33" s="364" t="s">
        <v>2287</v>
      </c>
      <c r="B33" s="363" t="s">
        <v>2288</v>
      </c>
      <c r="C33" s="241">
        <v>15</v>
      </c>
      <c r="D33" s="364">
        <v>20</v>
      </c>
      <c r="E33" s="241">
        <v>36</v>
      </c>
      <c r="F33" s="364">
        <v>50</v>
      </c>
      <c r="G33" s="363">
        <f t="shared" si="0"/>
        <v>51</v>
      </c>
      <c r="H33" s="363">
        <f t="shared" si="0"/>
        <v>70</v>
      </c>
      <c r="I33" s="331"/>
    </row>
    <row r="34" spans="1:9" ht="25.5">
      <c r="A34" s="364" t="s">
        <v>2289</v>
      </c>
      <c r="B34" s="363" t="s">
        <v>2290</v>
      </c>
      <c r="C34" s="241">
        <v>29</v>
      </c>
      <c r="D34" s="364">
        <v>30</v>
      </c>
      <c r="E34" s="241">
        <v>0</v>
      </c>
      <c r="F34" s="364">
        <v>10</v>
      </c>
      <c r="G34" s="363">
        <f t="shared" si="0"/>
        <v>29</v>
      </c>
      <c r="H34" s="363">
        <f t="shared" si="0"/>
        <v>40</v>
      </c>
      <c r="I34" s="331"/>
    </row>
    <row r="35" spans="1:9" ht="25.5">
      <c r="A35" s="364" t="s">
        <v>2291</v>
      </c>
      <c r="B35" s="363" t="s">
        <v>2292</v>
      </c>
      <c r="C35" s="241">
        <v>0</v>
      </c>
      <c r="D35" s="364">
        <v>0</v>
      </c>
      <c r="E35" s="241">
        <v>0</v>
      </c>
      <c r="F35" s="364">
        <v>10</v>
      </c>
      <c r="G35" s="363">
        <f t="shared" si="0"/>
        <v>0</v>
      </c>
      <c r="H35" s="363">
        <f t="shared" si="0"/>
        <v>10</v>
      </c>
      <c r="I35" s="331"/>
    </row>
    <row r="36" spans="1:9" ht="25.5">
      <c r="A36" s="364" t="s">
        <v>2293</v>
      </c>
      <c r="B36" s="363" t="s">
        <v>2294</v>
      </c>
      <c r="C36" s="241">
        <v>29</v>
      </c>
      <c r="D36" s="364">
        <v>30</v>
      </c>
      <c r="E36" s="241">
        <v>0</v>
      </c>
      <c r="F36" s="364">
        <v>10</v>
      </c>
      <c r="G36" s="363">
        <f t="shared" si="0"/>
        <v>29</v>
      </c>
      <c r="H36" s="363">
        <f t="shared" si="0"/>
        <v>40</v>
      </c>
      <c r="I36" s="331"/>
    </row>
    <row r="37" spans="1:9" ht="25.5">
      <c r="A37" s="364" t="s">
        <v>2295</v>
      </c>
      <c r="B37" s="363" t="s">
        <v>2296</v>
      </c>
      <c r="C37" s="241">
        <v>29</v>
      </c>
      <c r="D37" s="364">
        <v>30</v>
      </c>
      <c r="E37" s="241">
        <v>0</v>
      </c>
      <c r="F37" s="364">
        <v>10</v>
      </c>
      <c r="G37" s="363">
        <f t="shared" si="0"/>
        <v>29</v>
      </c>
      <c r="H37" s="363">
        <f t="shared" si="0"/>
        <v>40</v>
      </c>
      <c r="I37" s="331"/>
    </row>
    <row r="38" spans="1:9" ht="25.5">
      <c r="A38" s="364" t="s">
        <v>2297</v>
      </c>
      <c r="B38" s="363" t="s">
        <v>2298</v>
      </c>
      <c r="C38" s="241">
        <v>0</v>
      </c>
      <c r="D38" s="364">
        <v>0</v>
      </c>
      <c r="E38" s="241">
        <v>0</v>
      </c>
      <c r="F38" s="364">
        <v>10</v>
      </c>
      <c r="G38" s="363">
        <f t="shared" si="0"/>
        <v>0</v>
      </c>
      <c r="H38" s="363">
        <f t="shared" si="0"/>
        <v>10</v>
      </c>
      <c r="I38" s="331"/>
    </row>
    <row r="39" spans="1:9" ht="25.5">
      <c r="A39" s="364" t="s">
        <v>2299</v>
      </c>
      <c r="B39" s="363" t="s">
        <v>2300</v>
      </c>
      <c r="C39" s="241">
        <v>30</v>
      </c>
      <c r="D39" s="364">
        <v>30</v>
      </c>
      <c r="E39" s="241">
        <v>0</v>
      </c>
      <c r="F39" s="364">
        <v>10</v>
      </c>
      <c r="G39" s="363">
        <f t="shared" si="0"/>
        <v>30</v>
      </c>
      <c r="H39" s="363">
        <f t="shared" si="0"/>
        <v>40</v>
      </c>
      <c r="I39" s="331"/>
    </row>
    <row r="40" spans="1:9">
      <c r="A40" s="333"/>
      <c r="B40" s="365" t="s">
        <v>2011</v>
      </c>
      <c r="C40" s="366">
        <f t="shared" ref="C40:H40" si="1">SUM(C10:C39)</f>
        <v>13214</v>
      </c>
      <c r="D40" s="366">
        <f t="shared" si="1"/>
        <v>14054</v>
      </c>
      <c r="E40" s="366">
        <f t="shared" si="1"/>
        <v>33457</v>
      </c>
      <c r="F40" s="366">
        <f t="shared" si="1"/>
        <v>34581</v>
      </c>
      <c r="G40" s="366">
        <f t="shared" si="1"/>
        <v>46671</v>
      </c>
      <c r="H40" s="366">
        <f t="shared" si="1"/>
        <v>48635</v>
      </c>
    </row>
    <row r="41" spans="1:9">
      <c r="A41" s="333"/>
      <c r="B41" s="367"/>
      <c r="C41" s="367"/>
      <c r="D41" s="333"/>
      <c r="E41" s="367"/>
      <c r="F41" s="333"/>
      <c r="G41" s="367"/>
      <c r="H41" s="367"/>
    </row>
    <row r="42" spans="1:9">
      <c r="A42" s="333"/>
      <c r="B42" s="367"/>
      <c r="C42" s="367"/>
      <c r="D42" s="333"/>
      <c r="E42" s="367"/>
      <c r="F42" s="333"/>
      <c r="G42" s="367"/>
      <c r="H42" s="367"/>
    </row>
    <row r="43" spans="1:9">
      <c r="A43" s="333"/>
      <c r="B43" s="367"/>
      <c r="C43" s="367"/>
      <c r="D43" s="333"/>
      <c r="E43" s="367"/>
      <c r="F43" s="333"/>
      <c r="G43" s="367"/>
      <c r="H43" s="367"/>
    </row>
    <row r="44" spans="1:9">
      <c r="A44" s="333"/>
      <c r="B44" s="367"/>
      <c r="C44" s="367"/>
      <c r="D44" s="333"/>
      <c r="E44" s="367"/>
      <c r="F44" s="333"/>
      <c r="G44" s="367"/>
      <c r="H44" s="367"/>
    </row>
    <row r="45" spans="1:9">
      <c r="A45" s="333"/>
      <c r="B45" s="367"/>
      <c r="C45" s="367"/>
      <c r="D45" s="333"/>
      <c r="E45" s="367"/>
      <c r="F45" s="333"/>
      <c r="G45" s="367"/>
      <c r="H45" s="367"/>
    </row>
    <row r="46" spans="1:9">
      <c r="A46" s="333"/>
      <c r="B46" s="367"/>
      <c r="C46" s="367"/>
      <c r="D46" s="333"/>
      <c r="E46" s="367"/>
      <c r="F46" s="333"/>
      <c r="G46" s="367"/>
      <c r="H46" s="367"/>
    </row>
    <row r="47" spans="1:9">
      <c r="A47" s="333"/>
      <c r="B47" s="367"/>
      <c r="C47" s="367"/>
      <c r="D47" s="333"/>
      <c r="E47" s="367"/>
      <c r="F47" s="333"/>
      <c r="G47" s="367"/>
      <c r="H47" s="367"/>
    </row>
    <row r="48" spans="1:9">
      <c r="A48" s="333"/>
      <c r="B48" s="367"/>
      <c r="C48" s="367"/>
      <c r="D48" s="333"/>
      <c r="E48" s="367"/>
      <c r="F48" s="333"/>
      <c r="G48" s="367"/>
      <c r="H48" s="367"/>
    </row>
    <row r="49" spans="1:8">
      <c r="A49" s="333"/>
      <c r="B49" s="367"/>
      <c r="C49" s="367"/>
      <c r="D49" s="333"/>
      <c r="E49" s="367"/>
      <c r="F49" s="333"/>
      <c r="G49" s="367"/>
      <c r="H49" s="367"/>
    </row>
    <row r="50" spans="1:8">
      <c r="A50" s="333"/>
      <c r="B50" s="367"/>
      <c r="C50" s="367"/>
      <c r="D50" s="333"/>
      <c r="E50" s="367"/>
      <c r="F50" s="333"/>
      <c r="G50" s="367"/>
      <c r="H50" s="367"/>
    </row>
    <row r="51" spans="1:8">
      <c r="A51" s="333"/>
      <c r="B51" s="367"/>
      <c r="C51" s="367"/>
      <c r="D51" s="333"/>
      <c r="E51" s="367"/>
      <c r="F51" s="333"/>
      <c r="G51" s="367"/>
      <c r="H51" s="367"/>
    </row>
    <row r="52" spans="1:8">
      <c r="A52" s="333"/>
      <c r="B52" s="367"/>
      <c r="C52" s="367"/>
      <c r="D52" s="333"/>
      <c r="E52" s="367"/>
      <c r="F52" s="333"/>
      <c r="G52" s="367"/>
      <c r="H52" s="367"/>
    </row>
    <row r="53" spans="1:8">
      <c r="A53" s="333"/>
      <c r="B53" s="367"/>
      <c r="C53" s="367"/>
      <c r="D53" s="333"/>
      <c r="E53" s="367"/>
      <c r="F53" s="333"/>
      <c r="G53" s="367"/>
      <c r="H53" s="367"/>
    </row>
    <row r="54" spans="1:8">
      <c r="A54" s="333"/>
      <c r="B54" s="367"/>
      <c r="C54" s="367"/>
      <c r="D54" s="333"/>
      <c r="E54" s="367"/>
      <c r="F54" s="333"/>
      <c r="G54" s="367"/>
      <c r="H54" s="367"/>
    </row>
    <row r="55" spans="1:8">
      <c r="A55" s="368"/>
      <c r="B55" s="367"/>
      <c r="C55" s="367"/>
      <c r="D55" s="367"/>
      <c r="E55" s="367"/>
      <c r="F55" s="369"/>
      <c r="G55" s="367"/>
      <c r="H55" s="367"/>
    </row>
    <row r="56" spans="1:8">
      <c r="A56" s="333"/>
      <c r="B56" s="367"/>
      <c r="C56" s="367"/>
      <c r="D56" s="333"/>
      <c r="E56" s="367"/>
      <c r="F56" s="333"/>
      <c r="G56" s="367"/>
      <c r="H56" s="367"/>
    </row>
    <row r="57" spans="1:8">
      <c r="A57" s="368"/>
      <c r="B57" s="367"/>
      <c r="C57" s="367"/>
      <c r="D57" s="367"/>
      <c r="E57" s="367"/>
      <c r="F57" s="369"/>
      <c r="G57" s="367"/>
      <c r="H57" s="367"/>
    </row>
    <row r="58" spans="1:8">
      <c r="A58" s="333"/>
      <c r="B58" s="367"/>
      <c r="C58" s="367"/>
      <c r="D58" s="333"/>
      <c r="E58" s="367"/>
      <c r="F58" s="333"/>
      <c r="G58" s="367"/>
      <c r="H58" s="367"/>
    </row>
    <row r="59" spans="1:8">
      <c r="A59" s="333"/>
      <c r="B59" s="367"/>
      <c r="C59" s="367"/>
      <c r="D59" s="333"/>
      <c r="E59" s="367"/>
      <c r="F59" s="333"/>
      <c r="G59" s="367"/>
      <c r="H59" s="367"/>
    </row>
    <row r="60" spans="1:8">
      <c r="A60" s="333"/>
      <c r="B60" s="367"/>
      <c r="C60" s="367"/>
      <c r="D60" s="333"/>
      <c r="E60" s="367"/>
      <c r="F60" s="333"/>
      <c r="G60" s="367"/>
      <c r="H60" s="367"/>
    </row>
    <row r="61" spans="1:8">
      <c r="A61" s="333"/>
      <c r="B61" s="367"/>
      <c r="C61" s="367"/>
      <c r="D61" s="333"/>
      <c r="E61" s="367"/>
      <c r="F61" s="333"/>
      <c r="G61" s="367"/>
      <c r="H61" s="367"/>
    </row>
    <row r="62" spans="1:8">
      <c r="A62" s="333"/>
      <c r="B62" s="367"/>
      <c r="C62" s="367"/>
      <c r="D62" s="333"/>
      <c r="E62" s="367"/>
      <c r="F62" s="333"/>
      <c r="G62" s="367"/>
      <c r="H62" s="367"/>
    </row>
    <row r="63" spans="1:8">
      <c r="A63" s="333"/>
      <c r="B63" s="367"/>
      <c r="C63" s="367"/>
      <c r="D63" s="333"/>
      <c r="E63" s="367"/>
      <c r="F63" s="333"/>
      <c r="G63" s="367"/>
      <c r="H63" s="367"/>
    </row>
    <row r="64" spans="1:8">
      <c r="A64" s="333"/>
      <c r="B64" s="367"/>
      <c r="C64" s="367"/>
      <c r="D64" s="333"/>
      <c r="E64" s="367"/>
      <c r="F64" s="333"/>
      <c r="G64" s="367"/>
      <c r="H64" s="367"/>
    </row>
    <row r="65" spans="1:8">
      <c r="A65" s="368"/>
      <c r="B65" s="367"/>
      <c r="C65" s="367"/>
      <c r="D65" s="367"/>
      <c r="E65" s="367"/>
      <c r="F65" s="369"/>
      <c r="G65" s="367"/>
      <c r="H65" s="367"/>
    </row>
    <row r="66" spans="1:8">
      <c r="A66" s="333"/>
      <c r="B66" s="367"/>
      <c r="C66" s="367"/>
      <c r="D66" s="333"/>
      <c r="E66" s="367"/>
      <c r="F66" s="333"/>
      <c r="G66" s="367"/>
      <c r="H66" s="367"/>
    </row>
    <row r="67" spans="1:8">
      <c r="A67" s="333"/>
      <c r="B67" s="367"/>
      <c r="C67" s="367"/>
      <c r="D67" s="333"/>
      <c r="E67" s="367"/>
      <c r="F67" s="333"/>
      <c r="G67" s="367"/>
      <c r="H67" s="367"/>
    </row>
    <row r="68" spans="1:8">
      <c r="A68" s="333"/>
      <c r="B68" s="367"/>
      <c r="C68" s="367"/>
      <c r="D68" s="333"/>
      <c r="E68" s="367"/>
      <c r="F68" s="333"/>
      <c r="G68" s="367"/>
      <c r="H68" s="367"/>
    </row>
    <row r="69" spans="1:8">
      <c r="A69" s="333"/>
      <c r="B69" s="367"/>
      <c r="C69" s="367"/>
      <c r="D69" s="333"/>
      <c r="E69" s="367"/>
      <c r="F69" s="333"/>
      <c r="G69" s="367"/>
      <c r="H69" s="367"/>
    </row>
    <row r="70" spans="1:8">
      <c r="A70" s="333"/>
      <c r="B70" s="367"/>
      <c r="C70" s="367"/>
      <c r="D70" s="333"/>
      <c r="E70" s="367"/>
      <c r="F70" s="333"/>
      <c r="G70" s="367"/>
      <c r="H70" s="367"/>
    </row>
    <row r="71" spans="1:8">
      <c r="A71" s="333"/>
      <c r="B71" s="367"/>
      <c r="C71" s="367"/>
      <c r="D71" s="333"/>
      <c r="E71" s="367"/>
      <c r="F71" s="333"/>
      <c r="G71" s="367"/>
      <c r="H71" s="367"/>
    </row>
    <row r="72" spans="1:8">
      <c r="A72" s="333"/>
      <c r="B72" s="367"/>
      <c r="C72" s="367"/>
      <c r="D72" s="333"/>
      <c r="E72" s="367"/>
      <c r="F72" s="333"/>
      <c r="G72" s="367"/>
      <c r="H72" s="367"/>
    </row>
    <row r="73" spans="1:8">
      <c r="A73" s="333"/>
      <c r="B73" s="367"/>
      <c r="C73" s="367"/>
      <c r="D73" s="333"/>
      <c r="E73" s="367"/>
      <c r="F73" s="333"/>
      <c r="G73" s="367"/>
      <c r="H73" s="367"/>
    </row>
    <row r="74" spans="1:8">
      <c r="A74" s="333"/>
      <c r="B74" s="367"/>
      <c r="C74" s="367"/>
      <c r="D74" s="333"/>
      <c r="E74" s="367"/>
      <c r="F74" s="333"/>
      <c r="G74" s="367"/>
      <c r="H74" s="367"/>
    </row>
    <row r="75" spans="1:8">
      <c r="A75" s="333"/>
      <c r="B75" s="367"/>
      <c r="C75" s="367"/>
      <c r="D75" s="333"/>
      <c r="E75" s="367"/>
      <c r="F75" s="333"/>
      <c r="G75" s="367"/>
      <c r="H75" s="367"/>
    </row>
    <row r="76" spans="1:8">
      <c r="A76" s="333"/>
      <c r="B76" s="367"/>
      <c r="C76" s="367"/>
      <c r="D76" s="333"/>
      <c r="E76" s="367"/>
      <c r="F76" s="333"/>
      <c r="G76" s="367"/>
      <c r="H76" s="367"/>
    </row>
    <row r="77" spans="1:8">
      <c r="A77" s="333"/>
      <c r="B77" s="367"/>
      <c r="C77" s="367"/>
      <c r="D77" s="333"/>
      <c r="E77" s="367"/>
      <c r="F77" s="333"/>
      <c r="G77" s="367"/>
      <c r="H77" s="367"/>
    </row>
    <row r="78" spans="1:8">
      <c r="A78" s="333"/>
      <c r="B78" s="367"/>
      <c r="C78" s="367"/>
      <c r="D78" s="333"/>
      <c r="E78" s="367"/>
      <c r="F78" s="333"/>
      <c r="G78" s="367"/>
      <c r="H78" s="367"/>
    </row>
    <row r="79" spans="1:8">
      <c r="A79" s="333"/>
      <c r="B79" s="367"/>
      <c r="C79" s="367"/>
      <c r="D79" s="333"/>
      <c r="E79" s="367"/>
      <c r="F79" s="333"/>
      <c r="G79" s="367"/>
      <c r="H79" s="367"/>
    </row>
    <row r="80" spans="1:8">
      <c r="A80" s="333"/>
      <c r="B80" s="367"/>
      <c r="C80" s="367"/>
      <c r="D80" s="333"/>
      <c r="E80" s="367"/>
      <c r="F80" s="333"/>
      <c r="G80" s="367"/>
      <c r="H80" s="367"/>
    </row>
    <row r="81" spans="1:8">
      <c r="A81" s="333"/>
      <c r="B81" s="367"/>
      <c r="C81" s="367"/>
      <c r="D81" s="333"/>
      <c r="E81" s="367"/>
      <c r="F81" s="333"/>
      <c r="G81" s="367"/>
      <c r="H81" s="367"/>
    </row>
    <row r="82" spans="1:8">
      <c r="A82" s="333"/>
      <c r="B82" s="367"/>
      <c r="C82" s="367"/>
      <c r="D82" s="333"/>
      <c r="E82" s="367"/>
      <c r="F82" s="333"/>
      <c r="G82" s="367"/>
      <c r="H82" s="367"/>
    </row>
    <row r="83" spans="1:8">
      <c r="A83" s="333"/>
      <c r="B83" s="367"/>
      <c r="C83" s="367"/>
      <c r="D83" s="333"/>
      <c r="E83" s="367"/>
      <c r="F83" s="333"/>
      <c r="G83" s="367"/>
      <c r="H83" s="367"/>
    </row>
    <row r="84" spans="1:8">
      <c r="A84" s="333"/>
      <c r="B84" s="367"/>
      <c r="C84" s="367"/>
      <c r="D84" s="333"/>
      <c r="E84" s="367"/>
      <c r="F84" s="333"/>
      <c r="G84" s="367"/>
      <c r="H84" s="367"/>
    </row>
    <row r="85" spans="1:8">
      <c r="A85" s="333"/>
      <c r="B85" s="367"/>
      <c r="C85" s="367"/>
      <c r="D85" s="333"/>
      <c r="E85" s="367"/>
      <c r="F85" s="333"/>
      <c r="G85" s="367"/>
      <c r="H85" s="367"/>
    </row>
    <row r="86" spans="1:8">
      <c r="A86" s="333"/>
      <c r="B86" s="367"/>
      <c r="C86" s="367"/>
      <c r="D86" s="333"/>
      <c r="E86" s="367"/>
      <c r="F86" s="333"/>
      <c r="G86" s="367"/>
      <c r="H86" s="367"/>
    </row>
    <row r="87" spans="1:8">
      <c r="A87" s="333"/>
      <c r="B87" s="367"/>
      <c r="C87" s="367"/>
      <c r="D87" s="333"/>
      <c r="E87" s="367"/>
      <c r="F87" s="333"/>
      <c r="G87" s="367"/>
      <c r="H87" s="367"/>
    </row>
    <row r="88" spans="1:8">
      <c r="A88" s="333"/>
      <c r="B88" s="367"/>
      <c r="C88" s="367"/>
      <c r="D88" s="333"/>
      <c r="E88" s="367"/>
      <c r="F88" s="333"/>
      <c r="G88" s="367"/>
      <c r="H88" s="367"/>
    </row>
    <row r="89" spans="1:8">
      <c r="A89" s="333"/>
      <c r="B89" s="367"/>
      <c r="C89" s="367"/>
      <c r="D89" s="333"/>
      <c r="E89" s="367"/>
      <c r="F89" s="333"/>
      <c r="G89" s="367"/>
      <c r="H89" s="367"/>
    </row>
    <row r="90" spans="1:8">
      <c r="A90" s="333"/>
      <c r="B90" s="367"/>
      <c r="C90" s="367"/>
      <c r="D90" s="333"/>
      <c r="E90" s="367"/>
      <c r="F90" s="333"/>
      <c r="G90" s="367"/>
      <c r="H90" s="367"/>
    </row>
    <row r="91" spans="1:8">
      <c r="A91" s="333"/>
      <c r="B91" s="367"/>
      <c r="C91" s="367"/>
      <c r="D91" s="333"/>
      <c r="E91" s="367"/>
      <c r="F91" s="333"/>
      <c r="G91" s="367"/>
      <c r="H91" s="367"/>
    </row>
    <row r="92" spans="1:8">
      <c r="A92" s="333"/>
      <c r="B92" s="367"/>
      <c r="C92" s="367"/>
      <c r="D92" s="333"/>
      <c r="E92" s="367"/>
      <c r="F92" s="333"/>
      <c r="G92" s="367"/>
      <c r="H92" s="367"/>
    </row>
    <row r="93" spans="1:8">
      <c r="A93" s="318"/>
      <c r="B93" s="370" t="s">
        <v>2011</v>
      </c>
      <c r="C93" s="321"/>
      <c r="D93" s="321"/>
      <c r="E93" s="321"/>
      <c r="F93" s="321"/>
      <c r="G93" s="321"/>
      <c r="H93" s="321"/>
    </row>
    <row r="94" spans="1:8">
      <c r="A94" s="318"/>
      <c r="B94" s="318"/>
      <c r="C94" s="321"/>
      <c r="D94" s="321"/>
      <c r="E94" s="321"/>
      <c r="F94" s="321"/>
      <c r="G94" s="321"/>
      <c r="H94" s="321"/>
    </row>
    <row r="95" spans="1:8">
      <c r="A95" s="318"/>
      <c r="B95" s="318"/>
      <c r="C95" s="321"/>
      <c r="D95" s="321"/>
      <c r="E95" s="321"/>
      <c r="F95" s="321"/>
      <c r="G95" s="321"/>
      <c r="H95" s="321"/>
    </row>
    <row r="96" spans="1:8">
      <c r="A96" s="318"/>
      <c r="B96" s="318"/>
      <c r="C96" s="321"/>
      <c r="D96" s="321"/>
      <c r="E96" s="321"/>
      <c r="F96" s="321"/>
      <c r="G96" s="321"/>
      <c r="H96" s="321"/>
    </row>
    <row r="97" spans="1:8">
      <c r="A97" s="318"/>
      <c r="B97" s="318"/>
      <c r="C97" s="321"/>
      <c r="D97" s="321"/>
      <c r="E97" s="321"/>
      <c r="F97" s="321"/>
      <c r="G97" s="321"/>
      <c r="H97" s="321"/>
    </row>
    <row r="98" spans="1:8">
      <c r="A98" s="318"/>
      <c r="B98" s="318"/>
      <c r="C98" s="321"/>
      <c r="D98" s="321"/>
      <c r="E98" s="321"/>
      <c r="F98" s="321"/>
      <c r="G98" s="321"/>
      <c r="H98" s="321"/>
    </row>
    <row r="99" spans="1:8">
      <c r="A99" s="318"/>
      <c r="B99" s="318"/>
      <c r="C99" s="321"/>
      <c r="D99" s="321"/>
      <c r="E99" s="321"/>
      <c r="F99" s="321"/>
      <c r="G99" s="321"/>
      <c r="H99" s="321"/>
    </row>
    <row r="100" spans="1:8">
      <c r="A100" s="318"/>
      <c r="B100" s="318"/>
      <c r="C100" s="321"/>
      <c r="D100" s="321"/>
      <c r="E100" s="321"/>
      <c r="F100" s="321"/>
      <c r="G100" s="321"/>
      <c r="H100" s="321"/>
    </row>
    <row r="101" spans="1:8">
      <c r="A101" s="318"/>
      <c r="B101" s="318"/>
      <c r="C101" s="321"/>
      <c r="D101" s="321"/>
      <c r="E101" s="321"/>
      <c r="F101" s="321"/>
      <c r="G101" s="321"/>
      <c r="H101" s="321"/>
    </row>
    <row r="102" spans="1:8">
      <c r="A102" s="318"/>
      <c r="B102" s="318"/>
      <c r="C102" s="321"/>
      <c r="D102" s="321"/>
      <c r="E102" s="321"/>
      <c r="F102" s="321"/>
      <c r="G102" s="321"/>
      <c r="H102" s="321"/>
    </row>
    <row r="103" spans="1:8">
      <c r="A103" s="318"/>
      <c r="B103" s="318"/>
      <c r="C103" s="321"/>
      <c r="D103" s="321"/>
      <c r="E103" s="321"/>
      <c r="F103" s="321"/>
      <c r="G103" s="321"/>
      <c r="H103" s="321"/>
    </row>
    <row r="104" spans="1:8">
      <c r="A104" s="318"/>
      <c r="B104" s="318"/>
      <c r="C104" s="321"/>
      <c r="D104" s="321"/>
      <c r="E104" s="321"/>
      <c r="F104" s="321"/>
      <c r="G104" s="321"/>
      <c r="H104" s="321"/>
    </row>
    <row r="105" spans="1:8">
      <c r="A105" s="318"/>
      <c r="B105" s="318"/>
      <c r="C105" s="321"/>
      <c r="D105" s="321"/>
      <c r="E105" s="321"/>
      <c r="F105" s="321"/>
      <c r="G105" s="321"/>
      <c r="H105" s="321"/>
    </row>
    <row r="106" spans="1:8">
      <c r="A106" s="318"/>
      <c r="B106" s="318"/>
      <c r="C106" s="321"/>
      <c r="D106" s="321"/>
      <c r="E106" s="321"/>
      <c r="F106" s="321"/>
      <c r="G106" s="321"/>
      <c r="H106" s="321"/>
    </row>
    <row r="107" spans="1:8">
      <c r="A107" s="318"/>
      <c r="B107" s="318"/>
      <c r="C107" s="321"/>
      <c r="D107" s="321"/>
      <c r="E107" s="321"/>
      <c r="F107" s="321"/>
      <c r="G107" s="321"/>
      <c r="H107" s="321"/>
    </row>
    <row r="108" spans="1:8">
      <c r="A108" s="318"/>
      <c r="B108" s="318"/>
      <c r="C108" s="321"/>
      <c r="D108" s="321"/>
      <c r="E108" s="321"/>
      <c r="F108" s="321"/>
      <c r="G108" s="321"/>
      <c r="H108" s="321"/>
    </row>
    <row r="109" spans="1:8">
      <c r="A109" s="318"/>
      <c r="B109" s="318"/>
      <c r="C109" s="321"/>
      <c r="D109" s="321"/>
      <c r="E109" s="321"/>
      <c r="F109" s="321"/>
      <c r="G109" s="321"/>
      <c r="H109" s="321"/>
    </row>
    <row r="110" spans="1:8">
      <c r="A110" s="318"/>
      <c r="B110" s="318"/>
      <c r="C110" s="321"/>
      <c r="D110" s="321"/>
      <c r="E110" s="321"/>
      <c r="F110" s="321"/>
      <c r="G110" s="321"/>
      <c r="H110" s="321"/>
    </row>
    <row r="111" spans="1:8">
      <c r="A111" s="318"/>
      <c r="B111" s="318"/>
      <c r="C111" s="321"/>
      <c r="D111" s="321"/>
      <c r="E111" s="321"/>
      <c r="F111" s="321"/>
      <c r="G111" s="321"/>
      <c r="H111" s="321"/>
    </row>
    <row r="112" spans="1:8">
      <c r="A112" s="318"/>
      <c r="B112" s="318"/>
      <c r="C112" s="321"/>
      <c r="D112" s="321"/>
      <c r="E112" s="321"/>
      <c r="F112" s="321"/>
      <c r="G112" s="321"/>
      <c r="H112" s="321"/>
    </row>
    <row r="113" spans="1:8">
      <c r="A113" s="318"/>
      <c r="B113" s="318"/>
      <c r="C113" s="321"/>
      <c r="D113" s="321"/>
      <c r="E113" s="321"/>
      <c r="F113" s="321"/>
      <c r="G113" s="321"/>
      <c r="H113" s="321"/>
    </row>
    <row r="114" spans="1:8">
      <c r="A114" s="318"/>
      <c r="B114" s="318"/>
      <c r="C114" s="321"/>
      <c r="D114" s="321"/>
      <c r="E114" s="321"/>
      <c r="F114" s="321"/>
      <c r="G114" s="321"/>
      <c r="H114" s="321"/>
    </row>
    <row r="115" spans="1:8">
      <c r="A115" s="318"/>
      <c r="B115" s="318"/>
      <c r="C115" s="321"/>
      <c r="D115" s="321"/>
      <c r="E115" s="321"/>
      <c r="F115" s="321"/>
      <c r="G115" s="321"/>
      <c r="H115" s="321"/>
    </row>
    <row r="116" spans="1:8">
      <c r="A116" s="318"/>
      <c r="B116" s="318"/>
      <c r="C116" s="321"/>
      <c r="D116" s="321"/>
      <c r="E116" s="321"/>
      <c r="F116" s="321"/>
      <c r="G116" s="321"/>
      <c r="H116" s="321"/>
    </row>
    <row r="117" spans="1:8">
      <c r="A117" s="318"/>
      <c r="B117" s="318"/>
      <c r="C117" s="321"/>
      <c r="D117" s="321"/>
      <c r="E117" s="321"/>
      <c r="F117" s="321"/>
      <c r="G117" s="321"/>
      <c r="H117" s="321"/>
    </row>
    <row r="118" spans="1:8">
      <c r="A118" s="318"/>
      <c r="B118" s="318"/>
      <c r="C118" s="321"/>
      <c r="D118" s="321"/>
      <c r="E118" s="321"/>
      <c r="F118" s="321"/>
      <c r="G118" s="321"/>
      <c r="H118" s="321"/>
    </row>
    <row r="119" spans="1:8">
      <c r="A119" s="318"/>
      <c r="B119" s="318"/>
      <c r="C119" s="321"/>
      <c r="D119" s="321"/>
      <c r="E119" s="321"/>
      <c r="F119" s="321"/>
      <c r="G119" s="321"/>
      <c r="H119" s="321"/>
    </row>
    <row r="120" spans="1:8">
      <c r="A120" s="318"/>
      <c r="B120" s="318"/>
      <c r="C120" s="321"/>
      <c r="D120" s="321"/>
      <c r="E120" s="321"/>
      <c r="F120" s="321"/>
      <c r="G120" s="321"/>
      <c r="H120" s="321"/>
    </row>
    <row r="121" spans="1:8">
      <c r="A121" s="318"/>
      <c r="B121" s="318"/>
      <c r="C121" s="321"/>
      <c r="D121" s="321"/>
      <c r="E121" s="321"/>
      <c r="F121" s="321"/>
      <c r="G121" s="321"/>
      <c r="H121" s="321"/>
    </row>
    <row r="122" spans="1:8">
      <c r="A122" s="318"/>
      <c r="B122" s="318"/>
      <c r="C122" s="321"/>
      <c r="D122" s="321"/>
      <c r="E122" s="321"/>
      <c r="F122" s="321"/>
      <c r="G122" s="321"/>
      <c r="H122" s="321"/>
    </row>
    <row r="123" spans="1:8">
      <c r="A123" s="318"/>
      <c r="B123" s="318"/>
      <c r="C123" s="321"/>
      <c r="D123" s="321"/>
      <c r="E123" s="321"/>
      <c r="F123" s="321"/>
      <c r="G123" s="321"/>
      <c r="H123" s="321"/>
    </row>
    <row r="124" spans="1:8">
      <c r="A124" s="318"/>
      <c r="B124" s="318"/>
      <c r="C124" s="321"/>
      <c r="D124" s="321"/>
      <c r="E124" s="321"/>
      <c r="F124" s="321"/>
      <c r="G124" s="321"/>
      <c r="H124" s="321"/>
    </row>
    <row r="125" spans="1:8">
      <c r="A125" s="318"/>
      <c r="B125" s="318"/>
      <c r="C125" s="321"/>
      <c r="D125" s="321"/>
      <c r="E125" s="321"/>
      <c r="F125" s="321"/>
      <c r="G125" s="321"/>
      <c r="H125" s="321"/>
    </row>
    <row r="126" spans="1:8">
      <c r="A126" s="318"/>
      <c r="B126" s="318"/>
      <c r="C126" s="321"/>
      <c r="D126" s="321"/>
      <c r="E126" s="321"/>
      <c r="F126" s="321"/>
      <c r="G126" s="321"/>
      <c r="H126" s="321"/>
    </row>
    <row r="127" spans="1:8">
      <c r="A127" s="318"/>
      <c r="B127" s="318"/>
      <c r="C127" s="321"/>
      <c r="D127" s="321"/>
      <c r="E127" s="321"/>
      <c r="F127" s="321"/>
      <c r="G127" s="321"/>
      <c r="H127" s="321"/>
    </row>
    <row r="128" spans="1:8">
      <c r="A128" s="318"/>
      <c r="B128" s="318"/>
      <c r="C128" s="321"/>
      <c r="D128" s="321"/>
      <c r="E128" s="321"/>
      <c r="F128" s="321"/>
      <c r="G128" s="321"/>
      <c r="H128" s="321"/>
    </row>
    <row r="129" spans="1:8">
      <c r="A129" s="318"/>
      <c r="B129" s="318"/>
      <c r="C129" s="321"/>
      <c r="D129" s="321"/>
      <c r="E129" s="321"/>
      <c r="F129" s="321"/>
      <c r="G129" s="321"/>
      <c r="H129" s="321"/>
    </row>
    <row r="130" spans="1:8">
      <c r="A130" s="318"/>
      <c r="B130" s="318"/>
      <c r="C130" s="321"/>
      <c r="D130" s="321"/>
      <c r="E130" s="321"/>
      <c r="F130" s="321"/>
      <c r="G130" s="321"/>
      <c r="H130" s="321"/>
    </row>
    <row r="131" spans="1:8">
      <c r="A131" s="318"/>
      <c r="B131" s="318"/>
      <c r="C131" s="321"/>
      <c r="D131" s="321"/>
      <c r="E131" s="321"/>
      <c r="F131" s="321"/>
      <c r="G131" s="321"/>
      <c r="H131" s="321"/>
    </row>
    <row r="132" spans="1:8">
      <c r="A132" s="318"/>
      <c r="B132" s="318"/>
      <c r="C132" s="321"/>
      <c r="D132" s="321"/>
      <c r="E132" s="321"/>
      <c r="F132" s="321"/>
      <c r="G132" s="321"/>
      <c r="H132" s="321"/>
    </row>
    <row r="133" spans="1:8">
      <c r="A133" s="318"/>
      <c r="B133" s="318"/>
      <c r="C133" s="321"/>
      <c r="D133" s="321"/>
      <c r="E133" s="321"/>
      <c r="F133" s="321"/>
      <c r="G133" s="321"/>
      <c r="H133" s="321"/>
    </row>
    <row r="134" spans="1:8">
      <c r="A134" s="318"/>
      <c r="B134" s="318"/>
      <c r="C134" s="321"/>
      <c r="D134" s="321"/>
      <c r="E134" s="321"/>
      <c r="F134" s="321"/>
      <c r="G134" s="321"/>
      <c r="H134" s="321"/>
    </row>
    <row r="135" spans="1:8">
      <c r="A135" s="318"/>
      <c r="B135" s="318"/>
      <c r="C135" s="321"/>
      <c r="D135" s="321"/>
      <c r="E135" s="321"/>
      <c r="F135" s="321"/>
      <c r="G135" s="321"/>
      <c r="H135" s="321"/>
    </row>
    <row r="136" spans="1:8">
      <c r="A136" s="318"/>
      <c r="B136" s="318"/>
      <c r="C136" s="321"/>
      <c r="D136" s="321"/>
      <c r="E136" s="321"/>
      <c r="F136" s="321"/>
      <c r="G136" s="321"/>
      <c r="H136" s="321"/>
    </row>
    <row r="137" spans="1:8">
      <c r="A137" s="318"/>
      <c r="B137" s="318"/>
      <c r="C137" s="321"/>
      <c r="D137" s="321"/>
      <c r="E137" s="321"/>
      <c r="F137" s="321"/>
      <c r="G137" s="321"/>
      <c r="H137" s="321"/>
    </row>
    <row r="138" spans="1:8">
      <c r="A138" s="318"/>
      <c r="B138" s="318"/>
      <c r="C138" s="321"/>
      <c r="D138" s="321"/>
      <c r="E138" s="321"/>
      <c r="F138" s="321"/>
      <c r="G138" s="321"/>
      <c r="H138" s="321"/>
    </row>
    <row r="139" spans="1:8">
      <c r="A139" s="318"/>
      <c r="B139" s="318"/>
      <c r="C139" s="321"/>
      <c r="D139" s="321"/>
      <c r="E139" s="321"/>
      <c r="F139" s="321"/>
      <c r="G139" s="321"/>
      <c r="H139" s="321"/>
    </row>
    <row r="140" spans="1:8">
      <c r="A140" s="318"/>
      <c r="B140" s="318"/>
      <c r="C140" s="321"/>
      <c r="D140" s="321"/>
      <c r="E140" s="321"/>
      <c r="F140" s="321"/>
      <c r="G140" s="321"/>
      <c r="H140" s="321"/>
    </row>
    <row r="141" spans="1:8">
      <c r="A141" s="318"/>
      <c r="B141" s="318"/>
      <c r="C141" s="321"/>
      <c r="D141" s="321"/>
      <c r="E141" s="321"/>
      <c r="F141" s="321"/>
      <c r="G141" s="321"/>
      <c r="H141" s="321"/>
    </row>
    <row r="142" spans="1:8">
      <c r="A142" s="318"/>
      <c r="B142" s="318"/>
      <c r="C142" s="321"/>
      <c r="D142" s="321"/>
      <c r="E142" s="321"/>
      <c r="F142" s="321"/>
      <c r="G142" s="321"/>
      <c r="H142" s="321"/>
    </row>
    <row r="143" spans="1:8">
      <c r="A143" s="318"/>
      <c r="B143" s="318"/>
      <c r="C143" s="321"/>
      <c r="D143" s="321"/>
      <c r="E143" s="321"/>
      <c r="F143" s="321"/>
      <c r="G143" s="321"/>
      <c r="H143" s="321"/>
    </row>
    <row r="144" spans="1:8">
      <c r="A144" s="318"/>
      <c r="B144" s="318"/>
      <c r="C144" s="321"/>
      <c r="D144" s="321"/>
      <c r="E144" s="321"/>
      <c r="F144" s="321"/>
      <c r="G144" s="321"/>
      <c r="H144" s="321"/>
    </row>
    <row r="145" spans="1:8">
      <c r="A145" s="318"/>
      <c r="B145" s="318"/>
      <c r="C145" s="321"/>
      <c r="D145" s="321"/>
      <c r="E145" s="321"/>
      <c r="F145" s="321"/>
      <c r="G145" s="321"/>
      <c r="H145" s="321"/>
    </row>
    <row r="146" spans="1:8">
      <c r="A146" s="318"/>
      <c r="B146" s="318"/>
      <c r="C146" s="321"/>
      <c r="D146" s="321"/>
      <c r="E146" s="321"/>
      <c r="F146" s="321"/>
      <c r="G146" s="321"/>
      <c r="H146" s="321"/>
    </row>
    <row r="147" spans="1:8">
      <c r="A147" s="318"/>
      <c r="B147" s="318"/>
      <c r="C147" s="321"/>
      <c r="D147" s="321"/>
      <c r="E147" s="321"/>
      <c r="F147" s="321"/>
      <c r="G147" s="321"/>
      <c r="H147" s="321"/>
    </row>
    <row r="148" spans="1:8">
      <c r="A148" s="318"/>
      <c r="B148" s="318"/>
      <c r="C148" s="321"/>
      <c r="D148" s="321"/>
      <c r="E148" s="321"/>
      <c r="F148" s="321"/>
      <c r="G148" s="321"/>
      <c r="H148" s="321"/>
    </row>
    <row r="149" spans="1:8">
      <c r="A149" s="318"/>
      <c r="B149" s="318"/>
      <c r="C149" s="321"/>
      <c r="D149" s="321"/>
      <c r="E149" s="321"/>
      <c r="F149" s="321"/>
      <c r="G149" s="321"/>
      <c r="H149" s="321"/>
    </row>
    <row r="150" spans="1:8">
      <c r="A150" s="318"/>
      <c r="B150" s="318"/>
      <c r="C150" s="321"/>
      <c r="D150" s="321"/>
      <c r="E150" s="321"/>
      <c r="F150" s="321"/>
      <c r="G150" s="321"/>
      <c r="H150" s="321"/>
    </row>
    <row r="151" spans="1:8">
      <c r="A151" s="318"/>
      <c r="B151" s="318"/>
      <c r="C151" s="321"/>
      <c r="D151" s="321"/>
      <c r="E151" s="321"/>
      <c r="F151" s="321"/>
      <c r="G151" s="321"/>
      <c r="H151" s="321"/>
    </row>
    <row r="152" spans="1:8">
      <c r="A152" s="318"/>
      <c r="B152" s="318"/>
      <c r="C152" s="321"/>
      <c r="D152" s="321"/>
      <c r="E152" s="321"/>
      <c r="F152" s="321"/>
      <c r="G152" s="321"/>
      <c r="H152" s="321"/>
    </row>
    <row r="153" spans="1:8">
      <c r="A153" s="318"/>
      <c r="B153" s="318"/>
      <c r="C153" s="321"/>
      <c r="D153" s="321"/>
      <c r="E153" s="321"/>
      <c r="F153" s="321"/>
      <c r="G153" s="321"/>
      <c r="H153" s="321"/>
    </row>
    <row r="154" spans="1:8">
      <c r="A154" s="318"/>
      <c r="B154" s="318"/>
      <c r="C154" s="321"/>
      <c r="D154" s="321"/>
      <c r="E154" s="321"/>
      <c r="F154" s="321"/>
      <c r="G154" s="321"/>
      <c r="H154" s="321"/>
    </row>
    <row r="155" spans="1:8">
      <c r="A155" s="318"/>
      <c r="B155" s="318"/>
      <c r="C155" s="321"/>
      <c r="D155" s="321"/>
      <c r="E155" s="321"/>
      <c r="F155" s="321"/>
      <c r="G155" s="321"/>
      <c r="H155" s="321"/>
    </row>
    <row r="156" spans="1:8">
      <c r="A156" s="318"/>
      <c r="B156" s="318"/>
      <c r="C156" s="321"/>
      <c r="D156" s="321"/>
      <c r="E156" s="321"/>
      <c r="F156" s="321"/>
      <c r="G156" s="321"/>
      <c r="H156" s="321"/>
    </row>
    <row r="157" spans="1:8">
      <c r="A157" s="318"/>
      <c r="B157" s="318"/>
      <c r="C157" s="321"/>
      <c r="D157" s="321"/>
      <c r="E157" s="321"/>
      <c r="F157" s="321"/>
      <c r="G157" s="321"/>
      <c r="H157" s="321"/>
    </row>
    <row r="158" spans="1:8">
      <c r="A158" s="318"/>
      <c r="B158" s="318"/>
      <c r="C158" s="321"/>
      <c r="D158" s="321"/>
      <c r="E158" s="321"/>
      <c r="F158" s="321"/>
      <c r="G158" s="321"/>
      <c r="H158" s="321"/>
    </row>
    <row r="159" spans="1:8">
      <c r="A159" s="318"/>
      <c r="B159" s="318"/>
      <c r="C159" s="321"/>
      <c r="D159" s="321"/>
      <c r="E159" s="321"/>
      <c r="F159" s="321"/>
      <c r="G159" s="321"/>
      <c r="H159" s="321"/>
    </row>
    <row r="160" spans="1:8">
      <c r="A160" s="318"/>
      <c r="B160" s="318"/>
      <c r="C160" s="321"/>
      <c r="D160" s="321"/>
      <c r="E160" s="321"/>
      <c r="F160" s="321"/>
      <c r="G160" s="321"/>
      <c r="H160" s="321"/>
    </row>
    <row r="161" spans="1:8">
      <c r="A161" s="318"/>
      <c r="B161" s="318"/>
      <c r="C161" s="321"/>
      <c r="D161" s="321"/>
      <c r="E161" s="321"/>
      <c r="F161" s="321"/>
      <c r="G161" s="321"/>
      <c r="H161" s="321"/>
    </row>
    <row r="162" spans="1:8">
      <c r="A162" s="318"/>
      <c r="B162" s="318"/>
      <c r="C162" s="321"/>
      <c r="D162" s="321"/>
      <c r="E162" s="321"/>
      <c r="F162" s="321"/>
      <c r="G162" s="321"/>
      <c r="H162" s="321"/>
    </row>
    <row r="163" spans="1:8">
      <c r="A163" s="318"/>
      <c r="B163" s="318"/>
      <c r="C163" s="321"/>
      <c r="D163" s="321"/>
      <c r="E163" s="321"/>
      <c r="F163" s="321"/>
      <c r="G163" s="321"/>
      <c r="H163" s="321"/>
    </row>
    <row r="164" spans="1:8">
      <c r="A164" s="318"/>
      <c r="B164" s="318"/>
      <c r="C164" s="321"/>
      <c r="D164" s="321"/>
      <c r="E164" s="321"/>
      <c r="F164" s="321"/>
      <c r="G164" s="321"/>
      <c r="H164" s="321"/>
    </row>
    <row r="165" spans="1:8">
      <c r="A165" s="318"/>
      <c r="B165" s="318"/>
      <c r="C165" s="321"/>
      <c r="D165" s="321"/>
      <c r="E165" s="321"/>
      <c r="F165" s="321"/>
      <c r="G165" s="321"/>
      <c r="H165" s="321"/>
    </row>
    <row r="166" spans="1:8">
      <c r="A166" s="318"/>
      <c r="B166" s="318"/>
      <c r="C166" s="321"/>
      <c r="D166" s="321"/>
      <c r="E166" s="321"/>
      <c r="F166" s="321"/>
      <c r="G166" s="321"/>
      <c r="H166" s="321"/>
    </row>
    <row r="167" spans="1:8">
      <c r="A167" s="318"/>
      <c r="B167" s="318"/>
      <c r="C167" s="321"/>
      <c r="D167" s="321"/>
      <c r="E167" s="321"/>
      <c r="F167" s="321"/>
      <c r="G167" s="321"/>
      <c r="H167" s="321"/>
    </row>
    <row r="168" spans="1:8">
      <c r="A168" s="318"/>
      <c r="B168" s="318"/>
      <c r="C168" s="321"/>
      <c r="D168" s="321"/>
      <c r="E168" s="321"/>
      <c r="F168" s="321"/>
      <c r="G168" s="321"/>
      <c r="H168" s="321"/>
    </row>
    <row r="169" spans="1:8">
      <c r="A169" s="318"/>
      <c r="B169" s="318"/>
      <c r="C169" s="321"/>
      <c r="D169" s="321"/>
      <c r="E169" s="321"/>
      <c r="F169" s="321"/>
      <c r="G169" s="321"/>
      <c r="H169" s="321"/>
    </row>
    <row r="170" spans="1:8">
      <c r="A170" s="318"/>
      <c r="B170" s="318"/>
      <c r="C170" s="321"/>
      <c r="D170" s="321"/>
      <c r="E170" s="321"/>
      <c r="F170" s="321"/>
      <c r="G170" s="321"/>
      <c r="H170" s="321"/>
    </row>
    <row r="171" spans="1:8">
      <c r="A171" s="318"/>
      <c r="B171" s="318"/>
      <c r="C171" s="321"/>
      <c r="D171" s="321"/>
      <c r="E171" s="321"/>
      <c r="F171" s="321"/>
      <c r="G171" s="321"/>
      <c r="H171" s="321"/>
    </row>
    <row r="172" spans="1:8">
      <c r="A172" s="318"/>
      <c r="B172" s="318"/>
      <c r="C172" s="321"/>
      <c r="D172" s="321"/>
      <c r="E172" s="321"/>
      <c r="F172" s="321"/>
      <c r="G172" s="321"/>
      <c r="H172" s="321"/>
    </row>
    <row r="173" spans="1:8">
      <c r="A173" s="318"/>
      <c r="B173" s="318"/>
      <c r="C173" s="321"/>
      <c r="D173" s="321"/>
      <c r="E173" s="321"/>
      <c r="F173" s="321"/>
      <c r="G173" s="321"/>
      <c r="H173" s="321"/>
    </row>
    <row r="174" spans="1:8">
      <c r="A174" s="318"/>
      <c r="B174" s="318"/>
      <c r="C174" s="321"/>
      <c r="D174" s="321"/>
      <c r="E174" s="321"/>
      <c r="F174" s="321"/>
      <c r="G174" s="321"/>
      <c r="H174" s="321"/>
    </row>
    <row r="175" spans="1:8">
      <c r="A175" s="318"/>
      <c r="B175" s="318"/>
      <c r="C175" s="321"/>
      <c r="D175" s="321"/>
      <c r="E175" s="321"/>
      <c r="F175" s="321"/>
      <c r="G175" s="321"/>
      <c r="H175" s="321"/>
    </row>
    <row r="176" spans="1:8">
      <c r="A176" s="318"/>
      <c r="B176" s="318"/>
      <c r="C176" s="321"/>
      <c r="D176" s="321"/>
      <c r="E176" s="321"/>
      <c r="F176" s="321"/>
      <c r="G176" s="321"/>
      <c r="H176" s="321"/>
    </row>
    <row r="177" spans="1:8">
      <c r="A177" s="318"/>
      <c r="B177" s="318"/>
      <c r="C177" s="321"/>
      <c r="D177" s="321"/>
      <c r="E177" s="321"/>
      <c r="F177" s="321"/>
      <c r="G177" s="321"/>
      <c r="H177" s="321"/>
    </row>
    <row r="178" spans="1:8">
      <c r="A178" s="318"/>
      <c r="B178" s="318"/>
      <c r="C178" s="321"/>
      <c r="D178" s="321"/>
      <c r="E178" s="321"/>
      <c r="F178" s="321"/>
      <c r="G178" s="321"/>
      <c r="H178" s="321"/>
    </row>
    <row r="179" spans="1:8">
      <c r="A179" s="318"/>
      <c r="B179" s="318"/>
      <c r="C179" s="321"/>
      <c r="D179" s="321"/>
      <c r="E179" s="321"/>
      <c r="F179" s="321"/>
      <c r="G179" s="321"/>
      <c r="H179" s="321"/>
    </row>
    <row r="180" spans="1:8">
      <c r="A180" s="318"/>
      <c r="B180" s="318"/>
      <c r="C180" s="321"/>
      <c r="D180" s="321"/>
      <c r="E180" s="321"/>
      <c r="F180" s="321"/>
      <c r="G180" s="321"/>
      <c r="H180" s="321"/>
    </row>
    <row r="181" spans="1:8">
      <c r="A181" s="318"/>
      <c r="B181" s="318"/>
      <c r="C181" s="321"/>
      <c r="D181" s="321"/>
      <c r="E181" s="321"/>
      <c r="F181" s="321"/>
      <c r="G181" s="321"/>
      <c r="H181" s="321"/>
    </row>
    <row r="182" spans="1:8">
      <c r="A182" s="318"/>
      <c r="B182" s="318"/>
      <c r="C182" s="321"/>
      <c r="D182" s="321"/>
      <c r="E182" s="321"/>
      <c r="F182" s="321"/>
      <c r="G182" s="321"/>
      <c r="H182" s="321"/>
    </row>
    <row r="183" spans="1:8">
      <c r="A183" s="318"/>
      <c r="B183" s="318"/>
      <c r="C183" s="321"/>
      <c r="D183" s="321"/>
      <c r="E183" s="321"/>
      <c r="F183" s="321"/>
      <c r="G183" s="321"/>
      <c r="H183" s="321"/>
    </row>
    <row r="184" spans="1:8">
      <c r="A184" s="318"/>
      <c r="B184" s="318"/>
      <c r="C184" s="321"/>
      <c r="D184" s="321"/>
      <c r="E184" s="321"/>
      <c r="F184" s="321"/>
      <c r="G184" s="321"/>
      <c r="H184" s="321"/>
    </row>
    <row r="185" spans="1:8">
      <c r="A185" s="318"/>
      <c r="B185" s="318"/>
      <c r="C185" s="321"/>
      <c r="D185" s="321"/>
      <c r="E185" s="321"/>
      <c r="F185" s="321"/>
      <c r="G185" s="321"/>
      <c r="H185" s="321"/>
    </row>
    <row r="186" spans="1:8">
      <c r="A186" s="318"/>
      <c r="B186" s="318"/>
      <c r="C186" s="321"/>
      <c r="D186" s="321"/>
      <c r="E186" s="321"/>
      <c r="F186" s="321"/>
      <c r="G186" s="321"/>
      <c r="H186" s="321"/>
    </row>
    <row r="187" spans="1:8">
      <c r="A187" s="318"/>
      <c r="B187" s="318"/>
      <c r="C187" s="321"/>
      <c r="D187" s="321"/>
      <c r="E187" s="321"/>
      <c r="F187" s="321"/>
      <c r="G187" s="321"/>
      <c r="H187" s="321"/>
    </row>
    <row r="188" spans="1:8">
      <c r="A188" s="318"/>
      <c r="B188" s="318"/>
      <c r="C188" s="321"/>
      <c r="D188" s="321"/>
      <c r="E188" s="321"/>
      <c r="F188" s="321"/>
      <c r="G188" s="321"/>
      <c r="H188" s="321"/>
    </row>
    <row r="189" spans="1:8">
      <c r="A189" s="318"/>
      <c r="B189" s="318"/>
      <c r="C189" s="321"/>
      <c r="D189" s="321"/>
      <c r="E189" s="321"/>
      <c r="F189" s="321"/>
      <c r="G189" s="321"/>
      <c r="H189" s="321"/>
    </row>
    <row r="190" spans="1:8">
      <c r="A190" s="318"/>
      <c r="B190" s="318"/>
      <c r="C190" s="321"/>
      <c r="D190" s="321"/>
      <c r="E190" s="321"/>
      <c r="F190" s="321"/>
      <c r="G190" s="321"/>
      <c r="H190" s="321"/>
    </row>
    <row r="191" spans="1:8">
      <c r="A191" s="318"/>
      <c r="B191" s="318"/>
      <c r="C191" s="321"/>
      <c r="D191" s="321"/>
      <c r="E191" s="321"/>
      <c r="F191" s="321"/>
      <c r="G191" s="321"/>
      <c r="H191" s="321"/>
    </row>
    <row r="192" spans="1:8">
      <c r="A192" s="318"/>
      <c r="B192" s="318"/>
      <c r="C192" s="321"/>
      <c r="D192" s="321"/>
      <c r="E192" s="321"/>
      <c r="F192" s="321"/>
      <c r="G192" s="321"/>
      <c r="H192" s="321"/>
    </row>
    <row r="193" spans="1:8">
      <c r="A193" s="318"/>
      <c r="B193" s="318"/>
      <c r="C193" s="321"/>
      <c r="D193" s="321"/>
      <c r="E193" s="321"/>
      <c r="F193" s="321"/>
      <c r="G193" s="321"/>
      <c r="H193" s="321"/>
    </row>
    <row r="194" spans="1:8">
      <c r="A194" s="318"/>
      <c r="B194" s="318"/>
      <c r="C194" s="321"/>
      <c r="D194" s="321"/>
      <c r="E194" s="321"/>
      <c r="F194" s="321"/>
      <c r="G194" s="321"/>
      <c r="H194" s="321"/>
    </row>
    <row r="195" spans="1:8">
      <c r="A195" s="318"/>
      <c r="B195" s="318"/>
      <c r="C195" s="321"/>
      <c r="D195" s="321"/>
      <c r="E195" s="321"/>
      <c r="F195" s="321"/>
      <c r="G195" s="321"/>
      <c r="H195" s="321"/>
    </row>
    <row r="196" spans="1:8">
      <c r="A196" s="318"/>
      <c r="B196" s="318"/>
      <c r="C196" s="321"/>
      <c r="D196" s="321"/>
      <c r="E196" s="321"/>
      <c r="F196" s="321"/>
      <c r="G196" s="321"/>
      <c r="H196" s="321"/>
    </row>
    <row r="197" spans="1:8">
      <c r="A197" s="318"/>
      <c r="B197" s="318"/>
      <c r="C197" s="321"/>
      <c r="D197" s="321"/>
      <c r="E197" s="321"/>
      <c r="F197" s="321"/>
      <c r="G197" s="321"/>
      <c r="H197" s="321"/>
    </row>
    <row r="198" spans="1:8">
      <c r="A198" s="318"/>
      <c r="B198" s="318"/>
      <c r="C198" s="321"/>
      <c r="D198" s="321"/>
      <c r="E198" s="321"/>
      <c r="F198" s="321"/>
      <c r="G198" s="321"/>
      <c r="H198" s="321"/>
    </row>
    <row r="199" spans="1:8">
      <c r="A199" s="318"/>
      <c r="B199" s="318"/>
      <c r="C199" s="321"/>
      <c r="D199" s="321"/>
      <c r="E199" s="321"/>
      <c r="F199" s="321"/>
      <c r="G199" s="321"/>
      <c r="H199" s="321"/>
    </row>
    <row r="200" spans="1:8">
      <c r="A200" s="318"/>
      <c r="B200" s="318"/>
      <c r="C200" s="321"/>
      <c r="D200" s="321"/>
      <c r="E200" s="321"/>
      <c r="F200" s="321"/>
      <c r="G200" s="321"/>
      <c r="H200" s="321"/>
    </row>
    <row r="201" spans="1:8">
      <c r="A201" s="318"/>
      <c r="B201" s="318"/>
      <c r="C201" s="321"/>
      <c r="D201" s="321"/>
      <c r="E201" s="321"/>
      <c r="F201" s="321"/>
      <c r="G201" s="321"/>
      <c r="H201" s="321"/>
    </row>
    <row r="202" spans="1:8">
      <c r="A202" s="318"/>
      <c r="B202" s="318"/>
      <c r="C202" s="321"/>
      <c r="D202" s="321"/>
      <c r="E202" s="321"/>
      <c r="F202" s="321"/>
      <c r="G202" s="321"/>
      <c r="H202" s="321"/>
    </row>
    <row r="203" spans="1:8">
      <c r="A203" s="318"/>
      <c r="B203" s="318"/>
      <c r="C203" s="321"/>
      <c r="D203" s="321"/>
      <c r="E203" s="321"/>
      <c r="F203" s="321"/>
      <c r="G203" s="321"/>
      <c r="H203" s="321"/>
    </row>
    <row r="204" spans="1:8">
      <c r="A204" s="318"/>
      <c r="B204" s="318"/>
      <c r="C204" s="321"/>
      <c r="D204" s="321"/>
      <c r="E204" s="321"/>
      <c r="F204" s="321"/>
      <c r="G204" s="321"/>
      <c r="H204" s="321"/>
    </row>
    <row r="205" spans="1:8">
      <c r="A205" s="318"/>
      <c r="B205" s="318"/>
      <c r="C205" s="321"/>
      <c r="D205" s="321"/>
      <c r="E205" s="321"/>
      <c r="F205" s="321"/>
      <c r="G205" s="321"/>
      <c r="H205" s="321"/>
    </row>
    <row r="206" spans="1:8">
      <c r="A206" s="318"/>
      <c r="B206" s="318"/>
      <c r="C206" s="321"/>
      <c r="D206" s="321"/>
      <c r="E206" s="321"/>
      <c r="F206" s="321"/>
      <c r="G206" s="321"/>
      <c r="H206" s="321"/>
    </row>
    <row r="207" spans="1:8">
      <c r="A207" s="318"/>
      <c r="B207" s="318"/>
      <c r="C207" s="321"/>
      <c r="D207" s="321"/>
      <c r="E207" s="321"/>
      <c r="F207" s="321"/>
      <c r="G207" s="321"/>
      <c r="H207" s="321"/>
    </row>
    <row r="208" spans="1:8">
      <c r="A208" s="318"/>
      <c r="B208" s="318"/>
      <c r="C208" s="321"/>
      <c r="D208" s="321"/>
      <c r="E208" s="321"/>
      <c r="F208" s="321"/>
      <c r="G208" s="321"/>
      <c r="H208" s="321"/>
    </row>
    <row r="209" spans="1:8">
      <c r="A209" s="318"/>
      <c r="B209" s="318"/>
      <c r="C209" s="321"/>
      <c r="D209" s="321"/>
      <c r="E209" s="321"/>
      <c r="F209" s="321"/>
      <c r="G209" s="321"/>
      <c r="H209" s="321"/>
    </row>
    <row r="210" spans="1:8">
      <c r="A210" s="318"/>
      <c r="B210" s="318"/>
      <c r="C210" s="321"/>
      <c r="D210" s="321"/>
      <c r="E210" s="321"/>
      <c r="F210" s="321"/>
      <c r="G210" s="321"/>
      <c r="H210" s="321"/>
    </row>
    <row r="211" spans="1:8">
      <c r="A211" s="318"/>
      <c r="B211" s="318"/>
      <c r="C211" s="321"/>
      <c r="D211" s="321"/>
      <c r="E211" s="321"/>
      <c r="F211" s="321"/>
      <c r="G211" s="321"/>
      <c r="H211" s="321"/>
    </row>
    <row r="212" spans="1:8">
      <c r="A212" s="318"/>
      <c r="B212" s="318"/>
      <c r="C212" s="321"/>
      <c r="D212" s="321"/>
      <c r="E212" s="321"/>
      <c r="F212" s="321"/>
      <c r="G212" s="321"/>
      <c r="H212" s="321"/>
    </row>
    <row r="213" spans="1:8">
      <c r="A213" s="318"/>
      <c r="B213" s="318"/>
      <c r="C213" s="321"/>
      <c r="D213" s="321"/>
      <c r="E213" s="321"/>
      <c r="F213" s="321"/>
      <c r="G213" s="321"/>
      <c r="H213" s="321"/>
    </row>
    <row r="214" spans="1:8">
      <c r="A214" s="318"/>
      <c r="B214" s="318"/>
      <c r="C214" s="321"/>
      <c r="D214" s="321"/>
      <c r="E214" s="321"/>
      <c r="F214" s="321"/>
      <c r="G214" s="321"/>
      <c r="H214" s="321"/>
    </row>
    <row r="215" spans="1:8">
      <c r="A215" s="318"/>
      <c r="B215" s="318"/>
      <c r="C215" s="321"/>
      <c r="D215" s="321"/>
      <c r="E215" s="321"/>
      <c r="F215" s="321"/>
      <c r="G215" s="321"/>
      <c r="H215" s="321"/>
    </row>
    <row r="216" spans="1:8">
      <c r="A216" s="318"/>
      <c r="B216" s="318"/>
      <c r="C216" s="321"/>
      <c r="D216" s="321"/>
      <c r="E216" s="321"/>
      <c r="F216" s="321"/>
      <c r="G216" s="321"/>
      <c r="H216" s="321"/>
    </row>
    <row r="217" spans="1:8">
      <c r="A217" s="318"/>
      <c r="B217" s="318"/>
      <c r="C217" s="321"/>
      <c r="D217" s="321"/>
      <c r="E217" s="321"/>
      <c r="F217" s="321"/>
      <c r="G217" s="321"/>
      <c r="H217" s="321"/>
    </row>
    <row r="218" spans="1:8">
      <c r="A218" s="318"/>
      <c r="B218" s="318"/>
      <c r="C218" s="321"/>
      <c r="D218" s="321"/>
      <c r="E218" s="321"/>
      <c r="F218" s="321"/>
      <c r="G218" s="321"/>
      <c r="H218" s="321"/>
    </row>
    <row r="219" spans="1:8">
      <c r="A219" s="318"/>
      <c r="B219" s="318"/>
      <c r="C219" s="321"/>
      <c r="D219" s="321"/>
      <c r="E219" s="321"/>
      <c r="F219" s="321"/>
      <c r="G219" s="321"/>
      <c r="H219" s="321"/>
    </row>
    <row r="220" spans="1:8">
      <c r="A220" s="318"/>
      <c r="B220" s="318"/>
      <c r="C220" s="321"/>
      <c r="D220" s="321"/>
      <c r="E220" s="321"/>
      <c r="F220" s="321"/>
      <c r="G220" s="321"/>
      <c r="H220" s="321"/>
    </row>
    <row r="221" spans="1:8">
      <c r="A221" s="318"/>
      <c r="B221" s="318"/>
      <c r="C221" s="321"/>
      <c r="D221" s="321"/>
      <c r="E221" s="321"/>
      <c r="F221" s="321"/>
      <c r="G221" s="321"/>
      <c r="H221" s="321"/>
    </row>
    <row r="222" spans="1:8">
      <c r="A222" s="318"/>
      <c r="B222" s="318"/>
      <c r="C222" s="321"/>
      <c r="D222" s="321"/>
      <c r="E222" s="321"/>
      <c r="F222" s="321"/>
      <c r="G222" s="321"/>
      <c r="H222" s="321"/>
    </row>
    <row r="223" spans="1:8">
      <c r="A223" s="318"/>
      <c r="B223" s="318"/>
      <c r="C223" s="321"/>
      <c r="D223" s="321"/>
      <c r="E223" s="321"/>
      <c r="F223" s="321"/>
      <c r="G223" s="321"/>
      <c r="H223" s="321"/>
    </row>
    <row r="224" spans="1:8">
      <c r="A224" s="318"/>
      <c r="B224" s="318"/>
      <c r="C224" s="321"/>
      <c r="D224" s="321"/>
      <c r="E224" s="321"/>
      <c r="F224" s="321"/>
      <c r="G224" s="321"/>
      <c r="H224" s="321"/>
    </row>
    <row r="225" spans="1:8">
      <c r="A225" s="318"/>
      <c r="B225" s="318"/>
      <c r="C225" s="321"/>
      <c r="D225" s="321"/>
      <c r="E225" s="321"/>
      <c r="F225" s="321"/>
      <c r="G225" s="321"/>
      <c r="H225" s="321"/>
    </row>
    <row r="226" spans="1:8">
      <c r="A226" s="318"/>
      <c r="B226" s="318"/>
      <c r="C226" s="321"/>
      <c r="D226" s="321"/>
      <c r="E226" s="321"/>
      <c r="F226" s="321"/>
      <c r="G226" s="321"/>
      <c r="H226" s="321"/>
    </row>
    <row r="227" spans="1:8">
      <c r="A227" s="318"/>
      <c r="B227" s="318"/>
      <c r="C227" s="321"/>
      <c r="D227" s="321"/>
      <c r="E227" s="321"/>
      <c r="F227" s="321"/>
      <c r="G227" s="321"/>
      <c r="H227" s="321"/>
    </row>
    <row r="228" spans="1:8">
      <c r="A228" s="318"/>
      <c r="B228" s="318"/>
      <c r="C228" s="321"/>
      <c r="D228" s="321"/>
      <c r="E228" s="321"/>
      <c r="F228" s="321"/>
      <c r="G228" s="321"/>
      <c r="H228" s="321"/>
    </row>
    <row r="229" spans="1:8">
      <c r="A229" s="318"/>
      <c r="B229" s="318"/>
      <c r="C229" s="321"/>
      <c r="D229" s="321"/>
      <c r="E229" s="321"/>
      <c r="F229" s="321"/>
      <c r="G229" s="321"/>
      <c r="H229" s="321"/>
    </row>
    <row r="230" spans="1:8">
      <c r="A230" s="318"/>
      <c r="B230" s="318"/>
      <c r="C230" s="321"/>
      <c r="D230" s="321"/>
      <c r="E230" s="321"/>
      <c r="F230" s="321"/>
      <c r="G230" s="321"/>
      <c r="H230" s="321"/>
    </row>
    <row r="231" spans="1:8">
      <c r="A231" s="318"/>
      <c r="B231" s="318"/>
      <c r="C231" s="321"/>
      <c r="D231" s="321"/>
      <c r="E231" s="321"/>
      <c r="F231" s="321"/>
      <c r="G231" s="321"/>
      <c r="H231" s="321"/>
    </row>
    <row r="232" spans="1:8">
      <c r="A232" s="318"/>
      <c r="B232" s="318"/>
      <c r="C232" s="321"/>
      <c r="D232" s="321"/>
      <c r="E232" s="321"/>
      <c r="F232" s="321"/>
      <c r="G232" s="321"/>
      <c r="H232" s="321"/>
    </row>
    <row r="233" spans="1:8">
      <c r="A233" s="318"/>
      <c r="B233" s="318"/>
      <c r="C233" s="321"/>
      <c r="D233" s="321"/>
      <c r="E233" s="321"/>
      <c r="F233" s="321"/>
      <c r="G233" s="321"/>
      <c r="H233" s="321"/>
    </row>
    <row r="234" spans="1:8">
      <c r="A234" s="318"/>
      <c r="B234" s="318"/>
      <c r="C234" s="321"/>
      <c r="D234" s="321"/>
      <c r="E234" s="321"/>
      <c r="F234" s="321"/>
      <c r="G234" s="321"/>
      <c r="H234" s="321"/>
    </row>
    <row r="235" spans="1:8">
      <c r="A235" s="318"/>
      <c r="B235" s="318"/>
      <c r="C235" s="321"/>
      <c r="D235" s="321"/>
      <c r="E235" s="321"/>
      <c r="F235" s="321"/>
      <c r="G235" s="321"/>
      <c r="H235" s="321"/>
    </row>
    <row r="236" spans="1:8">
      <c r="A236" s="318"/>
      <c r="B236" s="318"/>
      <c r="C236" s="321"/>
      <c r="D236" s="321"/>
      <c r="E236" s="321"/>
      <c r="F236" s="321"/>
      <c r="G236" s="321"/>
      <c r="H236" s="321"/>
    </row>
    <row r="237" spans="1:8">
      <c r="A237" s="318"/>
      <c r="B237" s="318"/>
      <c r="C237" s="321"/>
      <c r="D237" s="321"/>
      <c r="E237" s="321"/>
      <c r="F237" s="321"/>
      <c r="G237" s="321"/>
      <c r="H237" s="321"/>
    </row>
    <row r="238" spans="1:8">
      <c r="A238" s="318"/>
      <c r="B238" s="318"/>
      <c r="C238" s="321"/>
      <c r="D238" s="321"/>
      <c r="E238" s="321"/>
      <c r="F238" s="321"/>
      <c r="G238" s="321"/>
      <c r="H238" s="321"/>
    </row>
    <row r="239" spans="1:8">
      <c r="A239" s="318"/>
      <c r="B239" s="318"/>
      <c r="C239" s="321"/>
      <c r="D239" s="321"/>
      <c r="E239" s="321"/>
      <c r="F239" s="321"/>
      <c r="G239" s="321"/>
      <c r="H239" s="321"/>
    </row>
    <row r="240" spans="1:8">
      <c r="A240" s="318"/>
      <c r="B240" s="318"/>
      <c r="C240" s="321"/>
      <c r="D240" s="321"/>
      <c r="E240" s="321"/>
      <c r="F240" s="321"/>
      <c r="G240" s="321"/>
      <c r="H240" s="321"/>
    </row>
    <row r="241" spans="1:8">
      <c r="A241" s="318"/>
      <c r="B241" s="318"/>
      <c r="C241" s="321"/>
      <c r="D241" s="321"/>
      <c r="E241" s="321"/>
      <c r="F241" s="321"/>
      <c r="G241" s="321"/>
      <c r="H241" s="321"/>
    </row>
    <row r="242" spans="1:8">
      <c r="A242" s="318"/>
      <c r="B242" s="318"/>
      <c r="C242" s="321"/>
      <c r="D242" s="321"/>
      <c r="E242" s="321"/>
      <c r="F242" s="321"/>
      <c r="G242" s="321"/>
      <c r="H242" s="321"/>
    </row>
    <row r="243" spans="1:8">
      <c r="A243" s="318"/>
      <c r="B243" s="318"/>
      <c r="C243" s="321"/>
      <c r="D243" s="321"/>
      <c r="E243" s="321"/>
      <c r="F243" s="321"/>
      <c r="G243" s="321"/>
      <c r="H243" s="321"/>
    </row>
    <row r="244" spans="1:8">
      <c r="A244" s="318"/>
      <c r="B244" s="318"/>
      <c r="C244" s="321"/>
      <c r="D244" s="321"/>
      <c r="E244" s="321"/>
      <c r="F244" s="321"/>
      <c r="G244" s="321"/>
      <c r="H244" s="321"/>
    </row>
    <row r="245" spans="1:8">
      <c r="A245" s="318"/>
      <c r="B245" s="318"/>
      <c r="C245" s="321"/>
      <c r="D245" s="321"/>
      <c r="E245" s="321"/>
      <c r="F245" s="321"/>
      <c r="G245" s="321"/>
      <c r="H245" s="321"/>
    </row>
    <row r="246" spans="1:8">
      <c r="A246" s="318"/>
      <c r="B246" s="318"/>
      <c r="C246" s="321"/>
      <c r="D246" s="321"/>
      <c r="E246" s="321"/>
      <c r="F246" s="321"/>
      <c r="G246" s="321"/>
      <c r="H246" s="321"/>
    </row>
    <row r="247" spans="1:8">
      <c r="A247" s="318"/>
      <c r="B247" s="318"/>
      <c r="C247" s="321"/>
      <c r="D247" s="321"/>
      <c r="E247" s="321"/>
      <c r="F247" s="321"/>
      <c r="G247" s="321"/>
      <c r="H247" s="321"/>
    </row>
    <row r="248" spans="1:8">
      <c r="A248" s="318"/>
      <c r="B248" s="318"/>
      <c r="C248" s="321"/>
      <c r="D248" s="321"/>
      <c r="E248" s="321"/>
      <c r="F248" s="321"/>
      <c r="G248" s="321"/>
      <c r="H248" s="321"/>
    </row>
    <row r="249" spans="1:8">
      <c r="A249" s="318"/>
      <c r="B249" s="318"/>
      <c r="C249" s="321"/>
      <c r="D249" s="321"/>
      <c r="E249" s="321"/>
      <c r="F249" s="321"/>
      <c r="G249" s="321"/>
      <c r="H249" s="321"/>
    </row>
    <row r="250" spans="1:8">
      <c r="A250" s="318"/>
      <c r="B250" s="318"/>
      <c r="C250" s="321"/>
      <c r="D250" s="321"/>
      <c r="E250" s="321"/>
      <c r="F250" s="321"/>
      <c r="G250" s="321"/>
      <c r="H250" s="321"/>
    </row>
    <row r="251" spans="1:8">
      <c r="A251" s="318"/>
      <c r="B251" s="318"/>
      <c r="C251" s="321"/>
      <c r="D251" s="321"/>
      <c r="E251" s="321"/>
      <c r="F251" s="321"/>
      <c r="G251" s="321"/>
      <c r="H251" s="321"/>
    </row>
    <row r="252" spans="1:8">
      <c r="A252" s="318"/>
      <c r="B252" s="318"/>
      <c r="C252" s="321"/>
      <c r="D252" s="321"/>
      <c r="E252" s="321"/>
      <c r="F252" s="321"/>
      <c r="G252" s="321"/>
      <c r="H252" s="321"/>
    </row>
    <row r="253" spans="1:8">
      <c r="A253" s="318"/>
      <c r="B253" s="318"/>
      <c r="C253" s="321"/>
      <c r="D253" s="321"/>
      <c r="E253" s="321"/>
      <c r="F253" s="321"/>
      <c r="G253" s="321"/>
      <c r="H253" s="321"/>
    </row>
    <row r="254" spans="1:8">
      <c r="A254" s="318"/>
      <c r="B254" s="318"/>
      <c r="C254" s="321"/>
      <c r="D254" s="321"/>
      <c r="E254" s="321"/>
      <c r="F254" s="321"/>
      <c r="G254" s="321"/>
      <c r="H254" s="321"/>
    </row>
    <row r="255" spans="1:8">
      <c r="A255" s="318"/>
      <c r="B255" s="318"/>
      <c r="C255" s="321"/>
      <c r="D255" s="321"/>
      <c r="E255" s="321"/>
      <c r="F255" s="321"/>
      <c r="G255" s="321"/>
      <c r="H255" s="321"/>
    </row>
    <row r="256" spans="1:8">
      <c r="A256" s="318"/>
      <c r="B256" s="318"/>
      <c r="C256" s="321"/>
      <c r="D256" s="321"/>
      <c r="E256" s="321"/>
      <c r="F256" s="321"/>
      <c r="G256" s="321"/>
      <c r="H256" s="321"/>
    </row>
    <row r="257" spans="1:8">
      <c r="A257" s="318"/>
      <c r="B257" s="318"/>
      <c r="C257" s="321"/>
      <c r="D257" s="321"/>
      <c r="E257" s="321"/>
      <c r="F257" s="321"/>
      <c r="G257" s="321"/>
      <c r="H257" s="321"/>
    </row>
    <row r="258" spans="1:8">
      <c r="A258" s="318"/>
      <c r="B258" s="318"/>
      <c r="C258" s="321"/>
      <c r="D258" s="321"/>
      <c r="E258" s="321"/>
      <c r="F258" s="321"/>
      <c r="G258" s="321"/>
      <c r="H258" s="321"/>
    </row>
    <row r="259" spans="1:8">
      <c r="A259" s="318"/>
      <c r="B259" s="318"/>
      <c r="C259" s="321"/>
      <c r="D259" s="321"/>
      <c r="E259" s="321"/>
      <c r="F259" s="321"/>
      <c r="G259" s="321"/>
      <c r="H259" s="321"/>
    </row>
    <row r="260" spans="1:8">
      <c r="A260" s="318"/>
      <c r="B260" s="318"/>
      <c r="C260" s="321"/>
      <c r="D260" s="321"/>
      <c r="E260" s="321"/>
      <c r="F260" s="321"/>
      <c r="G260" s="321"/>
      <c r="H260" s="321"/>
    </row>
    <row r="261" spans="1:8">
      <c r="A261" s="318"/>
      <c r="B261" s="318"/>
      <c r="C261" s="321"/>
      <c r="D261" s="321"/>
      <c r="E261" s="321"/>
      <c r="F261" s="321"/>
      <c r="G261" s="321"/>
      <c r="H261" s="321"/>
    </row>
    <row r="262" spans="1:8">
      <c r="A262" s="318"/>
      <c r="B262" s="318"/>
      <c r="C262" s="321"/>
      <c r="D262" s="321"/>
      <c r="E262" s="321"/>
      <c r="F262" s="321"/>
      <c r="G262" s="321"/>
      <c r="H262" s="321"/>
    </row>
    <row r="263" spans="1:8">
      <c r="A263" s="318"/>
      <c r="B263" s="318"/>
      <c r="C263" s="321"/>
      <c r="D263" s="321"/>
      <c r="E263" s="321"/>
      <c r="F263" s="321"/>
      <c r="G263" s="321"/>
      <c r="H263" s="321"/>
    </row>
    <row r="264" spans="1:8">
      <c r="A264" s="318"/>
      <c r="B264" s="318"/>
      <c r="C264" s="321"/>
      <c r="D264" s="321"/>
      <c r="E264" s="321"/>
      <c r="F264" s="321"/>
      <c r="G264" s="321"/>
      <c r="H264" s="321"/>
    </row>
    <row r="265" spans="1:8">
      <c r="A265" s="318"/>
      <c r="B265" s="318"/>
      <c r="C265" s="321"/>
      <c r="D265" s="321"/>
      <c r="E265" s="321"/>
      <c r="F265" s="321"/>
      <c r="G265" s="321"/>
      <c r="H265" s="321"/>
    </row>
    <row r="266" spans="1:8">
      <c r="A266" s="318"/>
      <c r="B266" s="318"/>
      <c r="C266" s="321"/>
      <c r="D266" s="321"/>
      <c r="E266" s="321"/>
      <c r="F266" s="321"/>
      <c r="G266" s="321"/>
      <c r="H266" s="321"/>
    </row>
    <row r="267" spans="1:8">
      <c r="A267" s="318"/>
      <c r="B267" s="318"/>
      <c r="C267" s="321"/>
      <c r="D267" s="321"/>
      <c r="E267" s="321"/>
      <c r="F267" s="321"/>
      <c r="G267" s="321"/>
      <c r="H267" s="321"/>
    </row>
    <row r="268" spans="1:8">
      <c r="A268" s="318"/>
      <c r="B268" s="318"/>
      <c r="C268" s="321"/>
      <c r="D268" s="321"/>
      <c r="E268" s="321"/>
      <c r="F268" s="321"/>
      <c r="G268" s="321"/>
      <c r="H268" s="321"/>
    </row>
    <row r="269" spans="1:8">
      <c r="A269" s="318"/>
      <c r="B269" s="318"/>
      <c r="C269" s="321"/>
      <c r="D269" s="321"/>
      <c r="E269" s="321"/>
      <c r="F269" s="321"/>
      <c r="G269" s="321"/>
      <c r="H269" s="321"/>
    </row>
    <row r="270" spans="1:8">
      <c r="A270" s="318"/>
      <c r="B270" s="318"/>
      <c r="C270" s="321"/>
      <c r="D270" s="321"/>
      <c r="E270" s="321"/>
      <c r="F270" s="321"/>
      <c r="G270" s="321"/>
      <c r="H270" s="321"/>
    </row>
    <row r="271" spans="1:8">
      <c r="A271" s="318"/>
      <c r="B271" s="318"/>
      <c r="C271" s="321"/>
      <c r="D271" s="321"/>
      <c r="E271" s="321"/>
      <c r="F271" s="321"/>
      <c r="G271" s="321"/>
      <c r="H271" s="321"/>
    </row>
    <row r="272" spans="1:8">
      <c r="A272" s="318"/>
      <c r="B272" s="318"/>
      <c r="C272" s="321"/>
      <c r="D272" s="321"/>
      <c r="E272" s="321"/>
      <c r="F272" s="321"/>
      <c r="G272" s="321"/>
      <c r="H272" s="321"/>
    </row>
    <row r="273" spans="1:8">
      <c r="A273" s="318"/>
      <c r="B273" s="318"/>
      <c r="C273" s="321"/>
      <c r="D273" s="321"/>
      <c r="E273" s="321"/>
      <c r="F273" s="321"/>
      <c r="G273" s="321"/>
      <c r="H273" s="321"/>
    </row>
    <row r="274" spans="1:8">
      <c r="A274" s="318"/>
      <c r="B274" s="318"/>
      <c r="C274" s="321"/>
      <c r="D274" s="321"/>
      <c r="E274" s="321"/>
      <c r="F274" s="321"/>
      <c r="G274" s="321"/>
      <c r="H274" s="321"/>
    </row>
    <row r="275" spans="1:8">
      <c r="A275" s="318"/>
      <c r="B275" s="318"/>
      <c r="C275" s="321"/>
      <c r="D275" s="321"/>
      <c r="E275" s="321"/>
      <c r="F275" s="321"/>
      <c r="G275" s="321"/>
      <c r="H275" s="321"/>
    </row>
    <row r="276" spans="1:8">
      <c r="A276" s="318"/>
      <c r="B276" s="318"/>
      <c r="C276" s="321"/>
      <c r="D276" s="321"/>
      <c r="E276" s="321"/>
      <c r="F276" s="321"/>
      <c r="G276" s="321"/>
      <c r="H276" s="321"/>
    </row>
    <row r="277" spans="1:8">
      <c r="A277" s="318"/>
      <c r="B277" s="318"/>
      <c r="C277" s="321"/>
      <c r="D277" s="321"/>
      <c r="E277" s="321"/>
      <c r="F277" s="321"/>
      <c r="G277" s="321"/>
      <c r="H277" s="321"/>
    </row>
    <row r="278" spans="1:8">
      <c r="A278" s="318"/>
      <c r="B278" s="318"/>
      <c r="C278" s="321"/>
      <c r="D278" s="321"/>
      <c r="E278" s="321"/>
      <c r="F278" s="321"/>
      <c r="G278" s="321"/>
      <c r="H278" s="321"/>
    </row>
    <row r="279" spans="1:8">
      <c r="A279" s="318"/>
      <c r="B279" s="318"/>
      <c r="C279" s="321"/>
      <c r="D279" s="321"/>
      <c r="E279" s="321"/>
      <c r="F279" s="321"/>
      <c r="G279" s="321"/>
      <c r="H279" s="321"/>
    </row>
    <row r="280" spans="1:8">
      <c r="A280" s="318"/>
      <c r="B280" s="318"/>
      <c r="C280" s="321"/>
      <c r="D280" s="321"/>
      <c r="E280" s="321"/>
      <c r="F280" s="321"/>
      <c r="G280" s="321"/>
      <c r="H280" s="321"/>
    </row>
    <row r="281" spans="1:8">
      <c r="A281" s="318"/>
      <c r="B281" s="318"/>
      <c r="C281" s="321"/>
      <c r="D281" s="321"/>
      <c r="E281" s="321"/>
      <c r="F281" s="321"/>
      <c r="G281" s="321"/>
      <c r="H281" s="321"/>
    </row>
    <row r="282" spans="1:8">
      <c r="A282" s="318"/>
      <c r="B282" s="318"/>
      <c r="C282" s="321"/>
      <c r="D282" s="321"/>
      <c r="E282" s="321"/>
      <c r="F282" s="321"/>
      <c r="G282" s="321"/>
      <c r="H282" s="321"/>
    </row>
    <row r="283" spans="1:8">
      <c r="A283" s="318"/>
      <c r="B283" s="318"/>
      <c r="C283" s="321"/>
      <c r="D283" s="321"/>
      <c r="E283" s="321"/>
      <c r="F283" s="321"/>
      <c r="G283" s="321"/>
      <c r="H283" s="321"/>
    </row>
    <row r="284" spans="1:8">
      <c r="A284" s="318"/>
      <c r="B284" s="318"/>
      <c r="C284" s="321"/>
      <c r="D284" s="321"/>
      <c r="E284" s="321"/>
      <c r="F284" s="321"/>
      <c r="G284" s="321"/>
      <c r="H284" s="321"/>
    </row>
    <row r="285" spans="1:8">
      <c r="A285" s="318"/>
      <c r="B285" s="318"/>
      <c r="C285" s="321"/>
      <c r="D285" s="321"/>
      <c r="E285" s="321"/>
      <c r="F285" s="321"/>
      <c r="G285" s="321"/>
      <c r="H285" s="321"/>
    </row>
    <row r="286" spans="1:8">
      <c r="A286" s="318"/>
      <c r="B286" s="318"/>
      <c r="C286" s="321"/>
      <c r="D286" s="321"/>
      <c r="E286" s="321"/>
      <c r="F286" s="321"/>
      <c r="G286" s="321"/>
      <c r="H286" s="321"/>
    </row>
    <row r="287" spans="1:8">
      <c r="A287" s="318"/>
      <c r="B287" s="318"/>
      <c r="C287" s="321"/>
      <c r="D287" s="321"/>
      <c r="E287" s="321"/>
      <c r="F287" s="321"/>
      <c r="G287" s="321"/>
      <c r="H287" s="321"/>
    </row>
    <row r="288" spans="1:8">
      <c r="A288" s="318"/>
      <c r="B288" s="318"/>
      <c r="C288" s="321"/>
      <c r="D288" s="321"/>
      <c r="E288" s="321"/>
      <c r="F288" s="321"/>
      <c r="G288" s="321"/>
      <c r="H288" s="321"/>
    </row>
    <row r="289" spans="1:8">
      <c r="A289" s="318"/>
      <c r="B289" s="318"/>
      <c r="C289" s="321"/>
      <c r="D289" s="321"/>
      <c r="E289" s="321"/>
      <c r="F289" s="321"/>
      <c r="G289" s="321"/>
      <c r="H289" s="321"/>
    </row>
    <row r="290" spans="1:8">
      <c r="A290" s="318"/>
      <c r="B290" s="318"/>
      <c r="C290" s="321"/>
      <c r="D290" s="321"/>
      <c r="E290" s="321"/>
      <c r="F290" s="321"/>
      <c r="G290" s="321"/>
      <c r="H290" s="321"/>
    </row>
    <row r="291" spans="1:8">
      <c r="A291" s="318"/>
      <c r="B291" s="318"/>
      <c r="C291" s="321"/>
      <c r="D291" s="321"/>
      <c r="E291" s="321"/>
      <c r="F291" s="321"/>
      <c r="G291" s="321"/>
      <c r="H291" s="321"/>
    </row>
    <row r="292" spans="1:8">
      <c r="A292" s="318"/>
      <c r="B292" s="318"/>
      <c r="C292" s="321"/>
      <c r="D292" s="321"/>
      <c r="E292" s="321"/>
      <c r="F292" s="321"/>
      <c r="G292" s="321"/>
      <c r="H292" s="321"/>
    </row>
    <row r="293" spans="1:8">
      <c r="A293" s="318"/>
      <c r="B293" s="318"/>
      <c r="C293" s="321"/>
      <c r="D293" s="321"/>
      <c r="E293" s="321"/>
      <c r="F293" s="321"/>
      <c r="G293" s="321"/>
      <c r="H293" s="321"/>
    </row>
    <row r="294" spans="1:8">
      <c r="A294" s="318"/>
      <c r="B294" s="318"/>
      <c r="C294" s="321"/>
      <c r="D294" s="321"/>
      <c r="E294" s="321"/>
      <c r="F294" s="321"/>
      <c r="G294" s="321"/>
      <c r="H294" s="321"/>
    </row>
    <row r="295" spans="1:8">
      <c r="A295" s="318"/>
      <c r="B295" s="318"/>
      <c r="C295" s="321"/>
      <c r="D295" s="321"/>
      <c r="E295" s="321"/>
      <c r="F295" s="321"/>
      <c r="G295" s="321"/>
      <c r="H295" s="321"/>
    </row>
    <row r="296" spans="1:8">
      <c r="A296" s="318"/>
      <c r="B296" s="318"/>
      <c r="C296" s="321"/>
      <c r="D296" s="321"/>
      <c r="E296" s="321"/>
      <c r="F296" s="321"/>
      <c r="G296" s="321"/>
      <c r="H296" s="321"/>
    </row>
    <row r="297" spans="1:8">
      <c r="A297" s="318"/>
      <c r="B297" s="318"/>
      <c r="C297" s="321"/>
      <c r="D297" s="321"/>
      <c r="E297" s="321"/>
      <c r="F297" s="321"/>
      <c r="G297" s="321"/>
      <c r="H297" s="321"/>
    </row>
    <row r="298" spans="1:8">
      <c r="A298" s="318"/>
      <c r="B298" s="318"/>
      <c r="C298" s="321"/>
      <c r="D298" s="321"/>
      <c r="E298" s="321"/>
      <c r="F298" s="321"/>
      <c r="G298" s="321"/>
      <c r="H298" s="321"/>
    </row>
    <row r="299" spans="1:8">
      <c r="A299" s="318"/>
      <c r="B299" s="318"/>
      <c r="C299" s="321"/>
      <c r="D299" s="321"/>
      <c r="E299" s="321"/>
      <c r="F299" s="321"/>
      <c r="G299" s="321"/>
      <c r="H299" s="321"/>
    </row>
    <row r="300" spans="1:8">
      <c r="A300" s="318"/>
      <c r="B300" s="318"/>
      <c r="C300" s="321"/>
      <c r="D300" s="321"/>
      <c r="E300" s="321"/>
      <c r="F300" s="321"/>
      <c r="G300" s="321"/>
      <c r="H300" s="321"/>
    </row>
    <row r="301" spans="1:8">
      <c r="A301" s="318"/>
      <c r="B301" s="318"/>
      <c r="C301" s="321"/>
      <c r="D301" s="321"/>
      <c r="E301" s="321"/>
      <c r="F301" s="321"/>
      <c r="G301" s="321"/>
      <c r="H301" s="321"/>
    </row>
    <row r="302" spans="1:8">
      <c r="A302" s="318"/>
      <c r="B302" s="318"/>
      <c r="C302" s="321"/>
      <c r="D302" s="321"/>
      <c r="E302" s="321"/>
      <c r="F302" s="321"/>
      <c r="G302" s="321"/>
      <c r="H302" s="321"/>
    </row>
    <row r="303" spans="1:8">
      <c r="A303" s="318"/>
      <c r="B303" s="318"/>
      <c r="C303" s="321"/>
      <c r="D303" s="321"/>
      <c r="E303" s="321"/>
      <c r="F303" s="321"/>
      <c r="G303" s="321"/>
      <c r="H303" s="321"/>
    </row>
    <row r="304" spans="1:8">
      <c r="A304" s="318"/>
      <c r="B304" s="318"/>
      <c r="C304" s="321"/>
      <c r="D304" s="321"/>
      <c r="E304" s="321"/>
      <c r="F304" s="321"/>
      <c r="G304" s="321"/>
      <c r="H304" s="321"/>
    </row>
    <row r="305" spans="1:8">
      <c r="A305" s="318"/>
      <c r="B305" s="318"/>
      <c r="C305" s="321"/>
      <c r="D305" s="321"/>
      <c r="E305" s="321"/>
      <c r="F305" s="321"/>
      <c r="G305" s="321"/>
      <c r="H305" s="321"/>
    </row>
    <row r="306" spans="1:8">
      <c r="A306" s="318"/>
      <c r="B306" s="318"/>
      <c r="C306" s="321"/>
      <c r="D306" s="321"/>
      <c r="E306" s="321"/>
      <c r="F306" s="321"/>
      <c r="G306" s="321"/>
      <c r="H306" s="321"/>
    </row>
    <row r="307" spans="1:8">
      <c r="A307" s="318"/>
      <c r="B307" s="318"/>
      <c r="C307" s="321"/>
      <c r="D307" s="321"/>
      <c r="E307" s="321"/>
      <c r="F307" s="321"/>
      <c r="G307" s="321"/>
      <c r="H307" s="321"/>
    </row>
    <row r="308" spans="1:8">
      <c r="A308" s="318"/>
      <c r="B308" s="318"/>
      <c r="C308" s="321"/>
      <c r="D308" s="321"/>
      <c r="E308" s="321"/>
      <c r="F308" s="321"/>
      <c r="G308" s="321"/>
      <c r="H308" s="321"/>
    </row>
    <row r="309" spans="1:8">
      <c r="A309" s="318"/>
      <c r="B309" s="318"/>
      <c r="C309" s="321"/>
      <c r="D309" s="321"/>
      <c r="E309" s="321"/>
      <c r="F309" s="321"/>
      <c r="G309" s="321"/>
      <c r="H309" s="321"/>
    </row>
    <row r="310" spans="1:8">
      <c r="A310" s="318"/>
      <c r="B310" s="318"/>
      <c r="C310" s="321"/>
      <c r="D310" s="321"/>
      <c r="E310" s="321"/>
      <c r="F310" s="321"/>
      <c r="G310" s="321"/>
      <c r="H310" s="321"/>
    </row>
    <row r="311" spans="1:8">
      <c r="A311" s="318"/>
      <c r="B311" s="318"/>
      <c r="C311" s="321"/>
      <c r="D311" s="321"/>
      <c r="E311" s="321"/>
      <c r="F311" s="321"/>
      <c r="G311" s="321"/>
      <c r="H311" s="321"/>
    </row>
    <row r="312" spans="1:8">
      <c r="A312" s="318"/>
      <c r="B312" s="318"/>
      <c r="C312" s="321"/>
      <c r="D312" s="321"/>
      <c r="E312" s="321"/>
      <c r="F312" s="321"/>
      <c r="G312" s="321"/>
      <c r="H312" s="321"/>
    </row>
    <row r="313" spans="1:8">
      <c r="A313" s="318"/>
      <c r="B313" s="318"/>
      <c r="C313" s="321"/>
      <c r="D313" s="321"/>
      <c r="E313" s="321"/>
      <c r="F313" s="321"/>
      <c r="G313" s="321"/>
      <c r="H313" s="321"/>
    </row>
    <row r="314" spans="1:8">
      <c r="A314" s="318"/>
      <c r="B314" s="318"/>
      <c r="C314" s="321"/>
      <c r="D314" s="321"/>
      <c r="E314" s="321"/>
      <c r="F314" s="321"/>
      <c r="G314" s="321"/>
      <c r="H314" s="321"/>
    </row>
    <row r="315" spans="1:8">
      <c r="A315" s="318"/>
      <c r="B315" s="318"/>
      <c r="C315" s="321"/>
      <c r="D315" s="321"/>
      <c r="E315" s="321"/>
      <c r="F315" s="321"/>
      <c r="G315" s="321"/>
      <c r="H315" s="321"/>
    </row>
    <row r="316" spans="1:8">
      <c r="A316" s="318"/>
      <c r="B316" s="318"/>
      <c r="C316" s="321"/>
      <c r="D316" s="321"/>
      <c r="E316" s="321"/>
      <c r="F316" s="321"/>
      <c r="G316" s="321"/>
      <c r="H316" s="321"/>
    </row>
    <row r="317" spans="1:8">
      <c r="A317" s="318"/>
      <c r="B317" s="318"/>
      <c r="C317" s="321"/>
      <c r="D317" s="321"/>
      <c r="E317" s="321"/>
      <c r="F317" s="321"/>
      <c r="G317" s="321"/>
      <c r="H317" s="321"/>
    </row>
    <row r="318" spans="1:8">
      <c r="A318" s="318"/>
      <c r="B318" s="318"/>
      <c r="C318" s="321"/>
      <c r="D318" s="321"/>
      <c r="E318" s="321"/>
      <c r="F318" s="321"/>
      <c r="G318" s="321"/>
      <c r="H318" s="321"/>
    </row>
    <row r="319" spans="1:8">
      <c r="A319" s="318"/>
      <c r="B319" s="318"/>
      <c r="C319" s="321"/>
      <c r="D319" s="321"/>
      <c r="E319" s="321"/>
      <c r="F319" s="321"/>
      <c r="G319" s="321"/>
      <c r="H319" s="321"/>
    </row>
    <row r="320" spans="1:8">
      <c r="A320" s="318"/>
      <c r="B320" s="318"/>
      <c r="C320" s="321"/>
      <c r="D320" s="321"/>
      <c r="E320" s="321"/>
      <c r="F320" s="321"/>
      <c r="G320" s="321"/>
      <c r="H320" s="321"/>
    </row>
    <row r="321" spans="1:8">
      <c r="A321" s="318"/>
      <c r="B321" s="318"/>
      <c r="C321" s="321"/>
      <c r="D321" s="321"/>
      <c r="E321" s="321"/>
      <c r="F321" s="321"/>
      <c r="G321" s="321"/>
      <c r="H321" s="321"/>
    </row>
    <row r="322" spans="1:8">
      <c r="A322" s="318"/>
      <c r="B322" s="318"/>
      <c r="C322" s="321"/>
      <c r="D322" s="321"/>
      <c r="E322" s="321"/>
      <c r="F322" s="321"/>
      <c r="G322" s="321"/>
      <c r="H322" s="321"/>
    </row>
    <row r="323" spans="1:8">
      <c r="A323" s="318"/>
      <c r="B323" s="318"/>
      <c r="C323" s="321"/>
      <c r="D323" s="321"/>
      <c r="E323" s="321"/>
      <c r="F323" s="321"/>
      <c r="G323" s="321"/>
      <c r="H323" s="321"/>
    </row>
    <row r="324" spans="1:8">
      <c r="A324" s="318"/>
      <c r="B324" s="318"/>
      <c r="C324" s="321"/>
      <c r="D324" s="321"/>
      <c r="E324" s="321"/>
      <c r="F324" s="321"/>
      <c r="G324" s="321"/>
      <c r="H324" s="321"/>
    </row>
    <row r="325" spans="1:8">
      <c r="A325" s="318"/>
      <c r="B325" s="318"/>
      <c r="C325" s="321"/>
      <c r="D325" s="321"/>
      <c r="E325" s="321"/>
      <c r="F325" s="321"/>
      <c r="G325" s="321"/>
      <c r="H325" s="321"/>
    </row>
    <row r="326" spans="1:8">
      <c r="A326" s="318"/>
      <c r="B326" s="318"/>
      <c r="C326" s="321"/>
      <c r="D326" s="321"/>
      <c r="E326" s="321"/>
      <c r="F326" s="321"/>
      <c r="G326" s="321"/>
      <c r="H326" s="321"/>
    </row>
    <row r="327" spans="1:8">
      <c r="A327" s="318"/>
      <c r="B327" s="318"/>
      <c r="C327" s="321"/>
      <c r="D327" s="321"/>
      <c r="E327" s="321"/>
      <c r="F327" s="321"/>
      <c r="G327" s="321"/>
      <c r="H327" s="321"/>
    </row>
    <row r="328" spans="1:8">
      <c r="A328" s="318"/>
      <c r="B328" s="318"/>
      <c r="C328" s="321"/>
      <c r="D328" s="321"/>
      <c r="E328" s="321"/>
      <c r="F328" s="321"/>
      <c r="G328" s="321"/>
      <c r="H328" s="321"/>
    </row>
    <row r="329" spans="1:8">
      <c r="A329" s="318"/>
      <c r="B329" s="318"/>
      <c r="C329" s="321"/>
      <c r="D329" s="321"/>
      <c r="E329" s="321"/>
      <c r="F329" s="321"/>
      <c r="G329" s="321"/>
      <c r="H329" s="321"/>
    </row>
    <row r="330" spans="1:8">
      <c r="A330" s="318"/>
      <c r="B330" s="318"/>
      <c r="C330" s="321"/>
      <c r="D330" s="321"/>
      <c r="E330" s="321"/>
      <c r="F330" s="321"/>
      <c r="G330" s="321"/>
      <c r="H330" s="321"/>
    </row>
    <row r="331" spans="1:8">
      <c r="A331" s="318"/>
      <c r="B331" s="318"/>
      <c r="C331" s="321"/>
      <c r="D331" s="321"/>
      <c r="E331" s="321"/>
      <c r="F331" s="321"/>
      <c r="G331" s="321"/>
      <c r="H331" s="321"/>
    </row>
    <row r="332" spans="1:8">
      <c r="A332" s="318"/>
      <c r="B332" s="318"/>
      <c r="C332" s="321"/>
      <c r="D332" s="321"/>
      <c r="E332" s="321"/>
      <c r="F332" s="321"/>
      <c r="G332" s="321"/>
      <c r="H332" s="321"/>
    </row>
    <row r="333" spans="1:8">
      <c r="A333" s="318"/>
      <c r="B333" s="318"/>
      <c r="C333" s="321"/>
      <c r="D333" s="321"/>
      <c r="E333" s="321"/>
      <c r="F333" s="321"/>
      <c r="G333" s="321"/>
      <c r="H333" s="321"/>
    </row>
    <row r="334" spans="1:8">
      <c r="A334" s="318"/>
      <c r="B334" s="318"/>
      <c r="C334" s="321"/>
      <c r="D334" s="321"/>
      <c r="E334" s="321"/>
      <c r="F334" s="321"/>
      <c r="G334" s="321"/>
      <c r="H334" s="321"/>
    </row>
    <row r="335" spans="1:8">
      <c r="A335" s="318"/>
      <c r="B335" s="318"/>
      <c r="C335" s="321"/>
      <c r="D335" s="321"/>
      <c r="E335" s="321"/>
      <c r="F335" s="321"/>
      <c r="G335" s="321"/>
      <c r="H335" s="321"/>
    </row>
    <row r="336" spans="1:8">
      <c r="A336" s="318"/>
      <c r="B336" s="318"/>
      <c r="C336" s="321"/>
      <c r="D336" s="321"/>
      <c r="E336" s="321"/>
      <c r="F336" s="321"/>
      <c r="G336" s="321"/>
      <c r="H336" s="321"/>
    </row>
    <row r="337" spans="1:8">
      <c r="A337" s="318"/>
      <c r="B337" s="318"/>
      <c r="C337" s="321"/>
      <c r="D337" s="321"/>
      <c r="E337" s="321"/>
      <c r="F337" s="321"/>
      <c r="G337" s="321"/>
      <c r="H337" s="321"/>
    </row>
    <row r="338" spans="1:8">
      <c r="A338" s="318"/>
      <c r="B338" s="318"/>
      <c r="C338" s="321"/>
      <c r="D338" s="321"/>
      <c r="E338" s="321"/>
      <c r="F338" s="321"/>
      <c r="G338" s="321"/>
      <c r="H338" s="321"/>
    </row>
    <row r="339" spans="1:8">
      <c r="A339" s="318"/>
      <c r="B339" s="318"/>
      <c r="C339" s="321"/>
      <c r="D339" s="321"/>
      <c r="E339" s="321"/>
      <c r="F339" s="321"/>
      <c r="G339" s="321"/>
      <c r="H339" s="321"/>
    </row>
    <row r="340" spans="1:8">
      <c r="A340" s="318"/>
      <c r="B340" s="318"/>
      <c r="C340" s="321"/>
      <c r="D340" s="321"/>
      <c r="E340" s="321"/>
      <c r="F340" s="321"/>
      <c r="G340" s="321"/>
      <c r="H340" s="321"/>
    </row>
    <row r="341" spans="1:8">
      <c r="A341" s="318"/>
      <c r="B341" s="318"/>
      <c r="C341" s="321"/>
      <c r="D341" s="321"/>
      <c r="E341" s="321"/>
      <c r="F341" s="321"/>
      <c r="G341" s="321"/>
      <c r="H341" s="321"/>
    </row>
    <row r="342" spans="1:8">
      <c r="A342" s="318"/>
      <c r="B342" s="318"/>
      <c r="C342" s="321"/>
      <c r="D342" s="321"/>
      <c r="E342" s="321"/>
      <c r="F342" s="321"/>
      <c r="G342" s="321"/>
      <c r="H342" s="321"/>
    </row>
    <row r="343" spans="1:8">
      <c r="A343" s="318"/>
      <c r="B343" s="318"/>
      <c r="C343" s="321"/>
      <c r="D343" s="321"/>
      <c r="E343" s="321"/>
      <c r="F343" s="321"/>
      <c r="G343" s="321"/>
      <c r="H343" s="321"/>
    </row>
    <row r="344" spans="1:8">
      <c r="A344" s="318"/>
      <c r="B344" s="318"/>
      <c r="C344" s="321"/>
      <c r="D344" s="321"/>
      <c r="E344" s="321"/>
      <c r="F344" s="321"/>
      <c r="G344" s="321"/>
      <c r="H344" s="321"/>
    </row>
    <row r="345" spans="1:8">
      <c r="A345" s="318"/>
      <c r="B345" s="318"/>
      <c r="C345" s="321"/>
      <c r="D345" s="321"/>
      <c r="E345" s="321"/>
      <c r="F345" s="321"/>
      <c r="G345" s="321"/>
      <c r="H345" s="321"/>
    </row>
    <row r="346" spans="1:8">
      <c r="A346" s="318"/>
      <c r="B346" s="318"/>
      <c r="C346" s="321"/>
      <c r="D346" s="321"/>
      <c r="E346" s="321"/>
      <c r="F346" s="321"/>
      <c r="G346" s="321"/>
      <c r="H346" s="321"/>
    </row>
    <row r="347" spans="1:8">
      <c r="A347" s="318"/>
      <c r="B347" s="318"/>
      <c r="C347" s="321"/>
      <c r="D347" s="321"/>
      <c r="E347" s="321"/>
      <c r="F347" s="321"/>
      <c r="G347" s="321"/>
      <c r="H347" s="321"/>
    </row>
    <row r="348" spans="1:8">
      <c r="A348" s="318"/>
      <c r="B348" s="318"/>
      <c r="C348" s="321"/>
      <c r="D348" s="321"/>
      <c r="E348" s="321"/>
      <c r="F348" s="321"/>
      <c r="G348" s="321"/>
      <c r="H348" s="321"/>
    </row>
    <row r="349" spans="1:8">
      <c r="A349" s="318"/>
      <c r="B349" s="318"/>
      <c r="C349" s="321"/>
      <c r="D349" s="321"/>
      <c r="E349" s="321"/>
      <c r="F349" s="321"/>
      <c r="G349" s="321"/>
      <c r="H349" s="321"/>
    </row>
    <row r="350" spans="1:8">
      <c r="A350" s="318"/>
      <c r="B350" s="318"/>
      <c r="C350" s="321"/>
      <c r="D350" s="321"/>
      <c r="E350" s="321"/>
      <c r="F350" s="321"/>
      <c r="G350" s="321"/>
      <c r="H350" s="321"/>
    </row>
    <row r="351" spans="1:8">
      <c r="A351" s="318"/>
      <c r="B351" s="318"/>
      <c r="C351" s="321"/>
      <c r="D351" s="321"/>
      <c r="E351" s="321"/>
      <c r="F351" s="321"/>
      <c r="G351" s="321"/>
      <c r="H351" s="321"/>
    </row>
    <row r="352" spans="1:8">
      <c r="A352" s="318"/>
      <c r="B352" s="318"/>
      <c r="C352" s="321"/>
      <c r="D352" s="321"/>
      <c r="E352" s="321"/>
      <c r="F352" s="321"/>
      <c r="G352" s="321"/>
      <c r="H352" s="321"/>
    </row>
    <row r="353" spans="1:8">
      <c r="A353" s="318"/>
      <c r="B353" s="318"/>
      <c r="C353" s="321"/>
      <c r="D353" s="321"/>
      <c r="E353" s="321"/>
      <c r="F353" s="321"/>
      <c r="G353" s="321"/>
      <c r="H353" s="321"/>
    </row>
    <row r="354" spans="1:8">
      <c r="A354" s="318"/>
      <c r="B354" s="318"/>
      <c r="C354" s="321"/>
      <c r="D354" s="321"/>
      <c r="E354" s="321"/>
      <c r="F354" s="321"/>
      <c r="G354" s="321"/>
      <c r="H354" s="321"/>
    </row>
    <row r="355" spans="1:8">
      <c r="A355" s="318"/>
      <c r="B355" s="318"/>
      <c r="C355" s="321"/>
      <c r="D355" s="321"/>
      <c r="E355" s="321"/>
      <c r="F355" s="321"/>
      <c r="G355" s="321"/>
      <c r="H355" s="321"/>
    </row>
    <row r="356" spans="1:8">
      <c r="A356" s="318"/>
      <c r="B356" s="318"/>
      <c r="C356" s="321"/>
      <c r="D356" s="321"/>
      <c r="E356" s="321"/>
      <c r="F356" s="321"/>
      <c r="G356" s="321"/>
      <c r="H356" s="321"/>
    </row>
    <row r="357" spans="1:8">
      <c r="A357" s="318"/>
      <c r="B357" s="318"/>
      <c r="C357" s="321"/>
      <c r="D357" s="321"/>
      <c r="E357" s="321"/>
      <c r="F357" s="321"/>
      <c r="G357" s="321"/>
      <c r="H357" s="321"/>
    </row>
    <row r="358" spans="1:8">
      <c r="A358" s="318"/>
      <c r="B358" s="318"/>
      <c r="C358" s="321"/>
      <c r="D358" s="321"/>
      <c r="E358" s="321"/>
      <c r="F358" s="321"/>
      <c r="G358" s="321"/>
      <c r="H358" s="321"/>
    </row>
    <row r="359" spans="1:8">
      <c r="A359" s="318"/>
      <c r="B359" s="318"/>
      <c r="C359" s="321"/>
      <c r="D359" s="321"/>
      <c r="E359" s="321"/>
      <c r="F359" s="321"/>
      <c r="G359" s="321"/>
      <c r="H359" s="321"/>
    </row>
    <row r="360" spans="1:8">
      <c r="A360" s="318"/>
      <c r="B360" s="318"/>
      <c r="C360" s="321"/>
      <c r="D360" s="321"/>
      <c r="E360" s="321"/>
      <c r="F360" s="321"/>
      <c r="G360" s="321"/>
      <c r="H360" s="321"/>
    </row>
    <row r="361" spans="1:8">
      <c r="A361" s="318"/>
      <c r="B361" s="318"/>
      <c r="C361" s="321"/>
      <c r="D361" s="321"/>
      <c r="E361" s="321"/>
      <c r="F361" s="321"/>
      <c r="G361" s="321"/>
      <c r="H361" s="321"/>
    </row>
    <row r="362" spans="1:8">
      <c r="A362" s="318"/>
      <c r="B362" s="318"/>
      <c r="C362" s="321"/>
      <c r="D362" s="321"/>
      <c r="E362" s="321"/>
      <c r="F362" s="321"/>
      <c r="G362" s="321"/>
      <c r="H362" s="321"/>
    </row>
    <row r="363" spans="1:8">
      <c r="A363" s="318"/>
      <c r="B363" s="318"/>
      <c r="C363" s="321"/>
      <c r="D363" s="321"/>
      <c r="E363" s="321"/>
      <c r="F363" s="321"/>
      <c r="G363" s="321"/>
      <c r="H363" s="321"/>
    </row>
    <row r="364" spans="1:8">
      <c r="A364" s="318"/>
      <c r="B364" s="318"/>
      <c r="C364" s="321"/>
      <c r="D364" s="321"/>
      <c r="E364" s="321"/>
      <c r="F364" s="321"/>
      <c r="G364" s="321"/>
      <c r="H364" s="321"/>
    </row>
    <row r="365" spans="1:8">
      <c r="A365" s="318"/>
      <c r="B365" s="318"/>
      <c r="C365" s="321"/>
      <c r="D365" s="321"/>
      <c r="E365" s="321"/>
      <c r="F365" s="321"/>
      <c r="G365" s="321"/>
      <c r="H365" s="321"/>
    </row>
    <row r="366" spans="1:8">
      <c r="A366" s="318"/>
      <c r="B366" s="318"/>
      <c r="C366" s="321"/>
      <c r="D366" s="321"/>
      <c r="E366" s="321"/>
      <c r="F366" s="321"/>
      <c r="G366" s="321"/>
      <c r="H366" s="321"/>
    </row>
    <row r="367" spans="1:8">
      <c r="A367" s="318"/>
      <c r="B367" s="318"/>
      <c r="C367" s="321"/>
      <c r="D367" s="321"/>
      <c r="E367" s="321"/>
      <c r="F367" s="321"/>
      <c r="G367" s="321"/>
      <c r="H367" s="321"/>
    </row>
    <row r="368" spans="1:8">
      <c r="A368" s="318"/>
      <c r="B368" s="318"/>
      <c r="C368" s="321"/>
      <c r="D368" s="321"/>
      <c r="E368" s="321"/>
      <c r="F368" s="321"/>
      <c r="G368" s="321"/>
      <c r="H368" s="321"/>
    </row>
    <row r="369" spans="1:8">
      <c r="A369" s="318"/>
      <c r="B369" s="318"/>
      <c r="C369" s="321"/>
      <c r="D369" s="321"/>
      <c r="E369" s="321"/>
      <c r="F369" s="321"/>
      <c r="G369" s="321"/>
      <c r="H369" s="321"/>
    </row>
    <row r="370" spans="1:8">
      <c r="A370" s="318"/>
      <c r="B370" s="318"/>
      <c r="C370" s="321"/>
      <c r="D370" s="321"/>
      <c r="E370" s="321"/>
      <c r="F370" s="321"/>
      <c r="G370" s="321"/>
      <c r="H370" s="321"/>
    </row>
    <row r="371" spans="1:8">
      <c r="A371" s="318"/>
      <c r="B371" s="318"/>
      <c r="C371" s="321"/>
      <c r="D371" s="321"/>
      <c r="E371" s="321"/>
      <c r="F371" s="321"/>
      <c r="G371" s="321"/>
      <c r="H371" s="321"/>
    </row>
    <row r="372" spans="1:8">
      <c r="A372" s="318"/>
      <c r="B372" s="318"/>
      <c r="C372" s="321"/>
      <c r="D372" s="321"/>
      <c r="E372" s="321"/>
      <c r="F372" s="321"/>
      <c r="G372" s="321"/>
      <c r="H372" s="321"/>
    </row>
    <row r="373" spans="1:8">
      <c r="A373" s="318"/>
      <c r="B373" s="318"/>
      <c r="C373" s="321"/>
      <c r="D373" s="321"/>
      <c r="E373" s="321"/>
      <c r="F373" s="321"/>
      <c r="G373" s="321"/>
      <c r="H373" s="321"/>
    </row>
    <row r="374" spans="1:8">
      <c r="A374" s="318"/>
      <c r="B374" s="318"/>
      <c r="C374" s="321"/>
      <c r="D374" s="321"/>
      <c r="E374" s="321"/>
      <c r="F374" s="321"/>
      <c r="G374" s="321"/>
      <c r="H374" s="321"/>
    </row>
    <row r="375" spans="1:8">
      <c r="A375" s="318"/>
      <c r="B375" s="318"/>
      <c r="C375" s="321"/>
      <c r="D375" s="321"/>
      <c r="E375" s="321"/>
      <c r="F375" s="321"/>
      <c r="G375" s="321"/>
      <c r="H375" s="321"/>
    </row>
    <row r="376" spans="1:8">
      <c r="A376" s="318"/>
      <c r="B376" s="318"/>
      <c r="C376" s="321"/>
      <c r="D376" s="321"/>
      <c r="E376" s="321"/>
      <c r="F376" s="321"/>
      <c r="G376" s="321"/>
      <c r="H376" s="321"/>
    </row>
    <row r="377" spans="1:8">
      <c r="A377" s="318"/>
      <c r="B377" s="318"/>
      <c r="C377" s="321"/>
      <c r="D377" s="321"/>
      <c r="E377" s="321"/>
      <c r="F377" s="321"/>
      <c r="G377" s="321"/>
      <c r="H377" s="321"/>
    </row>
    <row r="378" spans="1:8">
      <c r="A378" s="318"/>
      <c r="B378" s="318"/>
      <c r="C378" s="321"/>
      <c r="D378" s="321"/>
      <c r="E378" s="321"/>
      <c r="F378" s="321"/>
      <c r="G378" s="321"/>
      <c r="H378" s="321"/>
    </row>
    <row r="379" spans="1:8">
      <c r="A379" s="318"/>
      <c r="B379" s="318"/>
      <c r="C379" s="321"/>
      <c r="D379" s="321"/>
      <c r="E379" s="321"/>
      <c r="F379" s="321"/>
      <c r="G379" s="321"/>
      <c r="H379" s="321"/>
    </row>
    <row r="380" spans="1:8">
      <c r="A380" s="318"/>
      <c r="B380" s="318"/>
      <c r="C380" s="321"/>
      <c r="D380" s="321"/>
      <c r="E380" s="321"/>
      <c r="F380" s="321"/>
      <c r="G380" s="321"/>
      <c r="H380" s="321"/>
    </row>
    <row r="381" spans="1:8">
      <c r="A381" s="318"/>
      <c r="B381" s="318"/>
      <c r="C381" s="321"/>
      <c r="D381" s="321"/>
      <c r="E381" s="321"/>
      <c r="F381" s="321"/>
      <c r="G381" s="321"/>
      <c r="H381" s="321"/>
    </row>
    <row r="382" spans="1:8">
      <c r="A382" s="318"/>
      <c r="B382" s="318"/>
      <c r="C382" s="321"/>
      <c r="D382" s="321"/>
      <c r="E382" s="321"/>
      <c r="F382" s="321"/>
      <c r="G382" s="321"/>
      <c r="H382" s="321"/>
    </row>
    <row r="383" spans="1:8">
      <c r="A383" s="318"/>
      <c r="B383" s="318"/>
      <c r="C383" s="321"/>
      <c r="D383" s="321"/>
      <c r="E383" s="321"/>
      <c r="F383" s="321"/>
      <c r="G383" s="321"/>
      <c r="H383" s="321"/>
    </row>
    <row r="384" spans="1:8">
      <c r="A384" s="318"/>
      <c r="B384" s="318"/>
      <c r="C384" s="321"/>
      <c r="D384" s="321"/>
      <c r="E384" s="321"/>
      <c r="F384" s="321"/>
      <c r="G384" s="321"/>
      <c r="H384" s="321"/>
    </row>
    <row r="385" spans="1:8">
      <c r="A385" s="318"/>
      <c r="B385" s="318"/>
      <c r="C385" s="321"/>
      <c r="D385" s="321"/>
      <c r="E385" s="321"/>
      <c r="F385" s="321"/>
      <c r="G385" s="321"/>
      <c r="H385" s="321"/>
    </row>
    <row r="386" spans="1:8">
      <c r="A386" s="318"/>
      <c r="B386" s="318"/>
      <c r="C386" s="321"/>
      <c r="D386" s="321"/>
      <c r="E386" s="321"/>
      <c r="F386" s="321"/>
      <c r="G386" s="321"/>
      <c r="H386" s="321"/>
    </row>
    <row r="387" spans="1:8">
      <c r="A387" s="318"/>
      <c r="B387" s="318"/>
      <c r="C387" s="321"/>
      <c r="D387" s="321"/>
      <c r="E387" s="321"/>
      <c r="F387" s="321"/>
      <c r="G387" s="321"/>
      <c r="H387" s="321"/>
    </row>
    <row r="388" spans="1:8">
      <c r="A388" s="318"/>
      <c r="B388" s="318"/>
      <c r="C388" s="321"/>
      <c r="D388" s="321"/>
      <c r="E388" s="321"/>
      <c r="F388" s="321"/>
      <c r="G388" s="321"/>
      <c r="H388" s="321"/>
    </row>
    <row r="389" spans="1:8">
      <c r="A389" s="318"/>
      <c r="B389" s="318"/>
      <c r="C389" s="321"/>
      <c r="D389" s="321"/>
      <c r="E389" s="321"/>
      <c r="F389" s="321"/>
      <c r="G389" s="321"/>
      <c r="H389" s="321"/>
    </row>
    <row r="390" spans="1:8">
      <c r="A390" s="318"/>
      <c r="B390" s="318"/>
      <c r="C390" s="321"/>
      <c r="D390" s="321"/>
      <c r="E390" s="321"/>
      <c r="F390" s="321"/>
      <c r="G390" s="321"/>
      <c r="H390" s="321"/>
    </row>
    <row r="391" spans="1:8">
      <c r="A391" s="318"/>
      <c r="B391" s="318"/>
      <c r="C391" s="321"/>
      <c r="D391" s="321"/>
      <c r="E391" s="321"/>
      <c r="F391" s="321"/>
      <c r="G391" s="321"/>
      <c r="H391" s="321"/>
    </row>
    <row r="392" spans="1:8">
      <c r="A392" s="318"/>
      <c r="B392" s="318"/>
      <c r="C392" s="321"/>
      <c r="D392" s="321"/>
      <c r="E392" s="321"/>
      <c r="F392" s="321"/>
      <c r="G392" s="321"/>
      <c r="H392" s="321"/>
    </row>
    <row r="393" spans="1:8">
      <c r="A393" s="318"/>
      <c r="B393" s="318"/>
      <c r="C393" s="321"/>
      <c r="D393" s="321"/>
      <c r="E393" s="321"/>
      <c r="F393" s="321"/>
      <c r="G393" s="321"/>
      <c r="H393" s="321"/>
    </row>
    <row r="394" spans="1:8">
      <c r="A394" s="318"/>
      <c r="B394" s="318"/>
      <c r="C394" s="321"/>
      <c r="D394" s="321"/>
      <c r="E394" s="321"/>
      <c r="F394" s="321"/>
      <c r="G394" s="321"/>
      <c r="H394" s="321"/>
    </row>
    <row r="395" spans="1:8">
      <c r="A395" s="318"/>
      <c r="B395" s="318"/>
      <c r="C395" s="321"/>
      <c r="D395" s="321"/>
      <c r="E395" s="321"/>
      <c r="F395" s="321"/>
      <c r="G395" s="321"/>
      <c r="H395" s="321"/>
    </row>
    <row r="396" spans="1:8">
      <c r="A396" s="318"/>
      <c r="B396" s="318"/>
      <c r="C396" s="321"/>
      <c r="D396" s="321"/>
      <c r="E396" s="321"/>
      <c r="F396" s="321"/>
      <c r="G396" s="321"/>
      <c r="H396" s="321"/>
    </row>
    <row r="397" spans="1:8">
      <c r="A397" s="318"/>
      <c r="B397" s="318"/>
      <c r="C397" s="321"/>
      <c r="D397" s="321"/>
      <c r="E397" s="321"/>
      <c r="F397" s="321"/>
      <c r="G397" s="321"/>
      <c r="H397" s="321"/>
    </row>
    <row r="398" spans="1:8">
      <c r="A398" s="318"/>
      <c r="B398" s="318"/>
      <c r="C398" s="321"/>
      <c r="D398" s="321"/>
      <c r="E398" s="321"/>
      <c r="F398" s="321"/>
      <c r="G398" s="321"/>
      <c r="H398" s="321"/>
    </row>
    <row r="399" spans="1:8">
      <c r="A399" s="318"/>
      <c r="B399" s="318"/>
      <c r="C399" s="321"/>
      <c r="D399" s="321"/>
      <c r="E399" s="321"/>
      <c r="F399" s="321"/>
      <c r="G399" s="321"/>
      <c r="H399" s="321"/>
    </row>
    <row r="400" spans="1:8">
      <c r="A400" s="318"/>
      <c r="B400" s="318"/>
      <c r="C400" s="321"/>
      <c r="D400" s="321"/>
      <c r="E400" s="321"/>
      <c r="F400" s="321"/>
      <c r="G400" s="321"/>
      <c r="H400" s="321"/>
    </row>
    <row r="401" spans="1:8">
      <c r="A401" s="318"/>
      <c r="B401" s="318"/>
      <c r="C401" s="321"/>
      <c r="D401" s="321"/>
      <c r="E401" s="321"/>
      <c r="F401" s="321"/>
      <c r="G401" s="321"/>
      <c r="H401" s="321"/>
    </row>
    <row r="402" spans="1:8">
      <c r="A402" s="318"/>
      <c r="B402" s="318"/>
      <c r="C402" s="321"/>
      <c r="D402" s="321"/>
      <c r="E402" s="321"/>
      <c r="F402" s="321"/>
      <c r="G402" s="321"/>
      <c r="H402" s="321"/>
    </row>
    <row r="403" spans="1:8">
      <c r="A403" s="318"/>
      <c r="B403" s="318"/>
      <c r="C403" s="321"/>
      <c r="D403" s="321"/>
      <c r="E403" s="321"/>
      <c r="F403" s="321"/>
      <c r="G403" s="321"/>
      <c r="H403" s="321"/>
    </row>
    <row r="404" spans="1:8">
      <c r="A404" s="318"/>
      <c r="B404" s="318"/>
      <c r="C404" s="321"/>
      <c r="D404" s="321"/>
      <c r="E404" s="321"/>
      <c r="F404" s="321"/>
      <c r="G404" s="321"/>
      <c r="H404" s="321"/>
    </row>
    <row r="405" spans="1:8">
      <c r="A405" s="318"/>
      <c r="B405" s="318"/>
      <c r="C405" s="321"/>
      <c r="D405" s="321"/>
      <c r="E405" s="321"/>
      <c r="F405" s="321"/>
      <c r="G405" s="321"/>
      <c r="H405" s="321"/>
    </row>
    <row r="406" spans="1:8">
      <c r="A406" s="318"/>
      <c r="B406" s="318"/>
      <c r="C406" s="321"/>
      <c r="D406" s="321"/>
      <c r="E406" s="321"/>
      <c r="F406" s="321"/>
      <c r="G406" s="321"/>
      <c r="H406" s="321"/>
    </row>
    <row r="407" spans="1:8">
      <c r="A407" s="318"/>
      <c r="B407" s="318"/>
      <c r="C407" s="321"/>
      <c r="D407" s="321"/>
      <c r="E407" s="321"/>
      <c r="F407" s="321"/>
      <c r="G407" s="321"/>
      <c r="H407" s="321"/>
    </row>
    <row r="408" spans="1:8">
      <c r="A408" s="318"/>
      <c r="B408" s="318"/>
      <c r="C408" s="321"/>
      <c r="D408" s="321"/>
      <c r="E408" s="321"/>
      <c r="F408" s="321"/>
      <c r="G408" s="321"/>
      <c r="H408" s="321"/>
    </row>
    <row r="409" spans="1:8">
      <c r="A409" s="318"/>
      <c r="B409" s="318"/>
      <c r="C409" s="321"/>
      <c r="D409" s="321"/>
      <c r="E409" s="321"/>
      <c r="F409" s="321"/>
      <c r="G409" s="321"/>
      <c r="H409" s="321"/>
    </row>
    <row r="410" spans="1:8">
      <c r="A410" s="318"/>
      <c r="B410" s="318"/>
      <c r="C410" s="321"/>
      <c r="D410" s="321"/>
      <c r="E410" s="321"/>
      <c r="F410" s="321"/>
      <c r="G410" s="321"/>
      <c r="H410" s="321"/>
    </row>
    <row r="411" spans="1:8">
      <c r="A411" s="318"/>
      <c r="B411" s="318"/>
      <c r="C411" s="321"/>
      <c r="D411" s="321"/>
      <c r="E411" s="321"/>
      <c r="F411" s="321"/>
      <c r="G411" s="321"/>
      <c r="H411" s="321"/>
    </row>
    <row r="412" spans="1:8">
      <c r="A412" s="318"/>
      <c r="B412" s="318"/>
      <c r="C412" s="321"/>
      <c r="D412" s="321"/>
      <c r="E412" s="321"/>
      <c r="F412" s="321"/>
      <c r="G412" s="321"/>
      <c r="H412" s="321"/>
    </row>
    <row r="413" spans="1:8">
      <c r="A413" s="318"/>
      <c r="B413" s="318"/>
      <c r="C413" s="321"/>
      <c r="D413" s="321"/>
      <c r="E413" s="321"/>
      <c r="F413" s="321"/>
      <c r="G413" s="321"/>
      <c r="H413" s="321"/>
    </row>
    <row r="414" spans="1:8">
      <c r="A414" s="318"/>
      <c r="B414" s="318"/>
      <c r="C414" s="321"/>
      <c r="D414" s="321"/>
      <c r="E414" s="321"/>
      <c r="F414" s="321"/>
      <c r="G414" s="321"/>
      <c r="H414" s="321"/>
    </row>
    <row r="415" spans="1:8">
      <c r="A415" s="318"/>
      <c r="B415" s="318"/>
      <c r="C415" s="321"/>
      <c r="D415" s="321"/>
      <c r="E415" s="321"/>
      <c r="F415" s="321"/>
      <c r="G415" s="321"/>
      <c r="H415" s="321"/>
    </row>
    <row r="416" spans="1:8">
      <c r="A416" s="318"/>
      <c r="B416" s="318"/>
      <c r="C416" s="321"/>
      <c r="D416" s="321"/>
      <c r="E416" s="321"/>
      <c r="F416" s="321"/>
      <c r="G416" s="321"/>
      <c r="H416" s="321"/>
    </row>
    <row r="417" spans="1:8">
      <c r="A417" s="318"/>
      <c r="B417" s="318"/>
      <c r="C417" s="321"/>
      <c r="D417" s="321"/>
      <c r="E417" s="321"/>
      <c r="F417" s="321"/>
      <c r="G417" s="321"/>
      <c r="H417" s="321"/>
    </row>
    <row r="418" spans="1:8">
      <c r="A418" s="318"/>
      <c r="B418" s="318"/>
      <c r="C418" s="321"/>
      <c r="D418" s="321"/>
      <c r="E418" s="321"/>
      <c r="F418" s="321"/>
      <c r="G418" s="321"/>
      <c r="H418" s="321"/>
    </row>
    <row r="419" spans="1:8">
      <c r="A419" s="318"/>
      <c r="B419" s="318"/>
      <c r="C419" s="321"/>
      <c r="D419" s="321"/>
      <c r="E419" s="321"/>
      <c r="F419" s="321"/>
      <c r="G419" s="321"/>
      <c r="H419" s="321"/>
    </row>
    <row r="420" spans="1:8">
      <c r="A420" s="318"/>
      <c r="B420" s="318"/>
      <c r="C420" s="321"/>
      <c r="D420" s="321"/>
      <c r="E420" s="321"/>
      <c r="F420" s="321"/>
      <c r="G420" s="321"/>
      <c r="H420" s="321"/>
    </row>
    <row r="421" spans="1:8">
      <c r="A421" s="318"/>
      <c r="B421" s="318"/>
      <c r="C421" s="321"/>
      <c r="D421" s="321"/>
      <c r="E421" s="321"/>
      <c r="F421" s="321"/>
      <c r="G421" s="321"/>
      <c r="H421" s="321"/>
    </row>
    <row r="422" spans="1:8">
      <c r="A422" s="318"/>
      <c r="B422" s="318"/>
      <c r="C422" s="321"/>
      <c r="D422" s="321"/>
      <c r="E422" s="321"/>
      <c r="F422" s="321"/>
      <c r="G422" s="321"/>
      <c r="H422" s="321"/>
    </row>
    <row r="423" spans="1:8">
      <c r="A423" s="318"/>
      <c r="B423" s="318"/>
      <c r="C423" s="321"/>
      <c r="D423" s="321"/>
      <c r="E423" s="321"/>
      <c r="F423" s="321"/>
      <c r="G423" s="321"/>
      <c r="H423" s="321"/>
    </row>
    <row r="424" spans="1:8">
      <c r="A424" s="318"/>
      <c r="B424" s="318"/>
      <c r="C424" s="321"/>
      <c r="D424" s="321"/>
      <c r="E424" s="321"/>
      <c r="F424" s="321"/>
      <c r="G424" s="321"/>
      <c r="H424" s="321"/>
    </row>
    <row r="425" spans="1:8">
      <c r="A425" s="318"/>
      <c r="B425" s="318"/>
      <c r="C425" s="321"/>
      <c r="D425" s="321"/>
      <c r="E425" s="321"/>
      <c r="F425" s="321"/>
      <c r="G425" s="321"/>
      <c r="H425" s="321"/>
    </row>
    <row r="426" spans="1:8">
      <c r="A426" s="318"/>
      <c r="B426" s="318"/>
      <c r="C426" s="321"/>
      <c r="D426" s="321"/>
      <c r="E426" s="321"/>
      <c r="F426" s="321"/>
      <c r="G426" s="321"/>
      <c r="H426" s="321"/>
    </row>
    <row r="427" spans="1:8">
      <c r="A427" s="318"/>
      <c r="B427" s="318"/>
      <c r="C427" s="321"/>
      <c r="D427" s="321"/>
      <c r="E427" s="321"/>
      <c r="F427" s="321"/>
      <c r="G427" s="321"/>
      <c r="H427" s="321"/>
    </row>
    <row r="428" spans="1:8">
      <c r="A428" s="318"/>
      <c r="B428" s="318"/>
      <c r="C428" s="321"/>
      <c r="D428" s="321"/>
      <c r="E428" s="321"/>
      <c r="F428" s="321"/>
      <c r="G428" s="321"/>
      <c r="H428" s="321"/>
    </row>
    <row r="429" spans="1:8">
      <c r="A429" s="318"/>
      <c r="B429" s="318"/>
      <c r="C429" s="321"/>
      <c r="D429" s="321"/>
      <c r="E429" s="321"/>
      <c r="F429" s="321"/>
      <c r="G429" s="321"/>
      <c r="H429" s="321"/>
    </row>
    <row r="430" spans="1:8">
      <c r="A430" s="318"/>
      <c r="B430" s="318"/>
      <c r="C430" s="321"/>
      <c r="D430" s="321"/>
      <c r="E430" s="321"/>
      <c r="F430" s="321"/>
      <c r="G430" s="321"/>
      <c r="H430" s="321"/>
    </row>
    <row r="431" spans="1:8">
      <c r="A431" s="318"/>
      <c r="B431" s="318"/>
      <c r="C431" s="321"/>
      <c r="D431" s="321"/>
      <c r="E431" s="321"/>
      <c r="F431" s="321"/>
      <c r="G431" s="321"/>
      <c r="H431" s="321"/>
    </row>
    <row r="432" spans="1:8">
      <c r="A432" s="318"/>
      <c r="B432" s="318"/>
      <c r="C432" s="321"/>
      <c r="D432" s="321"/>
      <c r="E432" s="321"/>
      <c r="F432" s="321"/>
      <c r="G432" s="321"/>
      <c r="H432" s="321"/>
    </row>
    <row r="433" spans="1:8">
      <c r="A433" s="318"/>
      <c r="B433" s="318"/>
      <c r="C433" s="321"/>
      <c r="D433" s="321"/>
      <c r="E433" s="321"/>
      <c r="F433" s="321"/>
      <c r="G433" s="321"/>
      <c r="H433" s="321"/>
    </row>
    <row r="434" spans="1:8">
      <c r="A434" s="318"/>
      <c r="B434" s="318"/>
      <c r="C434" s="321"/>
      <c r="D434" s="321"/>
      <c r="E434" s="321"/>
      <c r="F434" s="321"/>
      <c r="G434" s="321"/>
      <c r="H434" s="321"/>
    </row>
    <row r="435" spans="1:8">
      <c r="A435" s="318"/>
      <c r="B435" s="318"/>
      <c r="C435" s="321"/>
      <c r="D435" s="321"/>
      <c r="E435" s="321"/>
      <c r="F435" s="321"/>
      <c r="G435" s="321"/>
      <c r="H435" s="321"/>
    </row>
    <row r="436" spans="1:8">
      <c r="A436" s="318"/>
      <c r="B436" s="318"/>
      <c r="C436" s="321"/>
      <c r="D436" s="321"/>
      <c r="E436" s="321"/>
      <c r="F436" s="321"/>
      <c r="G436" s="321"/>
      <c r="H436" s="321"/>
    </row>
    <row r="437" spans="1:8">
      <c r="A437" s="318"/>
      <c r="B437" s="318"/>
      <c r="C437" s="321"/>
      <c r="D437" s="321"/>
      <c r="E437" s="321"/>
      <c r="F437" s="321"/>
      <c r="G437" s="321"/>
      <c r="H437" s="321"/>
    </row>
    <row r="438" spans="1:8">
      <c r="A438" s="318"/>
      <c r="B438" s="318"/>
      <c r="C438" s="321"/>
      <c r="D438" s="321"/>
      <c r="E438" s="321"/>
      <c r="F438" s="321"/>
      <c r="G438" s="321"/>
      <c r="H438" s="321"/>
    </row>
    <row r="439" spans="1:8">
      <c r="A439" s="318"/>
      <c r="B439" s="318"/>
      <c r="C439" s="321"/>
      <c r="D439" s="321"/>
      <c r="E439" s="321"/>
      <c r="F439" s="321"/>
      <c r="G439" s="321"/>
      <c r="H439" s="321"/>
    </row>
    <row r="440" spans="1:8">
      <c r="A440" s="318"/>
      <c r="B440" s="318"/>
      <c r="C440" s="321"/>
      <c r="D440" s="321"/>
      <c r="E440" s="321"/>
      <c r="F440" s="321"/>
      <c r="G440" s="321"/>
      <c r="H440" s="321"/>
    </row>
    <row r="441" spans="1:8">
      <c r="A441" s="318"/>
      <c r="B441" s="318"/>
      <c r="C441" s="321"/>
      <c r="D441" s="321"/>
      <c r="E441" s="321"/>
      <c r="F441" s="321"/>
      <c r="G441" s="321"/>
      <c r="H441" s="321"/>
    </row>
    <row r="442" spans="1:8">
      <c r="A442" s="318"/>
      <c r="B442" s="318"/>
      <c r="C442" s="321"/>
      <c r="D442" s="321"/>
      <c r="E442" s="321"/>
      <c r="F442" s="321"/>
      <c r="G442" s="321"/>
      <c r="H442" s="321"/>
    </row>
    <row r="443" spans="1:8">
      <c r="A443" s="318"/>
      <c r="B443" s="318"/>
      <c r="C443" s="321"/>
      <c r="D443" s="321"/>
      <c r="E443" s="321"/>
      <c r="F443" s="321"/>
      <c r="G443" s="321"/>
      <c r="H443" s="321"/>
    </row>
    <row r="444" spans="1:8">
      <c r="A444" s="318"/>
      <c r="B444" s="318"/>
      <c r="C444" s="321"/>
      <c r="D444" s="321"/>
      <c r="E444" s="321"/>
      <c r="F444" s="321"/>
      <c r="G444" s="321"/>
      <c r="H444" s="321"/>
    </row>
    <row r="445" spans="1:8">
      <c r="A445" s="318"/>
      <c r="B445" s="318"/>
      <c r="C445" s="321"/>
      <c r="D445" s="321"/>
      <c r="E445" s="321"/>
      <c r="F445" s="321"/>
      <c r="G445" s="321"/>
      <c r="H445" s="321"/>
    </row>
    <row r="446" spans="1:8">
      <c r="A446" s="318"/>
      <c r="B446" s="318"/>
      <c r="C446" s="321"/>
      <c r="D446" s="321"/>
      <c r="E446" s="321"/>
      <c r="F446" s="321"/>
      <c r="G446" s="321"/>
      <c r="H446" s="321"/>
    </row>
    <row r="447" spans="1:8">
      <c r="A447" s="318"/>
      <c r="B447" s="318"/>
      <c r="C447" s="321"/>
      <c r="D447" s="321"/>
      <c r="E447" s="321"/>
      <c r="F447" s="321"/>
      <c r="G447" s="321"/>
      <c r="H447" s="321"/>
    </row>
    <row r="448" spans="1:8">
      <c r="A448" s="318"/>
      <c r="B448" s="318"/>
      <c r="C448" s="321"/>
      <c r="D448" s="321"/>
      <c r="E448" s="321"/>
      <c r="F448" s="321"/>
      <c r="G448" s="321"/>
      <c r="H448" s="321"/>
    </row>
    <row r="449" spans="1:8">
      <c r="A449" s="318"/>
      <c r="B449" s="318"/>
      <c r="C449" s="321"/>
      <c r="D449" s="321"/>
      <c r="E449" s="321"/>
      <c r="F449" s="321"/>
      <c r="G449" s="321"/>
      <c r="H449" s="321"/>
    </row>
    <row r="450" spans="1:8">
      <c r="A450" s="318"/>
      <c r="B450" s="318"/>
      <c r="C450" s="321"/>
      <c r="D450" s="321"/>
      <c r="E450" s="321"/>
      <c r="F450" s="321"/>
      <c r="G450" s="321"/>
      <c r="H450" s="321"/>
    </row>
    <row r="451" spans="1:8">
      <c r="A451" s="318"/>
      <c r="B451" s="318"/>
      <c r="C451" s="321"/>
      <c r="D451" s="321"/>
      <c r="E451" s="321"/>
      <c r="F451" s="321"/>
      <c r="G451" s="321"/>
      <c r="H451" s="321"/>
    </row>
    <row r="452" spans="1:8">
      <c r="A452" s="318"/>
      <c r="B452" s="318"/>
      <c r="C452" s="321"/>
      <c r="D452" s="321"/>
      <c r="E452" s="321"/>
      <c r="F452" s="321"/>
      <c r="G452" s="321"/>
      <c r="H452" s="321"/>
    </row>
    <row r="453" spans="1:8">
      <c r="A453" s="318"/>
      <c r="B453" s="318"/>
      <c r="C453" s="321"/>
      <c r="D453" s="321"/>
      <c r="E453" s="321"/>
      <c r="F453" s="321"/>
      <c r="G453" s="321"/>
      <c r="H453" s="321"/>
    </row>
    <row r="454" spans="1:8">
      <c r="A454" s="318"/>
      <c r="B454" s="318"/>
      <c r="C454" s="321"/>
      <c r="D454" s="321"/>
      <c r="E454" s="321"/>
      <c r="F454" s="321"/>
      <c r="G454" s="321"/>
      <c r="H454" s="321"/>
    </row>
    <row r="455" spans="1:8">
      <c r="A455" s="318"/>
      <c r="B455" s="318"/>
      <c r="C455" s="321"/>
      <c r="D455" s="321"/>
      <c r="E455" s="321"/>
      <c r="F455" s="321"/>
      <c r="G455" s="321"/>
      <c r="H455" s="321"/>
    </row>
    <row r="456" spans="1:8">
      <c r="A456" s="318"/>
      <c r="B456" s="318"/>
      <c r="C456" s="321"/>
      <c r="D456" s="321"/>
      <c r="E456" s="321"/>
      <c r="F456" s="321"/>
      <c r="G456" s="321"/>
      <c r="H456" s="321"/>
    </row>
    <row r="457" spans="1:8">
      <c r="A457" s="318"/>
      <c r="B457" s="318"/>
      <c r="C457" s="321"/>
      <c r="D457" s="321"/>
      <c r="E457" s="321"/>
      <c r="F457" s="321"/>
      <c r="G457" s="321"/>
      <c r="H457" s="321"/>
    </row>
    <row r="458" spans="1:8">
      <c r="A458" s="318"/>
      <c r="B458" s="318"/>
      <c r="C458" s="321"/>
      <c r="D458" s="321"/>
      <c r="E458" s="321"/>
      <c r="F458" s="321"/>
      <c r="G458" s="321"/>
      <c r="H458" s="321"/>
    </row>
    <row r="459" spans="1:8">
      <c r="A459" s="318"/>
      <c r="B459" s="318"/>
      <c r="C459" s="321"/>
      <c r="D459" s="321"/>
      <c r="E459" s="321"/>
      <c r="F459" s="321"/>
      <c r="G459" s="321"/>
      <c r="H459" s="321"/>
    </row>
    <row r="460" spans="1:8">
      <c r="A460" s="318"/>
      <c r="B460" s="318"/>
      <c r="C460" s="321"/>
      <c r="D460" s="321"/>
      <c r="E460" s="321"/>
      <c r="F460" s="321"/>
      <c r="G460" s="321"/>
      <c r="H460" s="321"/>
    </row>
    <row r="461" spans="1:8">
      <c r="A461" s="318"/>
      <c r="B461" s="318"/>
      <c r="C461" s="321"/>
      <c r="D461" s="321"/>
      <c r="E461" s="321"/>
      <c r="F461" s="321"/>
      <c r="G461" s="321"/>
      <c r="H461" s="321"/>
    </row>
    <row r="462" spans="1:8">
      <c r="A462" s="318"/>
      <c r="B462" s="318"/>
      <c r="C462" s="321"/>
      <c r="D462" s="321"/>
      <c r="E462" s="321"/>
      <c r="F462" s="321"/>
      <c r="G462" s="321"/>
      <c r="H462" s="321"/>
    </row>
    <row r="463" spans="1:8">
      <c r="A463" s="318"/>
      <c r="B463" s="318"/>
      <c r="C463" s="321"/>
      <c r="D463" s="321"/>
      <c r="E463" s="321"/>
      <c r="F463" s="321"/>
      <c r="G463" s="321"/>
      <c r="H463" s="321"/>
    </row>
    <row r="464" spans="1:8">
      <c r="A464" s="318"/>
      <c r="B464" s="318"/>
      <c r="C464" s="321"/>
      <c r="D464" s="321"/>
      <c r="E464" s="321"/>
      <c r="F464" s="321"/>
      <c r="G464" s="321"/>
      <c r="H464" s="321"/>
    </row>
    <row r="465" spans="1:8">
      <c r="A465" s="318"/>
      <c r="B465" s="318"/>
      <c r="C465" s="321"/>
      <c r="D465" s="321"/>
      <c r="E465" s="321"/>
      <c r="F465" s="321"/>
      <c r="G465" s="321"/>
      <c r="H465" s="321"/>
    </row>
    <row r="466" spans="1:8">
      <c r="A466" s="318"/>
      <c r="B466" s="318"/>
      <c r="C466" s="321"/>
      <c r="D466" s="321"/>
      <c r="E466" s="321"/>
      <c r="F466" s="321"/>
      <c r="G466" s="321"/>
      <c r="H466" s="321"/>
    </row>
    <row r="467" spans="1:8">
      <c r="A467" s="318"/>
      <c r="B467" s="318"/>
      <c r="C467" s="321"/>
      <c r="D467" s="321"/>
      <c r="E467" s="321"/>
      <c r="F467" s="321"/>
      <c r="G467" s="321"/>
      <c r="H467" s="321"/>
    </row>
    <row r="468" spans="1:8">
      <c r="A468" s="318"/>
      <c r="B468" s="318"/>
      <c r="C468" s="321"/>
      <c r="D468" s="321"/>
      <c r="E468" s="321"/>
      <c r="F468" s="321"/>
      <c r="G468" s="321"/>
      <c r="H468" s="321"/>
    </row>
    <row r="469" spans="1:8">
      <c r="A469" s="318"/>
      <c r="B469" s="318"/>
      <c r="C469" s="321"/>
      <c r="D469" s="321"/>
      <c r="E469" s="321"/>
      <c r="F469" s="321"/>
      <c r="G469" s="321"/>
      <c r="H469" s="321"/>
    </row>
    <row r="470" spans="1:8">
      <c r="A470" s="318"/>
      <c r="B470" s="318"/>
      <c r="C470" s="321"/>
      <c r="D470" s="321"/>
      <c r="E470" s="321"/>
      <c r="F470" s="321"/>
      <c r="G470" s="321"/>
      <c r="H470" s="321"/>
    </row>
    <row r="471" spans="1:8">
      <c r="A471" s="318"/>
      <c r="B471" s="318"/>
      <c r="C471" s="321"/>
      <c r="D471" s="321"/>
      <c r="E471" s="321"/>
      <c r="F471" s="321"/>
      <c r="G471" s="321"/>
      <c r="H471" s="321"/>
    </row>
    <row r="472" spans="1:8">
      <c r="A472" s="318"/>
      <c r="B472" s="318"/>
      <c r="C472" s="321"/>
      <c r="D472" s="321"/>
      <c r="E472" s="321"/>
      <c r="F472" s="321"/>
      <c r="G472" s="321"/>
      <c r="H472" s="321"/>
    </row>
    <row r="473" spans="1:8">
      <c r="A473" s="318"/>
      <c r="B473" s="318"/>
      <c r="C473" s="321"/>
      <c r="D473" s="321"/>
      <c r="E473" s="321"/>
      <c r="F473" s="321"/>
      <c r="G473" s="321"/>
      <c r="H473" s="321"/>
    </row>
    <row r="474" spans="1:8">
      <c r="A474" s="318"/>
      <c r="B474" s="318"/>
      <c r="C474" s="321"/>
      <c r="D474" s="321"/>
      <c r="E474" s="321"/>
      <c r="F474" s="321"/>
      <c r="G474" s="321"/>
      <c r="H474" s="321"/>
    </row>
    <row r="475" spans="1:8">
      <c r="A475" s="318"/>
      <c r="B475" s="318"/>
      <c r="C475" s="321"/>
      <c r="D475" s="321"/>
      <c r="E475" s="321"/>
      <c r="F475" s="321"/>
      <c r="G475" s="321"/>
      <c r="H475" s="321"/>
    </row>
    <row r="476" spans="1:8">
      <c r="A476" s="318"/>
      <c r="B476" s="318"/>
      <c r="C476" s="321"/>
      <c r="D476" s="321"/>
      <c r="E476" s="321"/>
      <c r="F476" s="321"/>
      <c r="G476" s="321"/>
      <c r="H476" s="321"/>
    </row>
    <row r="477" spans="1:8">
      <c r="A477" s="318"/>
      <c r="B477" s="318"/>
      <c r="C477" s="321"/>
      <c r="D477" s="321"/>
      <c r="E477" s="321"/>
      <c r="F477" s="321"/>
      <c r="G477" s="321"/>
      <c r="H477" s="321"/>
    </row>
    <row r="478" spans="1:8">
      <c r="A478" s="318"/>
      <c r="B478" s="318"/>
      <c r="C478" s="321"/>
      <c r="D478" s="321"/>
      <c r="E478" s="321"/>
      <c r="F478" s="321"/>
      <c r="G478" s="321"/>
      <c r="H478" s="321"/>
    </row>
    <row r="479" spans="1:8">
      <c r="A479" s="318"/>
      <c r="B479" s="318"/>
      <c r="C479" s="321"/>
      <c r="D479" s="321"/>
      <c r="E479" s="321"/>
      <c r="F479" s="321"/>
      <c r="G479" s="321"/>
      <c r="H479" s="321"/>
    </row>
    <row r="480" spans="1:8">
      <c r="A480" s="318"/>
      <c r="B480" s="318"/>
      <c r="C480" s="321"/>
      <c r="D480" s="321"/>
      <c r="E480" s="321"/>
      <c r="F480" s="321"/>
      <c r="G480" s="321"/>
      <c r="H480" s="321"/>
    </row>
    <row r="481" spans="1:8">
      <c r="A481" s="318"/>
      <c r="B481" s="318"/>
      <c r="C481" s="321"/>
      <c r="D481" s="321"/>
      <c r="E481" s="321"/>
      <c r="F481" s="321"/>
      <c r="G481" s="321"/>
      <c r="H481" s="321"/>
    </row>
    <row r="482" spans="1:8">
      <c r="A482" s="318"/>
      <c r="B482" s="318"/>
      <c r="C482" s="321"/>
      <c r="D482" s="321"/>
      <c r="E482" s="321"/>
      <c r="F482" s="321"/>
      <c r="G482" s="321"/>
      <c r="H482" s="321"/>
    </row>
    <row r="483" spans="1:8">
      <c r="A483" s="318"/>
      <c r="B483" s="318"/>
      <c r="C483" s="321"/>
      <c r="D483" s="321"/>
      <c r="E483" s="321"/>
      <c r="F483" s="321"/>
      <c r="G483" s="321"/>
      <c r="H483" s="321"/>
    </row>
    <row r="484" spans="1:8">
      <c r="A484" s="318"/>
      <c r="B484" s="318"/>
      <c r="C484" s="321"/>
      <c r="D484" s="321"/>
      <c r="E484" s="321"/>
      <c r="F484" s="321"/>
      <c r="G484" s="321"/>
      <c r="H484" s="321"/>
    </row>
    <row r="485" spans="1:8">
      <c r="A485" s="318"/>
      <c r="B485" s="318"/>
      <c r="C485" s="321"/>
      <c r="D485" s="321"/>
      <c r="E485" s="321"/>
      <c r="F485" s="321"/>
      <c r="G485" s="321"/>
      <c r="H485" s="321"/>
    </row>
    <row r="486" spans="1:8">
      <c r="A486" s="318"/>
      <c r="B486" s="318"/>
      <c r="C486" s="321"/>
      <c r="D486" s="321"/>
      <c r="E486" s="321"/>
      <c r="F486" s="321"/>
      <c r="G486" s="321"/>
      <c r="H486" s="321"/>
    </row>
    <row r="487" spans="1:8">
      <c r="A487" s="318"/>
      <c r="B487" s="318"/>
      <c r="C487" s="321"/>
      <c r="D487" s="321"/>
      <c r="E487" s="321"/>
      <c r="F487" s="321"/>
      <c r="G487" s="321"/>
      <c r="H487" s="321"/>
    </row>
    <row r="488" spans="1:8">
      <c r="A488" s="318"/>
      <c r="B488" s="318"/>
      <c r="C488" s="321"/>
      <c r="D488" s="321"/>
      <c r="E488" s="321"/>
      <c r="F488" s="321"/>
      <c r="G488" s="321"/>
      <c r="H488" s="321"/>
    </row>
    <row r="489" spans="1:8">
      <c r="A489" s="318"/>
      <c r="B489" s="318"/>
      <c r="C489" s="321"/>
      <c r="D489" s="321"/>
      <c r="E489" s="321"/>
      <c r="F489" s="321"/>
      <c r="G489" s="321"/>
      <c r="H489" s="321"/>
    </row>
    <row r="490" spans="1:8">
      <c r="A490" s="318"/>
      <c r="B490" s="318"/>
      <c r="C490" s="321"/>
      <c r="D490" s="321"/>
      <c r="E490" s="321"/>
      <c r="F490" s="321"/>
      <c r="G490" s="321"/>
      <c r="H490" s="321"/>
    </row>
    <row r="491" spans="1:8">
      <c r="A491" s="318"/>
      <c r="B491" s="318"/>
      <c r="C491" s="321"/>
      <c r="D491" s="321"/>
      <c r="E491" s="321"/>
      <c r="F491" s="321"/>
      <c r="G491" s="321"/>
      <c r="H491" s="321"/>
    </row>
    <row r="492" spans="1:8">
      <c r="A492" s="318"/>
      <c r="B492" s="318"/>
      <c r="C492" s="321"/>
      <c r="D492" s="321"/>
      <c r="E492" s="321"/>
      <c r="F492" s="321"/>
      <c r="G492" s="321"/>
      <c r="H492" s="321"/>
    </row>
    <row r="493" spans="1:8">
      <c r="A493" s="318"/>
      <c r="B493" s="318"/>
      <c r="C493" s="321"/>
      <c r="D493" s="321"/>
      <c r="E493" s="321"/>
      <c r="F493" s="321"/>
      <c r="G493" s="321"/>
      <c r="H493" s="321"/>
    </row>
    <row r="494" spans="1:8">
      <c r="A494" s="318"/>
      <c r="B494" s="318"/>
      <c r="C494" s="321"/>
      <c r="D494" s="321"/>
      <c r="E494" s="321"/>
      <c r="F494" s="321"/>
      <c r="G494" s="321"/>
      <c r="H494" s="321"/>
    </row>
    <row r="495" spans="1:8">
      <c r="A495" s="318"/>
      <c r="B495" s="318"/>
      <c r="C495" s="321"/>
      <c r="D495" s="321"/>
      <c r="E495" s="321"/>
      <c r="F495" s="321"/>
      <c r="G495" s="321"/>
      <c r="H495" s="321"/>
    </row>
    <row r="496" spans="1:8">
      <c r="A496" s="318"/>
      <c r="B496" s="318"/>
      <c r="C496" s="321"/>
      <c r="D496" s="321"/>
      <c r="E496" s="321"/>
      <c r="F496" s="321"/>
      <c r="G496" s="321"/>
      <c r="H496" s="321"/>
    </row>
    <row r="497" spans="1:8">
      <c r="A497" s="318"/>
      <c r="B497" s="318"/>
      <c r="C497" s="321"/>
      <c r="D497" s="321"/>
      <c r="E497" s="321"/>
      <c r="F497" s="321"/>
      <c r="G497" s="321"/>
      <c r="H497" s="321"/>
    </row>
    <row r="498" spans="1:8">
      <c r="A498" s="318"/>
      <c r="B498" s="318"/>
      <c r="C498" s="321"/>
      <c r="D498" s="321"/>
      <c r="E498" s="321"/>
      <c r="F498" s="321"/>
      <c r="G498" s="321"/>
      <c r="H498" s="321"/>
    </row>
    <row r="499" spans="1:8">
      <c r="A499" s="318"/>
      <c r="B499" s="318"/>
      <c r="C499" s="321"/>
      <c r="D499" s="321"/>
      <c r="E499" s="321"/>
      <c r="F499" s="321"/>
      <c r="G499" s="321"/>
      <c r="H499" s="321"/>
    </row>
    <row r="500" spans="1:8">
      <c r="A500" s="318"/>
      <c r="B500" s="318"/>
      <c r="C500" s="321"/>
      <c r="D500" s="321"/>
      <c r="E500" s="321"/>
      <c r="F500" s="321"/>
      <c r="G500" s="321"/>
      <c r="H500" s="321"/>
    </row>
    <row r="501" spans="1:8">
      <c r="A501" s="318"/>
      <c r="B501" s="318"/>
      <c r="C501" s="321"/>
      <c r="D501" s="321"/>
      <c r="E501" s="321"/>
      <c r="F501" s="321"/>
      <c r="G501" s="321"/>
      <c r="H501" s="321"/>
    </row>
    <row r="502" spans="1:8">
      <c r="A502" s="318"/>
      <c r="B502" s="318"/>
      <c r="C502" s="321"/>
      <c r="D502" s="321"/>
      <c r="E502" s="321"/>
      <c r="F502" s="321"/>
      <c r="G502" s="321"/>
      <c r="H502" s="321"/>
    </row>
    <row r="503" spans="1:8">
      <c r="A503" s="318"/>
      <c r="B503" s="318"/>
      <c r="C503" s="321"/>
      <c r="D503" s="321"/>
      <c r="E503" s="321"/>
      <c r="F503" s="321"/>
      <c r="G503" s="321"/>
      <c r="H503" s="321"/>
    </row>
    <row r="504" spans="1:8">
      <c r="A504" s="318"/>
      <c r="B504" s="318"/>
      <c r="C504" s="321"/>
      <c r="D504" s="321"/>
      <c r="E504" s="321"/>
      <c r="F504" s="321"/>
      <c r="G504" s="321"/>
      <c r="H504" s="321"/>
    </row>
    <row r="505" spans="1:8">
      <c r="A505" s="318"/>
      <c r="B505" s="318"/>
      <c r="C505" s="321"/>
      <c r="D505" s="321"/>
      <c r="E505" s="321"/>
      <c r="F505" s="321"/>
      <c r="G505" s="321"/>
      <c r="H505" s="321"/>
    </row>
    <row r="506" spans="1:8">
      <c r="A506" s="318"/>
      <c r="B506" s="318"/>
      <c r="C506" s="321"/>
      <c r="D506" s="321"/>
      <c r="E506" s="321"/>
      <c r="F506" s="321"/>
      <c r="G506" s="321"/>
      <c r="H506" s="321"/>
    </row>
    <row r="507" spans="1:8">
      <c r="A507" s="318"/>
      <c r="B507" s="318"/>
      <c r="C507" s="321"/>
      <c r="D507" s="321"/>
      <c r="E507" s="321"/>
      <c r="F507" s="321"/>
      <c r="G507" s="321"/>
      <c r="H507" s="321"/>
    </row>
    <row r="508" spans="1:8">
      <c r="A508" s="318"/>
      <c r="B508" s="318"/>
      <c r="C508" s="321"/>
      <c r="D508" s="321"/>
      <c r="E508" s="321"/>
      <c r="F508" s="321"/>
      <c r="G508" s="321"/>
      <c r="H508" s="321"/>
    </row>
    <row r="509" spans="1:8">
      <c r="A509" s="318"/>
      <c r="B509" s="318"/>
      <c r="C509" s="321"/>
      <c r="D509" s="321"/>
      <c r="E509" s="321"/>
      <c r="F509" s="321"/>
      <c r="G509" s="321"/>
      <c r="H509" s="321"/>
    </row>
    <row r="510" spans="1:8">
      <c r="A510" s="318"/>
      <c r="B510" s="318"/>
      <c r="C510" s="321"/>
      <c r="D510" s="321"/>
      <c r="E510" s="321"/>
      <c r="F510" s="321"/>
      <c r="G510" s="321"/>
      <c r="H510" s="321"/>
    </row>
    <row r="511" spans="1:8">
      <c r="A511" s="318"/>
      <c r="B511" s="318"/>
      <c r="C511" s="321"/>
      <c r="D511" s="321"/>
      <c r="E511" s="321"/>
      <c r="F511" s="321"/>
      <c r="G511" s="321"/>
      <c r="H511" s="321"/>
    </row>
    <row r="512" spans="1:8">
      <c r="A512" s="318"/>
      <c r="B512" s="318"/>
      <c r="C512" s="321"/>
      <c r="D512" s="321"/>
      <c r="E512" s="321"/>
      <c r="F512" s="321"/>
      <c r="G512" s="321"/>
      <c r="H512" s="321"/>
    </row>
    <row r="513" spans="1:8">
      <c r="A513" s="318"/>
      <c r="B513" s="318"/>
      <c r="C513" s="321"/>
      <c r="D513" s="321"/>
      <c r="E513" s="321"/>
      <c r="F513" s="321"/>
      <c r="G513" s="321"/>
      <c r="H513" s="321"/>
    </row>
    <row r="514" spans="1:8">
      <c r="A514" s="318"/>
      <c r="B514" s="318"/>
      <c r="C514" s="321"/>
      <c r="D514" s="321"/>
      <c r="E514" s="321"/>
      <c r="F514" s="321"/>
      <c r="G514" s="321"/>
      <c r="H514" s="321"/>
    </row>
    <row r="515" spans="1:8">
      <c r="A515" s="318"/>
      <c r="B515" s="318"/>
      <c r="C515" s="321"/>
      <c r="D515" s="321"/>
      <c r="E515" s="321"/>
      <c r="F515" s="321"/>
      <c r="G515" s="321"/>
      <c r="H515" s="321"/>
    </row>
    <row r="516" spans="1:8">
      <c r="A516" s="318"/>
      <c r="B516" s="318"/>
      <c r="C516" s="321"/>
      <c r="D516" s="321"/>
      <c r="E516" s="321"/>
      <c r="F516" s="321"/>
      <c r="G516" s="321"/>
      <c r="H516" s="321"/>
    </row>
    <row r="517" spans="1:8">
      <c r="A517" s="318"/>
      <c r="B517" s="318"/>
      <c r="C517" s="321"/>
      <c r="D517" s="321"/>
      <c r="E517" s="321"/>
      <c r="F517" s="321"/>
      <c r="G517" s="321"/>
      <c r="H517" s="321"/>
    </row>
    <row r="518" spans="1:8">
      <c r="A518" s="318"/>
      <c r="B518" s="318"/>
      <c r="C518" s="321"/>
      <c r="D518" s="321"/>
      <c r="E518" s="321"/>
      <c r="F518" s="321"/>
      <c r="G518" s="321"/>
      <c r="H518" s="321"/>
    </row>
    <row r="519" spans="1:8">
      <c r="A519" s="318"/>
      <c r="B519" s="318"/>
      <c r="C519" s="321"/>
      <c r="D519" s="321"/>
      <c r="E519" s="321"/>
      <c r="F519" s="321"/>
      <c r="G519" s="321"/>
      <c r="H519" s="321"/>
    </row>
    <row r="520" spans="1:8">
      <c r="A520" s="318"/>
      <c r="B520" s="318"/>
      <c r="C520" s="321"/>
      <c r="D520" s="321"/>
      <c r="E520" s="321"/>
      <c r="F520" s="321"/>
      <c r="G520" s="321"/>
      <c r="H520" s="321"/>
    </row>
    <row r="521" spans="1:8">
      <c r="A521" s="318"/>
      <c r="B521" s="318"/>
      <c r="C521" s="321"/>
      <c r="D521" s="321"/>
      <c r="E521" s="321"/>
      <c r="F521" s="321"/>
      <c r="G521" s="321"/>
      <c r="H521" s="321"/>
    </row>
    <row r="522" spans="1:8">
      <c r="A522" s="318"/>
      <c r="B522" s="318"/>
      <c r="C522" s="321"/>
      <c r="D522" s="321"/>
      <c r="E522" s="321"/>
      <c r="F522" s="321"/>
      <c r="G522" s="321"/>
      <c r="H522" s="321"/>
    </row>
    <row r="523" spans="1:8">
      <c r="A523" s="318"/>
      <c r="B523" s="318"/>
      <c r="C523" s="321"/>
      <c r="D523" s="321"/>
      <c r="E523" s="321"/>
      <c r="F523" s="321"/>
      <c r="G523" s="321"/>
      <c r="H523" s="321"/>
    </row>
    <row r="524" spans="1:8">
      <c r="A524" s="318"/>
      <c r="B524" s="318"/>
      <c r="C524" s="321"/>
      <c r="D524" s="321"/>
      <c r="E524" s="321"/>
      <c r="F524" s="321"/>
      <c r="G524" s="321"/>
      <c r="H524" s="321"/>
    </row>
    <row r="525" spans="1:8">
      <c r="A525" s="318"/>
      <c r="B525" s="318"/>
      <c r="C525" s="321"/>
      <c r="D525" s="321"/>
      <c r="E525" s="321"/>
      <c r="F525" s="321"/>
      <c r="G525" s="321"/>
      <c r="H525" s="321"/>
    </row>
    <row r="526" spans="1:8">
      <c r="A526" s="318"/>
      <c r="B526" s="318"/>
      <c r="C526" s="321"/>
      <c r="D526" s="321"/>
      <c r="E526" s="321"/>
      <c r="F526" s="321"/>
      <c r="G526" s="321"/>
      <c r="H526" s="321"/>
    </row>
    <row r="527" spans="1:8">
      <c r="A527" s="318"/>
      <c r="B527" s="318"/>
      <c r="C527" s="321"/>
      <c r="D527" s="321"/>
      <c r="E527" s="321"/>
      <c r="F527" s="321"/>
      <c r="G527" s="321"/>
      <c r="H527" s="321"/>
    </row>
    <row r="528" spans="1:8">
      <c r="A528" s="318"/>
      <c r="B528" s="318"/>
      <c r="C528" s="321"/>
      <c r="D528" s="321"/>
      <c r="E528" s="321"/>
      <c r="F528" s="321"/>
      <c r="G528" s="321"/>
      <c r="H528" s="321"/>
    </row>
    <row r="529" spans="1:8">
      <c r="A529" s="318"/>
      <c r="B529" s="318"/>
      <c r="C529" s="321"/>
      <c r="D529" s="321"/>
      <c r="E529" s="321"/>
      <c r="F529" s="321"/>
      <c r="G529" s="321"/>
      <c r="H529" s="321"/>
    </row>
    <row r="530" spans="1:8">
      <c r="A530" s="318"/>
      <c r="B530" s="318"/>
      <c r="C530" s="321"/>
      <c r="D530" s="321"/>
      <c r="E530" s="321"/>
      <c r="F530" s="321"/>
      <c r="G530" s="321"/>
      <c r="H530" s="321"/>
    </row>
    <row r="531" spans="1:8">
      <c r="A531" s="318"/>
      <c r="B531" s="318"/>
      <c r="C531" s="321"/>
      <c r="D531" s="321"/>
      <c r="E531" s="321"/>
      <c r="F531" s="321"/>
      <c r="G531" s="321"/>
      <c r="H531" s="321"/>
    </row>
    <row r="532" spans="1:8">
      <c r="A532" s="318"/>
      <c r="B532" s="318"/>
      <c r="C532" s="321"/>
      <c r="D532" s="321"/>
      <c r="E532" s="321"/>
      <c r="F532" s="321"/>
      <c r="G532" s="321"/>
      <c r="H532" s="321"/>
    </row>
    <row r="533" spans="1:8">
      <c r="A533" s="318"/>
      <c r="B533" s="318"/>
      <c r="C533" s="321"/>
      <c r="D533" s="321"/>
      <c r="E533" s="321"/>
      <c r="F533" s="321"/>
      <c r="G533" s="321"/>
      <c r="H533" s="321"/>
    </row>
    <row r="534" spans="1:8">
      <c r="A534" s="318"/>
      <c r="B534" s="318"/>
      <c r="C534" s="321"/>
      <c r="D534" s="321"/>
      <c r="E534" s="321"/>
      <c r="F534" s="321"/>
      <c r="G534" s="321"/>
      <c r="H534" s="321"/>
    </row>
    <row r="535" spans="1:8">
      <c r="A535" s="318"/>
      <c r="B535" s="318"/>
      <c r="C535" s="321"/>
      <c r="D535" s="321"/>
      <c r="E535" s="321"/>
      <c r="F535" s="321"/>
      <c r="G535" s="321"/>
      <c r="H535" s="321"/>
    </row>
    <row r="536" spans="1:8">
      <c r="A536" s="318"/>
      <c r="B536" s="318"/>
      <c r="C536" s="321"/>
      <c r="D536" s="321"/>
      <c r="E536" s="321"/>
      <c r="F536" s="321"/>
      <c r="G536" s="321"/>
      <c r="H536" s="321"/>
    </row>
    <row r="537" spans="1:8">
      <c r="A537" s="318"/>
      <c r="B537" s="318"/>
      <c r="C537" s="321"/>
      <c r="D537" s="321"/>
      <c r="E537" s="321"/>
      <c r="F537" s="321"/>
      <c r="G537" s="321"/>
      <c r="H537" s="321"/>
    </row>
    <row r="538" spans="1:8">
      <c r="A538" s="318"/>
      <c r="B538" s="318"/>
      <c r="C538" s="321"/>
      <c r="D538" s="321"/>
      <c r="E538" s="321"/>
      <c r="F538" s="321"/>
      <c r="G538" s="321"/>
      <c r="H538" s="321"/>
    </row>
    <row r="539" spans="1:8">
      <c r="A539" s="318"/>
      <c r="B539" s="318"/>
      <c r="C539" s="321"/>
      <c r="D539" s="321"/>
      <c r="E539" s="321"/>
      <c r="F539" s="321"/>
      <c r="G539" s="321"/>
      <c r="H539" s="321"/>
    </row>
    <row r="540" spans="1:8">
      <c r="A540" s="318"/>
      <c r="B540" s="318"/>
      <c r="C540" s="321"/>
      <c r="D540" s="321"/>
      <c r="E540" s="321"/>
      <c r="F540" s="321"/>
      <c r="G540" s="321"/>
      <c r="H540" s="321"/>
    </row>
    <row r="541" spans="1:8">
      <c r="A541" s="318"/>
      <c r="B541" s="318"/>
      <c r="C541" s="321"/>
      <c r="D541" s="321"/>
      <c r="E541" s="321"/>
      <c r="F541" s="321"/>
      <c r="G541" s="321"/>
      <c r="H541" s="321"/>
    </row>
    <row r="542" spans="1:8">
      <c r="A542" s="318"/>
      <c r="B542" s="318"/>
      <c r="C542" s="321"/>
      <c r="D542" s="321"/>
      <c r="E542" s="321"/>
      <c r="F542" s="321"/>
      <c r="G542" s="321"/>
      <c r="H542" s="321"/>
    </row>
    <row r="543" spans="1:8">
      <c r="A543" s="318"/>
      <c r="B543" s="318"/>
      <c r="C543" s="321"/>
      <c r="D543" s="321"/>
      <c r="E543" s="321"/>
      <c r="F543" s="321"/>
      <c r="G543" s="321"/>
      <c r="H543" s="321"/>
    </row>
    <row r="544" spans="1:8">
      <c r="A544" s="318"/>
      <c r="B544" s="318"/>
      <c r="C544" s="321"/>
      <c r="D544" s="321"/>
      <c r="E544" s="321"/>
      <c r="F544" s="321"/>
      <c r="G544" s="321"/>
      <c r="H544" s="321"/>
    </row>
    <row r="545" spans="1:8">
      <c r="A545" s="318"/>
      <c r="B545" s="318"/>
      <c r="C545" s="321"/>
      <c r="D545" s="321"/>
      <c r="E545" s="321"/>
      <c r="F545" s="321"/>
      <c r="G545" s="321"/>
      <c r="H545" s="321"/>
    </row>
    <row r="546" spans="1:8">
      <c r="A546" s="318"/>
      <c r="B546" s="318"/>
      <c r="C546" s="321"/>
      <c r="D546" s="321"/>
      <c r="E546" s="321"/>
      <c r="F546" s="321"/>
      <c r="G546" s="321"/>
      <c r="H546" s="321"/>
    </row>
    <row r="547" spans="1:8">
      <c r="A547" s="318"/>
      <c r="B547" s="318"/>
      <c r="C547" s="321"/>
      <c r="D547" s="321"/>
      <c r="E547" s="321"/>
      <c r="F547" s="321"/>
      <c r="G547" s="321"/>
      <c r="H547" s="321"/>
    </row>
    <row r="548" spans="1:8">
      <c r="A548" s="318"/>
      <c r="B548" s="318"/>
      <c r="C548" s="321"/>
      <c r="D548" s="321"/>
      <c r="E548" s="321"/>
      <c r="F548" s="321"/>
      <c r="G548" s="321"/>
      <c r="H548" s="321"/>
    </row>
    <row r="549" spans="1:8">
      <c r="A549" s="318"/>
      <c r="B549" s="318"/>
      <c r="C549" s="321"/>
      <c r="D549" s="321"/>
      <c r="E549" s="321"/>
      <c r="F549" s="321"/>
      <c r="G549" s="321"/>
      <c r="H549" s="321"/>
    </row>
    <row r="550" spans="1:8">
      <c r="A550" s="318"/>
      <c r="B550" s="318"/>
      <c r="C550" s="321"/>
      <c r="D550" s="321"/>
      <c r="E550" s="321"/>
      <c r="F550" s="321"/>
      <c r="G550" s="321"/>
      <c r="H550" s="321"/>
    </row>
    <row r="551" spans="1:8">
      <c r="A551" s="318"/>
      <c r="B551" s="318"/>
      <c r="C551" s="321"/>
      <c r="D551" s="321"/>
      <c r="E551" s="321"/>
      <c r="F551" s="321"/>
      <c r="G551" s="321"/>
      <c r="H551" s="321"/>
    </row>
    <row r="552" spans="1:8">
      <c r="A552" s="318"/>
      <c r="B552" s="318"/>
      <c r="C552" s="321"/>
      <c r="D552" s="321"/>
      <c r="E552" s="321"/>
      <c r="F552" s="321"/>
      <c r="G552" s="321"/>
      <c r="H552" s="321"/>
    </row>
    <row r="553" spans="1:8">
      <c r="A553" s="318"/>
      <c r="B553" s="318"/>
      <c r="C553" s="321"/>
      <c r="D553" s="321"/>
      <c r="E553" s="321"/>
      <c r="F553" s="321"/>
      <c r="G553" s="321"/>
      <c r="H553" s="321"/>
    </row>
    <row r="554" spans="1:8">
      <c r="A554" s="318"/>
      <c r="B554" s="318"/>
      <c r="C554" s="321"/>
      <c r="D554" s="321"/>
      <c r="E554" s="321"/>
      <c r="F554" s="321"/>
      <c r="G554" s="321"/>
      <c r="H554" s="321"/>
    </row>
    <row r="555" spans="1:8">
      <c r="A555" s="318"/>
      <c r="B555" s="318"/>
      <c r="C555" s="321"/>
      <c r="D555" s="321"/>
      <c r="E555" s="321"/>
      <c r="F555" s="321"/>
      <c r="G555" s="321"/>
      <c r="H555" s="321"/>
    </row>
    <row r="556" spans="1:8">
      <c r="A556" s="318"/>
      <c r="B556" s="318"/>
      <c r="C556" s="321"/>
      <c r="D556" s="321"/>
      <c r="E556" s="321"/>
      <c r="F556" s="321"/>
      <c r="G556" s="321"/>
      <c r="H556" s="321"/>
    </row>
    <row r="557" spans="1:8">
      <c r="A557" s="318"/>
      <c r="B557" s="318"/>
      <c r="C557" s="321"/>
      <c r="D557" s="321"/>
      <c r="E557" s="321"/>
      <c r="F557" s="321"/>
      <c r="G557" s="321"/>
      <c r="H557" s="321"/>
    </row>
    <row r="558" spans="1:8">
      <c r="A558" s="318"/>
      <c r="B558" s="318"/>
      <c r="C558" s="321"/>
      <c r="D558" s="321"/>
      <c r="E558" s="321"/>
      <c r="F558" s="321"/>
      <c r="G558" s="321"/>
      <c r="H558" s="321"/>
    </row>
    <row r="559" spans="1:8">
      <c r="A559" s="318"/>
      <c r="B559" s="318"/>
      <c r="C559" s="321"/>
      <c r="D559" s="321"/>
      <c r="E559" s="321"/>
      <c r="F559" s="321"/>
      <c r="G559" s="321"/>
      <c r="H559" s="321"/>
    </row>
    <row r="560" spans="1:8">
      <c r="A560" s="318"/>
      <c r="B560" s="318"/>
      <c r="C560" s="321"/>
      <c r="D560" s="321"/>
      <c r="E560" s="321"/>
      <c r="F560" s="321"/>
      <c r="G560" s="321"/>
      <c r="H560" s="321"/>
    </row>
    <row r="561" spans="1:8">
      <c r="A561" s="318"/>
      <c r="B561" s="318"/>
      <c r="C561" s="321"/>
      <c r="D561" s="321"/>
      <c r="E561" s="321"/>
      <c r="F561" s="321"/>
      <c r="G561" s="321"/>
      <c r="H561" s="321"/>
    </row>
    <row r="562" spans="1:8">
      <c r="A562" s="318"/>
      <c r="B562" s="318"/>
      <c r="C562" s="321"/>
      <c r="D562" s="321"/>
      <c r="E562" s="321"/>
      <c r="F562" s="321"/>
      <c r="G562" s="321"/>
      <c r="H562" s="321"/>
    </row>
    <row r="563" spans="1:8">
      <c r="A563" s="318"/>
      <c r="B563" s="318"/>
      <c r="C563" s="321"/>
      <c r="D563" s="321"/>
      <c r="E563" s="321"/>
      <c r="F563" s="321"/>
      <c r="G563" s="321"/>
      <c r="H563" s="321"/>
    </row>
    <row r="564" spans="1:8">
      <c r="A564" s="318"/>
      <c r="B564" s="318"/>
      <c r="C564" s="321"/>
      <c r="D564" s="321"/>
      <c r="E564" s="321"/>
      <c r="F564" s="321"/>
      <c r="G564" s="321"/>
      <c r="H564" s="321"/>
    </row>
    <row r="565" spans="1:8">
      <c r="A565" s="318"/>
      <c r="B565" s="318"/>
      <c r="C565" s="321"/>
      <c r="D565" s="321"/>
      <c r="E565" s="321"/>
      <c r="F565" s="321"/>
      <c r="G565" s="321"/>
      <c r="H565" s="321"/>
    </row>
    <row r="566" spans="1:8">
      <c r="A566" s="318"/>
      <c r="B566" s="318"/>
      <c r="C566" s="321"/>
      <c r="D566" s="321"/>
      <c r="E566" s="321"/>
      <c r="F566" s="321"/>
      <c r="G566" s="321"/>
      <c r="H566" s="321"/>
    </row>
    <row r="567" spans="1:8">
      <c r="A567" s="318"/>
      <c r="B567" s="318"/>
      <c r="C567" s="321"/>
      <c r="D567" s="321"/>
      <c r="E567" s="321"/>
      <c r="F567" s="321"/>
      <c r="G567" s="321"/>
      <c r="H567" s="321"/>
    </row>
    <row r="568" spans="1:8">
      <c r="A568" s="318"/>
      <c r="B568" s="318"/>
      <c r="C568" s="321"/>
      <c r="D568" s="321"/>
      <c r="E568" s="321"/>
      <c r="F568" s="321"/>
      <c r="G568" s="321"/>
      <c r="H568" s="321"/>
    </row>
    <row r="569" spans="1:8">
      <c r="A569" s="318"/>
      <c r="B569" s="318"/>
      <c r="C569" s="321"/>
      <c r="D569" s="321"/>
      <c r="E569" s="321"/>
      <c r="F569" s="321"/>
      <c r="G569" s="321"/>
      <c r="H569" s="321"/>
    </row>
    <row r="570" spans="1:8">
      <c r="A570" s="318"/>
      <c r="B570" s="318"/>
      <c r="C570" s="321"/>
      <c r="D570" s="321"/>
      <c r="E570" s="321"/>
      <c r="F570" s="321"/>
      <c r="G570" s="321"/>
      <c r="H570" s="321"/>
    </row>
    <row r="571" spans="1:8">
      <c r="A571" s="318"/>
      <c r="B571" s="318"/>
      <c r="C571" s="321"/>
      <c r="D571" s="321"/>
      <c r="E571" s="321"/>
      <c r="F571" s="321"/>
      <c r="G571" s="321"/>
      <c r="H571" s="321"/>
    </row>
    <row r="572" spans="1:8">
      <c r="A572" s="318"/>
      <c r="B572" s="318"/>
      <c r="C572" s="321"/>
      <c r="D572" s="321"/>
      <c r="E572" s="321"/>
      <c r="F572" s="321"/>
      <c r="G572" s="321"/>
      <c r="H572" s="321"/>
    </row>
    <row r="573" spans="1:8">
      <c r="A573" s="318"/>
      <c r="B573" s="318"/>
      <c r="C573" s="321"/>
      <c r="D573" s="321"/>
      <c r="E573" s="321"/>
      <c r="F573" s="321"/>
      <c r="G573" s="321"/>
      <c r="H573" s="321"/>
    </row>
    <row r="574" spans="1:8">
      <c r="A574" s="318"/>
      <c r="B574" s="318"/>
      <c r="C574" s="321"/>
      <c r="D574" s="321"/>
      <c r="E574" s="321"/>
      <c r="F574" s="321"/>
      <c r="G574" s="321"/>
      <c r="H574" s="321"/>
    </row>
    <row r="575" spans="1:8">
      <c r="A575" s="318"/>
      <c r="B575" s="318"/>
      <c r="C575" s="321"/>
      <c r="D575" s="321"/>
      <c r="E575" s="321"/>
      <c r="F575" s="321"/>
      <c r="G575" s="321"/>
      <c r="H575" s="321"/>
    </row>
    <row r="576" spans="1:8">
      <c r="A576" s="318"/>
      <c r="B576" s="318"/>
      <c r="C576" s="321"/>
      <c r="D576" s="321"/>
      <c r="E576" s="321"/>
      <c r="F576" s="321"/>
      <c r="G576" s="321"/>
      <c r="H576" s="321"/>
    </row>
    <row r="577" spans="1:8">
      <c r="A577" s="318"/>
      <c r="B577" s="318"/>
      <c r="C577" s="321"/>
      <c r="D577" s="321"/>
      <c r="E577" s="321"/>
      <c r="F577" s="321"/>
      <c r="G577" s="321"/>
      <c r="H577" s="321"/>
    </row>
    <row r="578" spans="1:8">
      <c r="A578" s="318"/>
      <c r="B578" s="318"/>
      <c r="C578" s="321"/>
      <c r="D578" s="321"/>
      <c r="E578" s="321"/>
      <c r="F578" s="321"/>
      <c r="G578" s="321"/>
      <c r="H578" s="321"/>
    </row>
    <row r="579" spans="1:8">
      <c r="A579" s="318"/>
      <c r="B579" s="318"/>
      <c r="C579" s="321"/>
      <c r="D579" s="321"/>
      <c r="E579" s="321"/>
      <c r="F579" s="321"/>
      <c r="G579" s="321"/>
      <c r="H579" s="321"/>
    </row>
    <row r="580" spans="1:8">
      <c r="A580" s="318"/>
      <c r="B580" s="318"/>
      <c r="C580" s="321"/>
      <c r="D580" s="321"/>
      <c r="E580" s="321"/>
      <c r="F580" s="321"/>
      <c r="G580" s="321"/>
      <c r="H580" s="321"/>
    </row>
    <row r="581" spans="1:8">
      <c r="A581" s="318"/>
      <c r="B581" s="318"/>
      <c r="C581" s="321"/>
      <c r="D581" s="321"/>
      <c r="E581" s="321"/>
      <c r="F581" s="321"/>
      <c r="G581" s="321"/>
      <c r="H581" s="321"/>
    </row>
    <row r="582" spans="1:8">
      <c r="A582" s="318"/>
      <c r="B582" s="318"/>
      <c r="C582" s="321"/>
      <c r="D582" s="321"/>
      <c r="E582" s="321"/>
      <c r="F582" s="321"/>
      <c r="G582" s="321"/>
      <c r="H582" s="321"/>
    </row>
    <row r="583" spans="1:8">
      <c r="A583" s="318"/>
      <c r="B583" s="318"/>
      <c r="C583" s="321"/>
      <c r="D583" s="321"/>
      <c r="E583" s="321"/>
      <c r="F583" s="321"/>
      <c r="G583" s="321"/>
      <c r="H583" s="321"/>
    </row>
    <row r="584" spans="1:8">
      <c r="A584" s="318"/>
      <c r="B584" s="318"/>
      <c r="C584" s="321"/>
      <c r="D584" s="321"/>
      <c r="E584" s="321"/>
      <c r="F584" s="321"/>
      <c r="G584" s="321"/>
      <c r="H584" s="321"/>
    </row>
    <row r="585" spans="1:8">
      <c r="A585" s="318"/>
      <c r="B585" s="318"/>
      <c r="C585" s="321"/>
      <c r="D585" s="321"/>
      <c r="E585" s="321"/>
      <c r="F585" s="321"/>
      <c r="G585" s="321"/>
      <c r="H585" s="321"/>
    </row>
    <row r="586" spans="1:8">
      <c r="A586" s="318"/>
      <c r="B586" s="318"/>
      <c r="C586" s="321"/>
      <c r="D586" s="321"/>
      <c r="E586" s="321"/>
      <c r="F586" s="321"/>
      <c r="G586" s="321"/>
      <c r="H586" s="321"/>
    </row>
    <row r="587" spans="1:8">
      <c r="A587" s="318"/>
      <c r="B587" s="318"/>
      <c r="C587" s="321"/>
      <c r="D587" s="321"/>
      <c r="E587" s="321"/>
      <c r="F587" s="321"/>
      <c r="G587" s="321"/>
      <c r="H587" s="321"/>
    </row>
    <row r="588" spans="1:8">
      <c r="A588" s="318"/>
      <c r="B588" s="318"/>
      <c r="C588" s="321"/>
      <c r="D588" s="321"/>
      <c r="E588" s="321"/>
      <c r="F588" s="321"/>
      <c r="G588" s="321"/>
      <c r="H588" s="321"/>
    </row>
    <row r="589" spans="1:8">
      <c r="A589" s="318"/>
      <c r="B589" s="318"/>
      <c r="C589" s="321"/>
      <c r="D589" s="321"/>
      <c r="E589" s="321"/>
      <c r="F589" s="321"/>
      <c r="G589" s="321"/>
      <c r="H589" s="321"/>
    </row>
    <row r="590" spans="1:8">
      <c r="A590" s="318"/>
      <c r="B590" s="318"/>
      <c r="C590" s="321"/>
      <c r="D590" s="321"/>
      <c r="E590" s="321"/>
      <c r="F590" s="321"/>
      <c r="G590" s="321"/>
      <c r="H590" s="321"/>
    </row>
    <row r="591" spans="1:8">
      <c r="A591" s="318"/>
      <c r="B591" s="318"/>
      <c r="C591" s="321"/>
      <c r="D591" s="321"/>
      <c r="E591" s="321"/>
      <c r="F591" s="321"/>
      <c r="G591" s="321"/>
      <c r="H591" s="321"/>
    </row>
    <row r="592" spans="1:8">
      <c r="A592" s="318"/>
      <c r="B592" s="318"/>
      <c r="C592" s="321"/>
      <c r="D592" s="321"/>
      <c r="E592" s="321"/>
      <c r="F592" s="321"/>
      <c r="G592" s="321"/>
      <c r="H592" s="321"/>
    </row>
    <row r="593" spans="1:8">
      <c r="A593" s="318"/>
      <c r="B593" s="318"/>
      <c r="C593" s="321"/>
      <c r="D593" s="321"/>
      <c r="E593" s="321"/>
      <c r="F593" s="321"/>
      <c r="G593" s="321"/>
      <c r="H593" s="321"/>
    </row>
    <row r="594" spans="1:8">
      <c r="A594" s="318"/>
      <c r="B594" s="318"/>
      <c r="C594" s="321"/>
      <c r="D594" s="321"/>
      <c r="E594" s="321"/>
      <c r="F594" s="321"/>
      <c r="G594" s="321"/>
      <c r="H594" s="321"/>
    </row>
    <row r="595" spans="1:8">
      <c r="A595" s="318"/>
      <c r="B595" s="318"/>
      <c r="C595" s="321"/>
      <c r="D595" s="321"/>
      <c r="E595" s="321"/>
      <c r="F595" s="321"/>
      <c r="G595" s="321"/>
      <c r="H595" s="321"/>
    </row>
    <row r="596" spans="1:8">
      <c r="A596" s="318"/>
      <c r="B596" s="318"/>
      <c r="C596" s="321"/>
      <c r="D596" s="321"/>
      <c r="E596" s="321"/>
      <c r="F596" s="321"/>
      <c r="G596" s="321"/>
      <c r="H596" s="321"/>
    </row>
    <row r="597" spans="1:8">
      <c r="A597" s="318"/>
      <c r="B597" s="318"/>
      <c r="C597" s="321"/>
      <c r="D597" s="321"/>
      <c r="E597" s="321"/>
      <c r="F597" s="321"/>
      <c r="G597" s="321"/>
      <c r="H597" s="321"/>
    </row>
    <row r="598" spans="1:8">
      <c r="A598" s="318"/>
      <c r="B598" s="318"/>
      <c r="C598" s="321"/>
      <c r="D598" s="321"/>
      <c r="E598" s="321"/>
      <c r="F598" s="321"/>
      <c r="G598" s="321"/>
      <c r="H598" s="321"/>
    </row>
    <row r="599" spans="1:8">
      <c r="A599" s="318"/>
      <c r="B599" s="318"/>
      <c r="C599" s="321"/>
      <c r="D599" s="321"/>
      <c r="E599" s="321"/>
      <c r="F599" s="321"/>
      <c r="G599" s="321"/>
      <c r="H599" s="321"/>
    </row>
    <row r="600" spans="1:8">
      <c r="A600" s="318"/>
      <c r="B600" s="318"/>
      <c r="C600" s="321"/>
      <c r="D600" s="321"/>
      <c r="E600" s="321"/>
      <c r="F600" s="321"/>
      <c r="G600" s="321"/>
      <c r="H600" s="321"/>
    </row>
    <row r="601" spans="1:8">
      <c r="A601" s="318"/>
      <c r="B601" s="318"/>
      <c r="C601" s="321"/>
      <c r="D601" s="321"/>
      <c r="E601" s="321"/>
      <c r="F601" s="321"/>
      <c r="G601" s="321"/>
      <c r="H601" s="321"/>
    </row>
    <row r="602" spans="1:8">
      <c r="A602" s="318"/>
      <c r="B602" s="318"/>
      <c r="C602" s="321"/>
      <c r="D602" s="321"/>
      <c r="E602" s="321"/>
      <c r="F602" s="321"/>
      <c r="G602" s="321"/>
      <c r="H602" s="321"/>
    </row>
    <row r="603" spans="1:8">
      <c r="A603" s="318"/>
      <c r="B603" s="318"/>
      <c r="C603" s="321"/>
      <c r="D603" s="321"/>
      <c r="E603" s="321"/>
      <c r="F603" s="321"/>
      <c r="G603" s="321"/>
      <c r="H603" s="321"/>
    </row>
    <row r="604" spans="1:8">
      <c r="A604" s="318"/>
      <c r="B604" s="318"/>
      <c r="C604" s="321"/>
      <c r="D604" s="321"/>
      <c r="E604" s="321"/>
      <c r="F604" s="321"/>
      <c r="G604" s="321"/>
      <c r="H604" s="321"/>
    </row>
    <row r="605" spans="1:8">
      <c r="A605" s="318"/>
      <c r="B605" s="318"/>
      <c r="C605" s="321"/>
      <c r="D605" s="321"/>
      <c r="E605" s="321"/>
      <c r="F605" s="321"/>
      <c r="G605" s="321"/>
      <c r="H605" s="321"/>
    </row>
    <row r="606" spans="1:8">
      <c r="A606" s="318"/>
      <c r="B606" s="318"/>
      <c r="C606" s="321"/>
      <c r="D606" s="321"/>
      <c r="E606" s="321"/>
      <c r="F606" s="321"/>
      <c r="G606" s="321"/>
      <c r="H606" s="321"/>
    </row>
    <row r="607" spans="1:8">
      <c r="A607" s="318"/>
      <c r="B607" s="318"/>
      <c r="C607" s="321"/>
      <c r="D607" s="321"/>
      <c r="E607" s="321"/>
      <c r="F607" s="321"/>
      <c r="G607" s="321"/>
      <c r="H607" s="321"/>
    </row>
    <row r="608" spans="1:8">
      <c r="A608" s="318"/>
      <c r="B608" s="318"/>
      <c r="C608" s="321"/>
      <c r="D608" s="321"/>
      <c r="E608" s="321"/>
      <c r="F608" s="321"/>
      <c r="G608" s="321"/>
      <c r="H608" s="321"/>
    </row>
    <row r="609" spans="1:8">
      <c r="A609" s="318"/>
      <c r="B609" s="318"/>
      <c r="C609" s="321"/>
      <c r="D609" s="321"/>
      <c r="E609" s="321"/>
      <c r="F609" s="321"/>
      <c r="G609" s="321"/>
      <c r="H609" s="321"/>
    </row>
    <row r="610" spans="1:8">
      <c r="A610" s="318"/>
      <c r="B610" s="318"/>
      <c r="C610" s="321"/>
      <c r="D610" s="321"/>
      <c r="E610" s="321"/>
      <c r="F610" s="321"/>
      <c r="G610" s="321"/>
      <c r="H610" s="321"/>
    </row>
    <row r="611" spans="1:8">
      <c r="A611" s="318"/>
      <c r="B611" s="318"/>
      <c r="C611" s="321"/>
      <c r="D611" s="321"/>
      <c r="E611" s="321"/>
      <c r="F611" s="321"/>
      <c r="G611" s="321"/>
      <c r="H611" s="321"/>
    </row>
    <row r="612" spans="1:8">
      <c r="A612" s="318"/>
      <c r="B612" s="318"/>
      <c r="C612" s="321"/>
      <c r="D612" s="321"/>
      <c r="E612" s="321"/>
      <c r="F612" s="321"/>
      <c r="G612" s="321"/>
      <c r="H612" s="321"/>
    </row>
    <row r="613" spans="1:8">
      <c r="A613" s="318"/>
      <c r="B613" s="318"/>
      <c r="C613" s="321"/>
      <c r="D613" s="321"/>
      <c r="E613" s="321"/>
      <c r="F613" s="321"/>
      <c r="G613" s="321"/>
      <c r="H613" s="321"/>
    </row>
    <row r="614" spans="1:8">
      <c r="A614" s="318"/>
      <c r="B614" s="318"/>
      <c r="C614" s="321"/>
      <c r="D614" s="321"/>
      <c r="E614" s="321"/>
      <c r="F614" s="321"/>
      <c r="G614" s="321"/>
      <c r="H614" s="321"/>
    </row>
    <row r="615" spans="1:8">
      <c r="A615" s="318"/>
      <c r="B615" s="318"/>
      <c r="C615" s="321"/>
      <c r="D615" s="321"/>
      <c r="E615" s="321"/>
      <c r="F615" s="321"/>
      <c r="G615" s="321"/>
      <c r="H615" s="321"/>
    </row>
    <row r="616" spans="1:8">
      <c r="A616" s="318"/>
      <c r="B616" s="318"/>
      <c r="C616" s="321"/>
      <c r="D616" s="321"/>
      <c r="E616" s="321"/>
      <c r="F616" s="321"/>
      <c r="G616" s="321"/>
      <c r="H616" s="321"/>
    </row>
    <row r="617" spans="1:8">
      <c r="A617" s="318"/>
      <c r="B617" s="318"/>
      <c r="C617" s="321"/>
      <c r="D617" s="321"/>
      <c r="E617" s="321"/>
      <c r="F617" s="321"/>
      <c r="G617" s="321"/>
      <c r="H617" s="321"/>
    </row>
    <row r="618" spans="1:8">
      <c r="A618" s="318"/>
      <c r="B618" s="318"/>
      <c r="C618" s="321"/>
      <c r="D618" s="321"/>
      <c r="E618" s="321"/>
      <c r="F618" s="321"/>
      <c r="G618" s="321"/>
      <c r="H618" s="321"/>
    </row>
    <row r="619" spans="1:8">
      <c r="A619" s="318"/>
      <c r="B619" s="318"/>
      <c r="C619" s="321"/>
      <c r="D619" s="321"/>
      <c r="E619" s="321"/>
      <c r="F619" s="321"/>
      <c r="G619" s="321"/>
      <c r="H619" s="321"/>
    </row>
    <row r="620" spans="1:8">
      <c r="A620" s="318"/>
      <c r="B620" s="318"/>
      <c r="C620" s="321"/>
      <c r="D620" s="321"/>
      <c r="E620" s="321"/>
      <c r="F620" s="321"/>
      <c r="G620" s="321"/>
      <c r="H620" s="321"/>
    </row>
    <row r="621" spans="1:8">
      <c r="A621" s="318"/>
      <c r="B621" s="318"/>
      <c r="C621" s="321"/>
      <c r="D621" s="321"/>
      <c r="E621" s="321"/>
      <c r="F621" s="321"/>
      <c r="G621" s="321"/>
      <c r="H621" s="321"/>
    </row>
    <row r="622" spans="1:8">
      <c r="A622" s="318"/>
      <c r="B622" s="318"/>
      <c r="C622" s="321"/>
      <c r="D622" s="321"/>
      <c r="E622" s="321"/>
      <c r="F622" s="321"/>
      <c r="G622" s="321"/>
      <c r="H622" s="321"/>
    </row>
    <row r="623" spans="1:8">
      <c r="A623" s="318"/>
      <c r="B623" s="318"/>
      <c r="C623" s="321"/>
      <c r="D623" s="321"/>
      <c r="E623" s="321"/>
      <c r="F623" s="321"/>
      <c r="G623" s="321"/>
      <c r="H623" s="321"/>
    </row>
    <row r="624" spans="1:8">
      <c r="A624" s="318"/>
      <c r="B624" s="318"/>
      <c r="C624" s="321"/>
      <c r="D624" s="321"/>
      <c r="E624" s="321"/>
      <c r="F624" s="321"/>
      <c r="G624" s="321"/>
      <c r="H624" s="321"/>
    </row>
    <row r="625" spans="1:8">
      <c r="A625" s="318"/>
      <c r="B625" s="318"/>
      <c r="C625" s="321"/>
      <c r="D625" s="321"/>
      <c r="E625" s="321"/>
      <c r="F625" s="321"/>
      <c r="G625" s="321"/>
      <c r="H625" s="321"/>
    </row>
    <row r="626" spans="1:8">
      <c r="A626" s="318"/>
      <c r="B626" s="318"/>
      <c r="C626" s="321"/>
      <c r="D626" s="321"/>
      <c r="E626" s="321"/>
      <c r="F626" s="321"/>
      <c r="G626" s="321"/>
      <c r="H626" s="321"/>
    </row>
    <row r="627" spans="1:8">
      <c r="A627" s="318"/>
      <c r="B627" s="318"/>
      <c r="C627" s="321"/>
      <c r="D627" s="321"/>
      <c r="E627" s="321"/>
      <c r="F627" s="321"/>
      <c r="G627" s="321"/>
      <c r="H627" s="321"/>
    </row>
    <row r="628" spans="1:8">
      <c r="A628" s="318"/>
      <c r="B628" s="318"/>
      <c r="C628" s="321"/>
      <c r="D628" s="321"/>
      <c r="E628" s="321"/>
      <c r="F628" s="321"/>
      <c r="G628" s="321"/>
      <c r="H628" s="321"/>
    </row>
    <row r="629" spans="1:8">
      <c r="A629" s="318"/>
      <c r="B629" s="318"/>
      <c r="C629" s="321"/>
      <c r="D629" s="321"/>
      <c r="E629" s="321"/>
      <c r="F629" s="321"/>
      <c r="G629" s="321"/>
      <c r="H629" s="321"/>
    </row>
    <row r="630" spans="1:8">
      <c r="A630" s="318"/>
      <c r="B630" s="318"/>
      <c r="C630" s="321"/>
      <c r="D630" s="321"/>
      <c r="E630" s="321"/>
      <c r="F630" s="321"/>
      <c r="G630" s="321"/>
      <c r="H630" s="321"/>
    </row>
    <row r="631" spans="1:8">
      <c r="A631" s="318"/>
      <c r="B631" s="318"/>
      <c r="C631" s="321"/>
      <c r="D631" s="321"/>
      <c r="E631" s="321"/>
      <c r="F631" s="321"/>
      <c r="G631" s="321"/>
      <c r="H631" s="321"/>
    </row>
    <row r="632" spans="1:8">
      <c r="A632" s="318"/>
      <c r="B632" s="318"/>
      <c r="C632" s="321"/>
      <c r="D632" s="321"/>
      <c r="E632" s="321"/>
      <c r="F632" s="321"/>
      <c r="G632" s="321"/>
      <c r="H632" s="321"/>
    </row>
    <row r="633" spans="1:8">
      <c r="A633" s="318"/>
      <c r="B633" s="318"/>
      <c r="C633" s="321"/>
      <c r="D633" s="321"/>
      <c r="E633" s="321"/>
      <c r="F633" s="321"/>
      <c r="G633" s="321"/>
      <c r="H633" s="321"/>
    </row>
    <row r="634" spans="1:8">
      <c r="A634" s="318"/>
      <c r="B634" s="318"/>
      <c r="C634" s="321"/>
      <c r="D634" s="321"/>
      <c r="E634" s="321"/>
      <c r="F634" s="321"/>
      <c r="G634" s="321"/>
      <c r="H634" s="321"/>
    </row>
    <row r="635" spans="1:8">
      <c r="A635" s="318"/>
      <c r="B635" s="318"/>
      <c r="C635" s="321"/>
      <c r="D635" s="321"/>
      <c r="E635" s="321"/>
      <c r="F635" s="321"/>
      <c r="G635" s="321"/>
      <c r="H635" s="321"/>
    </row>
    <row r="636" spans="1:8">
      <c r="A636" s="318"/>
      <c r="B636" s="318"/>
      <c r="C636" s="321"/>
      <c r="D636" s="321"/>
      <c r="E636" s="321"/>
      <c r="F636" s="321"/>
      <c r="G636" s="321"/>
      <c r="H636" s="321"/>
    </row>
    <row r="637" spans="1:8">
      <c r="A637" s="318"/>
      <c r="B637" s="318"/>
      <c r="C637" s="321"/>
      <c r="D637" s="321"/>
      <c r="E637" s="321"/>
      <c r="F637" s="321"/>
      <c r="G637" s="321"/>
      <c r="H637" s="321"/>
    </row>
    <row r="638" spans="1:8">
      <c r="A638" s="318"/>
      <c r="B638" s="318"/>
      <c r="C638" s="321"/>
      <c r="D638" s="321"/>
      <c r="E638" s="321"/>
      <c r="F638" s="321"/>
      <c r="G638" s="321"/>
      <c r="H638" s="321"/>
    </row>
    <row r="639" spans="1:8">
      <c r="A639" s="318"/>
      <c r="B639" s="318"/>
      <c r="C639" s="321"/>
      <c r="D639" s="321"/>
      <c r="E639" s="321"/>
      <c r="F639" s="321"/>
      <c r="G639" s="321"/>
      <c r="H639" s="321"/>
    </row>
    <row r="640" spans="1:8">
      <c r="A640" s="318"/>
      <c r="B640" s="318"/>
      <c r="C640" s="321"/>
      <c r="D640" s="321"/>
      <c r="E640" s="321"/>
      <c r="F640" s="321"/>
      <c r="G640" s="321"/>
      <c r="H640" s="321"/>
    </row>
    <row r="641" spans="1:8">
      <c r="A641" s="318"/>
      <c r="B641" s="318"/>
      <c r="C641" s="321"/>
      <c r="D641" s="321"/>
      <c r="E641" s="321"/>
      <c r="F641" s="321"/>
      <c r="G641" s="321"/>
      <c r="H641" s="321"/>
    </row>
    <row r="642" spans="1:8">
      <c r="A642" s="318"/>
      <c r="B642" s="318"/>
      <c r="C642" s="321"/>
      <c r="D642" s="321"/>
      <c r="E642" s="321"/>
      <c r="F642" s="321"/>
      <c r="G642" s="321"/>
      <c r="H642" s="321"/>
    </row>
    <row r="643" spans="1:8">
      <c r="A643" s="318"/>
      <c r="B643" s="318"/>
      <c r="C643" s="321"/>
      <c r="D643" s="321"/>
      <c r="E643" s="321"/>
      <c r="F643" s="321"/>
      <c r="G643" s="321"/>
      <c r="H643" s="321"/>
    </row>
    <row r="644" spans="1:8">
      <c r="A644" s="318"/>
      <c r="B644" s="318"/>
      <c r="C644" s="321"/>
      <c r="D644" s="321"/>
      <c r="E644" s="321"/>
      <c r="F644" s="321"/>
      <c r="G644" s="321"/>
      <c r="H644" s="321"/>
    </row>
    <row r="645" spans="1:8">
      <c r="A645" s="318"/>
      <c r="B645" s="318"/>
      <c r="C645" s="321"/>
      <c r="D645" s="321"/>
      <c r="E645" s="321"/>
      <c r="F645" s="321"/>
      <c r="G645" s="321"/>
      <c r="H645" s="321"/>
    </row>
    <row r="646" spans="1:8">
      <c r="A646" s="318"/>
      <c r="B646" s="318"/>
      <c r="C646" s="321"/>
      <c r="D646" s="321"/>
      <c r="E646" s="321"/>
      <c r="F646" s="321"/>
      <c r="G646" s="321"/>
      <c r="H646" s="321"/>
    </row>
    <row r="647" spans="1:8">
      <c r="A647" s="318"/>
      <c r="B647" s="318"/>
      <c r="C647" s="321"/>
      <c r="D647" s="321"/>
      <c r="E647" s="321"/>
      <c r="F647" s="321"/>
      <c r="G647" s="321"/>
      <c r="H647" s="321"/>
    </row>
    <row r="648" spans="1:8">
      <c r="A648" s="318"/>
      <c r="B648" s="318"/>
      <c r="C648" s="321"/>
      <c r="D648" s="321"/>
      <c r="E648" s="321"/>
      <c r="F648" s="321"/>
      <c r="G648" s="321"/>
      <c r="H648" s="321"/>
    </row>
    <row r="649" spans="1:8">
      <c r="A649" s="318"/>
      <c r="B649" s="318"/>
      <c r="C649" s="321"/>
      <c r="D649" s="321"/>
      <c r="E649" s="321"/>
      <c r="F649" s="321"/>
      <c r="G649" s="321"/>
      <c r="H649" s="321"/>
    </row>
    <row r="650" spans="1:8">
      <c r="A650" s="318"/>
      <c r="B650" s="318"/>
      <c r="C650" s="321"/>
      <c r="D650" s="321"/>
      <c r="E650" s="321"/>
      <c r="F650" s="321"/>
      <c r="G650" s="321"/>
      <c r="H650" s="321"/>
    </row>
    <row r="651" spans="1:8">
      <c r="A651" s="318"/>
      <c r="B651" s="318"/>
      <c r="C651" s="321"/>
      <c r="D651" s="321"/>
      <c r="E651" s="321"/>
      <c r="F651" s="321"/>
      <c r="G651" s="321"/>
      <c r="H651" s="321"/>
    </row>
    <row r="652" spans="1:8">
      <c r="A652" s="318"/>
      <c r="B652" s="318"/>
      <c r="C652" s="321"/>
      <c r="D652" s="321"/>
      <c r="E652" s="321"/>
      <c r="F652" s="321"/>
      <c r="G652" s="321"/>
      <c r="H652" s="321"/>
    </row>
    <row r="653" spans="1:8">
      <c r="A653" s="318"/>
      <c r="B653" s="318"/>
      <c r="C653" s="321"/>
      <c r="D653" s="321"/>
      <c r="E653" s="321"/>
      <c r="F653" s="321"/>
      <c r="G653" s="321"/>
      <c r="H653" s="321"/>
    </row>
    <row r="654" spans="1:8">
      <c r="A654" s="318"/>
      <c r="B654" s="318"/>
      <c r="C654" s="321"/>
      <c r="D654" s="321"/>
      <c r="E654" s="321"/>
      <c r="F654" s="321"/>
      <c r="G654" s="321"/>
      <c r="H654" s="321"/>
    </row>
    <row r="655" spans="1:8">
      <c r="A655" s="318"/>
      <c r="B655" s="318"/>
      <c r="C655" s="321"/>
      <c r="D655" s="321"/>
      <c r="E655" s="321"/>
      <c r="F655" s="321"/>
      <c r="G655" s="321"/>
      <c r="H655" s="321"/>
    </row>
    <row r="656" spans="1:8">
      <c r="A656" s="318"/>
      <c r="B656" s="318"/>
      <c r="C656" s="321"/>
      <c r="D656" s="321"/>
      <c r="E656" s="321"/>
      <c r="F656" s="321"/>
      <c r="G656" s="321"/>
      <c r="H656" s="321"/>
    </row>
    <row r="657" spans="1:8">
      <c r="A657" s="318"/>
      <c r="B657" s="318"/>
      <c r="C657" s="321"/>
      <c r="D657" s="321"/>
      <c r="E657" s="321"/>
      <c r="F657" s="321"/>
      <c r="G657" s="321"/>
      <c r="H657" s="321"/>
    </row>
    <row r="658" spans="1:8">
      <c r="A658" s="318"/>
      <c r="B658" s="318"/>
      <c r="C658" s="321"/>
      <c r="D658" s="321"/>
      <c r="E658" s="321"/>
      <c r="F658" s="321"/>
      <c r="G658" s="321"/>
      <c r="H658" s="321"/>
    </row>
    <row r="659" spans="1:8">
      <c r="A659" s="318"/>
      <c r="B659" s="318"/>
      <c r="C659" s="321"/>
      <c r="D659" s="321"/>
      <c r="E659" s="321"/>
      <c r="F659" s="321"/>
      <c r="G659" s="321"/>
      <c r="H659" s="321"/>
    </row>
    <row r="660" spans="1:8">
      <c r="A660" s="318"/>
      <c r="B660" s="318"/>
      <c r="C660" s="321"/>
      <c r="D660" s="321"/>
      <c r="E660" s="321"/>
      <c r="F660" s="321"/>
      <c r="G660" s="321"/>
      <c r="H660" s="321"/>
    </row>
    <row r="661" spans="1:8">
      <c r="A661" s="318"/>
      <c r="B661" s="318"/>
      <c r="C661" s="321"/>
      <c r="D661" s="321"/>
      <c r="E661" s="321"/>
      <c r="F661" s="321"/>
      <c r="G661" s="321"/>
      <c r="H661" s="321"/>
    </row>
    <row r="662" spans="1:8">
      <c r="A662" s="318"/>
      <c r="B662" s="318"/>
      <c r="C662" s="321"/>
      <c r="D662" s="321"/>
      <c r="E662" s="321"/>
      <c r="F662" s="321"/>
      <c r="G662" s="321"/>
      <c r="H662" s="321"/>
    </row>
    <row r="663" spans="1:8">
      <c r="A663" s="318"/>
      <c r="B663" s="318"/>
      <c r="C663" s="321"/>
      <c r="D663" s="321"/>
      <c r="E663" s="321"/>
      <c r="F663" s="321"/>
      <c r="G663" s="321"/>
      <c r="H663" s="321"/>
    </row>
    <row r="664" spans="1:8">
      <c r="A664" s="318"/>
      <c r="B664" s="318"/>
      <c r="C664" s="321"/>
      <c r="D664" s="321"/>
      <c r="E664" s="321"/>
      <c r="F664" s="321"/>
      <c r="G664" s="321"/>
      <c r="H664" s="321"/>
    </row>
    <row r="665" spans="1:8">
      <c r="A665" s="318"/>
      <c r="B665" s="318"/>
      <c r="C665" s="321"/>
      <c r="D665" s="321"/>
      <c r="E665" s="321"/>
      <c r="F665" s="321"/>
      <c r="G665" s="321"/>
      <c r="H665" s="321"/>
    </row>
    <row r="666" spans="1:8">
      <c r="A666" s="318"/>
      <c r="B666" s="318"/>
      <c r="C666" s="321"/>
      <c r="D666" s="321"/>
      <c r="E666" s="321"/>
      <c r="F666" s="321"/>
      <c r="G666" s="321"/>
      <c r="H666" s="321"/>
    </row>
    <row r="667" spans="1:8">
      <c r="A667" s="318"/>
      <c r="B667" s="318"/>
      <c r="C667" s="321"/>
      <c r="D667" s="321"/>
      <c r="E667" s="321"/>
      <c r="F667" s="321"/>
      <c r="G667" s="321"/>
      <c r="H667" s="321"/>
    </row>
    <row r="668" spans="1:8">
      <c r="A668" s="318"/>
      <c r="B668" s="318"/>
      <c r="C668" s="321"/>
      <c r="D668" s="321"/>
      <c r="E668" s="321"/>
      <c r="F668" s="321"/>
      <c r="G668" s="321"/>
      <c r="H668" s="321"/>
    </row>
    <row r="669" spans="1:8">
      <c r="A669" s="318"/>
      <c r="B669" s="318"/>
      <c r="C669" s="321"/>
      <c r="D669" s="321"/>
      <c r="E669" s="321"/>
      <c r="F669" s="321"/>
      <c r="G669" s="321"/>
      <c r="H669" s="321"/>
    </row>
    <row r="670" spans="1:8">
      <c r="A670" s="318"/>
      <c r="B670" s="318"/>
      <c r="C670" s="321"/>
      <c r="D670" s="321"/>
      <c r="E670" s="321"/>
      <c r="F670" s="321"/>
      <c r="G670" s="321"/>
      <c r="H670" s="321"/>
    </row>
    <row r="671" spans="1:8">
      <c r="A671" s="318"/>
      <c r="B671" s="318"/>
      <c r="C671" s="321"/>
      <c r="D671" s="321"/>
      <c r="E671" s="321"/>
      <c r="F671" s="321"/>
      <c r="G671" s="321"/>
      <c r="H671" s="321"/>
    </row>
    <row r="672" spans="1:8">
      <c r="A672" s="318"/>
      <c r="B672" s="318"/>
      <c r="C672" s="321"/>
      <c r="D672" s="321"/>
      <c r="E672" s="321"/>
      <c r="F672" s="321"/>
      <c r="G672" s="321"/>
      <c r="H672" s="321"/>
    </row>
    <row r="673" spans="1:8">
      <c r="A673" s="318"/>
      <c r="B673" s="318"/>
      <c r="C673" s="321"/>
      <c r="D673" s="321"/>
      <c r="E673" s="321"/>
      <c r="F673" s="321"/>
      <c r="G673" s="321"/>
      <c r="H673" s="321"/>
    </row>
    <row r="674" spans="1:8">
      <c r="A674" s="318"/>
      <c r="B674" s="318"/>
      <c r="C674" s="321"/>
      <c r="D674" s="321"/>
      <c r="E674" s="321"/>
      <c r="F674" s="321"/>
      <c r="G674" s="321"/>
      <c r="H674" s="321"/>
    </row>
    <row r="675" spans="1:8">
      <c r="A675" s="318"/>
      <c r="B675" s="318"/>
      <c r="C675" s="321"/>
      <c r="D675" s="321"/>
      <c r="E675" s="321"/>
      <c r="F675" s="321"/>
      <c r="G675" s="321"/>
      <c r="H675" s="321"/>
    </row>
    <row r="676" spans="1:8">
      <c r="A676" s="318"/>
      <c r="B676" s="318"/>
      <c r="C676" s="321"/>
      <c r="D676" s="321"/>
      <c r="E676" s="321"/>
      <c r="F676" s="321"/>
      <c r="G676" s="321"/>
      <c r="H676" s="321"/>
    </row>
    <row r="677" spans="1:8">
      <c r="A677" s="318"/>
      <c r="B677" s="318"/>
      <c r="C677" s="321"/>
      <c r="D677" s="321"/>
      <c r="E677" s="321"/>
      <c r="F677" s="321"/>
      <c r="G677" s="321"/>
      <c r="H677" s="321"/>
    </row>
    <row r="678" spans="1:8">
      <c r="A678" s="318"/>
      <c r="B678" s="318"/>
      <c r="C678" s="321"/>
      <c r="D678" s="321"/>
      <c r="E678" s="321"/>
      <c r="F678" s="321"/>
      <c r="G678" s="321"/>
      <c r="H678" s="321"/>
    </row>
    <row r="679" spans="1:8">
      <c r="A679" s="318"/>
      <c r="B679" s="318"/>
      <c r="C679" s="321"/>
      <c r="D679" s="321"/>
      <c r="E679" s="321"/>
      <c r="F679" s="321"/>
      <c r="G679" s="321"/>
      <c r="H679" s="321"/>
    </row>
    <row r="680" spans="1:8">
      <c r="A680" s="318"/>
      <c r="B680" s="318"/>
      <c r="C680" s="321"/>
      <c r="D680" s="321"/>
      <c r="E680" s="321"/>
      <c r="F680" s="321"/>
      <c r="G680" s="321"/>
      <c r="H680" s="321"/>
    </row>
    <row r="681" spans="1:8">
      <c r="A681" s="318"/>
      <c r="B681" s="318"/>
      <c r="C681" s="321"/>
      <c r="D681" s="321"/>
      <c r="E681" s="321"/>
      <c r="F681" s="321"/>
      <c r="G681" s="321"/>
      <c r="H681" s="321"/>
    </row>
    <row r="682" spans="1:8">
      <c r="A682" s="318"/>
      <c r="B682" s="318"/>
      <c r="C682" s="321"/>
      <c r="D682" s="321"/>
      <c r="E682" s="321"/>
      <c r="F682" s="321"/>
      <c r="G682" s="321"/>
      <c r="H682" s="321"/>
    </row>
    <row r="683" spans="1:8">
      <c r="A683" s="318"/>
      <c r="B683" s="318"/>
      <c r="C683" s="321"/>
      <c r="D683" s="321"/>
      <c r="E683" s="321"/>
      <c r="F683" s="321"/>
      <c r="G683" s="321"/>
      <c r="H683" s="321"/>
    </row>
    <row r="684" spans="1:8">
      <c r="A684" s="318"/>
      <c r="B684" s="318"/>
      <c r="C684" s="321"/>
      <c r="D684" s="321"/>
      <c r="E684" s="321"/>
      <c r="F684" s="321"/>
      <c r="G684" s="321"/>
      <c r="H684" s="321"/>
    </row>
    <row r="685" spans="1:8">
      <c r="A685" s="318"/>
      <c r="B685" s="318"/>
      <c r="C685" s="321"/>
      <c r="D685" s="321"/>
      <c r="E685" s="321"/>
      <c r="F685" s="321"/>
      <c r="G685" s="321"/>
      <c r="H685" s="321"/>
    </row>
    <row r="686" spans="1:8">
      <c r="A686" s="318"/>
      <c r="B686" s="318"/>
      <c r="C686" s="321"/>
      <c r="D686" s="321"/>
      <c r="E686" s="321"/>
      <c r="F686" s="321"/>
      <c r="G686" s="321"/>
      <c r="H686" s="321"/>
    </row>
    <row r="687" spans="1:8">
      <c r="A687" s="318"/>
      <c r="B687" s="318"/>
      <c r="C687" s="321"/>
      <c r="D687" s="321"/>
      <c r="E687" s="321"/>
      <c r="F687" s="321"/>
      <c r="G687" s="321"/>
      <c r="H687" s="321"/>
    </row>
    <row r="688" spans="1:8">
      <c r="A688" s="318"/>
      <c r="B688" s="318"/>
      <c r="C688" s="321"/>
      <c r="D688" s="321"/>
      <c r="E688" s="321"/>
      <c r="F688" s="321"/>
      <c r="G688" s="321"/>
      <c r="H688" s="321"/>
    </row>
    <row r="689" spans="1:8">
      <c r="A689" s="318"/>
      <c r="B689" s="318"/>
      <c r="C689" s="321"/>
      <c r="D689" s="321"/>
      <c r="E689" s="321"/>
      <c r="F689" s="321"/>
      <c r="G689" s="321"/>
      <c r="H689" s="321"/>
    </row>
    <row r="690" spans="1:8">
      <c r="A690" s="318"/>
      <c r="B690" s="318"/>
      <c r="C690" s="321"/>
      <c r="D690" s="321"/>
      <c r="E690" s="321"/>
      <c r="F690" s="321"/>
      <c r="G690" s="321"/>
      <c r="H690" s="321"/>
    </row>
    <row r="691" spans="1:8" ht="14.25">
      <c r="A691" s="111"/>
      <c r="B691" s="249"/>
      <c r="C691" s="249"/>
      <c r="D691" s="249"/>
      <c r="E691" s="249"/>
      <c r="F691" s="249"/>
      <c r="G691" s="249"/>
      <c r="H691" s="249"/>
    </row>
    <row r="692" spans="1:8" ht="14.25">
      <c r="A692" s="111"/>
      <c r="B692" s="249"/>
      <c r="C692" s="249"/>
      <c r="D692" s="249"/>
      <c r="E692" s="249"/>
      <c r="F692" s="249"/>
      <c r="G692" s="249"/>
      <c r="H692" s="249"/>
    </row>
    <row r="693" spans="1:8" ht="14.25">
      <c r="A693" s="111"/>
      <c r="B693" s="249"/>
      <c r="C693" s="249"/>
      <c r="D693" s="249"/>
      <c r="E693" s="249"/>
      <c r="F693" s="249"/>
      <c r="G693" s="249"/>
      <c r="H693" s="249"/>
    </row>
    <row r="694" spans="1:8" ht="14.25">
      <c r="A694" s="111"/>
      <c r="B694" s="249"/>
      <c r="C694" s="249"/>
      <c r="D694" s="249"/>
      <c r="E694" s="249"/>
      <c r="F694" s="249"/>
      <c r="G694" s="249"/>
      <c r="H694" s="249"/>
    </row>
    <row r="695" spans="1:8" ht="14.25">
      <c r="A695" s="111"/>
      <c r="B695" s="249"/>
      <c r="C695" s="249"/>
      <c r="D695" s="249"/>
      <c r="E695" s="249"/>
      <c r="F695" s="249"/>
      <c r="G695" s="249"/>
      <c r="H695" s="249"/>
    </row>
    <row r="696" spans="1:8" ht="14.25">
      <c r="A696" s="111"/>
      <c r="B696" s="249"/>
      <c r="C696" s="249"/>
      <c r="D696" s="249"/>
      <c r="E696" s="249"/>
      <c r="F696" s="249"/>
      <c r="G696" s="249"/>
      <c r="H696" s="249"/>
    </row>
    <row r="697" spans="1:8" ht="14.25">
      <c r="A697" s="111"/>
      <c r="B697" s="249"/>
      <c r="C697" s="249"/>
      <c r="D697" s="249"/>
      <c r="E697" s="249"/>
      <c r="F697" s="249"/>
      <c r="G697" s="249"/>
      <c r="H697" s="249"/>
    </row>
    <row r="698" spans="1:8" ht="14.25">
      <c r="A698" s="111"/>
      <c r="B698" s="249"/>
      <c r="C698" s="249"/>
      <c r="D698" s="249"/>
      <c r="E698" s="249"/>
      <c r="F698" s="249"/>
      <c r="G698" s="249"/>
      <c r="H698" s="249"/>
    </row>
    <row r="699" spans="1:8" ht="14.25">
      <c r="A699" s="111"/>
      <c r="B699" s="249"/>
      <c r="C699" s="249"/>
      <c r="D699" s="249"/>
      <c r="E699" s="249"/>
      <c r="F699" s="249"/>
      <c r="G699" s="249"/>
      <c r="H699" s="249"/>
    </row>
    <row r="700" spans="1:8" ht="14.25">
      <c r="A700" s="111"/>
      <c r="B700" s="249"/>
      <c r="C700" s="249"/>
      <c r="D700" s="249"/>
      <c r="E700" s="249"/>
      <c r="F700" s="249"/>
      <c r="G700" s="249"/>
      <c r="H700" s="249"/>
    </row>
    <row r="701" spans="1:8" ht="14.25">
      <c r="A701" s="111"/>
      <c r="B701" s="249"/>
      <c r="C701" s="249"/>
      <c r="D701" s="249"/>
      <c r="E701" s="249"/>
      <c r="F701" s="249"/>
      <c r="G701" s="249"/>
      <c r="H701" s="249"/>
    </row>
    <row r="702" spans="1:8" ht="14.25">
      <c r="A702" s="111"/>
      <c r="B702" s="249"/>
      <c r="C702" s="249"/>
      <c r="D702" s="249"/>
      <c r="E702" s="249"/>
      <c r="F702" s="249"/>
      <c r="G702" s="249"/>
      <c r="H702" s="249"/>
    </row>
    <row r="703" spans="1:8" ht="14.25">
      <c r="A703" s="111"/>
      <c r="B703" s="249"/>
      <c r="C703" s="249"/>
      <c r="D703" s="249"/>
      <c r="E703" s="249"/>
      <c r="F703" s="249"/>
      <c r="G703" s="249"/>
      <c r="H703" s="249"/>
    </row>
    <row r="704" spans="1:8" ht="14.25">
      <c r="A704" s="111"/>
      <c r="B704" s="249"/>
      <c r="C704" s="249"/>
      <c r="D704" s="249"/>
      <c r="E704" s="249"/>
      <c r="F704" s="249"/>
      <c r="G704" s="249"/>
      <c r="H704" s="249"/>
    </row>
    <row r="705" spans="1:8" ht="14.25">
      <c r="A705" s="111"/>
      <c r="B705" s="249"/>
      <c r="C705" s="249"/>
      <c r="D705" s="249"/>
      <c r="E705" s="249"/>
      <c r="F705" s="249"/>
      <c r="G705" s="249"/>
      <c r="H705" s="249"/>
    </row>
    <row r="706" spans="1:8" ht="14.25">
      <c r="A706" s="111"/>
      <c r="B706" s="249"/>
      <c r="C706" s="249"/>
      <c r="D706" s="249"/>
      <c r="E706" s="249"/>
      <c r="F706" s="249"/>
      <c r="G706" s="249"/>
      <c r="H706" s="249"/>
    </row>
    <row r="707" spans="1:8" ht="14.25">
      <c r="A707" s="111"/>
      <c r="B707" s="249"/>
      <c r="C707" s="249"/>
      <c r="D707" s="249"/>
      <c r="E707" s="249"/>
      <c r="F707" s="249"/>
      <c r="G707" s="249"/>
      <c r="H707" s="249"/>
    </row>
    <row r="708" spans="1:8" ht="14.25">
      <c r="A708" s="111"/>
      <c r="B708" s="249"/>
      <c r="C708" s="249"/>
      <c r="D708" s="249"/>
      <c r="E708" s="249"/>
      <c r="F708" s="249"/>
      <c r="G708" s="249"/>
      <c r="H708" s="249"/>
    </row>
    <row r="709" spans="1:8" ht="14.25">
      <c r="A709" s="111"/>
      <c r="B709" s="249"/>
      <c r="C709" s="249"/>
      <c r="D709" s="249"/>
      <c r="E709" s="249"/>
      <c r="F709" s="249"/>
      <c r="G709" s="249"/>
      <c r="H709" s="249"/>
    </row>
    <row r="710" spans="1:8" ht="14.25">
      <c r="A710" s="111"/>
      <c r="B710" s="249"/>
      <c r="C710" s="249"/>
      <c r="D710" s="249"/>
      <c r="E710" s="249"/>
      <c r="F710" s="249"/>
      <c r="G710" s="249"/>
      <c r="H710" s="249"/>
    </row>
    <row r="711" spans="1:8" ht="14.25">
      <c r="A711" s="111"/>
      <c r="B711" s="249"/>
      <c r="C711" s="249"/>
      <c r="D711" s="249"/>
      <c r="E711" s="249"/>
      <c r="F711" s="249"/>
      <c r="G711" s="249"/>
      <c r="H711" s="249"/>
    </row>
    <row r="712" spans="1:8" ht="14.25">
      <c r="A712" s="111"/>
      <c r="B712" s="249"/>
      <c r="C712" s="249"/>
      <c r="D712" s="249"/>
      <c r="E712" s="249"/>
      <c r="F712" s="249"/>
      <c r="G712" s="249"/>
      <c r="H712" s="249"/>
    </row>
    <row r="713" spans="1:8" ht="14.25">
      <c r="A713" s="111"/>
      <c r="B713" s="249"/>
      <c r="C713" s="249"/>
      <c r="D713" s="249"/>
      <c r="E713" s="249"/>
      <c r="F713" s="249"/>
      <c r="G713" s="249"/>
      <c r="H713" s="249"/>
    </row>
    <row r="714" spans="1:8">
      <c r="A714" s="251"/>
      <c r="B714" s="252"/>
      <c r="C714" s="137"/>
      <c r="D714" s="137"/>
      <c r="E714" s="132"/>
      <c r="F714" s="132"/>
      <c r="G714" s="132"/>
      <c r="H714" s="132"/>
    </row>
    <row r="715" spans="1:8" ht="14.25">
      <c r="A715" s="225"/>
      <c r="B715" s="137"/>
      <c r="C715" s="137"/>
      <c r="D715" s="137"/>
      <c r="E715" s="132"/>
      <c r="F715" s="132"/>
      <c r="G715" s="132"/>
      <c r="H715" s="132"/>
    </row>
    <row r="716" spans="1:8" ht="14.25">
      <c r="A716" s="225"/>
      <c r="B716" s="137"/>
      <c r="C716" s="137"/>
      <c r="D716" s="137"/>
      <c r="E716" s="132"/>
      <c r="F716" s="132"/>
      <c r="G716" s="132"/>
      <c r="H716" s="132"/>
    </row>
    <row r="717" spans="1:8" ht="14.25">
      <c r="A717" s="225"/>
      <c r="B717" s="137"/>
      <c r="C717" s="137"/>
      <c r="D717" s="137"/>
      <c r="E717" s="132"/>
      <c r="F717" s="132"/>
      <c r="G717" s="132"/>
      <c r="H717" s="132"/>
    </row>
    <row r="718" spans="1:8" ht="14.25">
      <c r="A718" s="225"/>
      <c r="B718" s="137"/>
      <c r="C718" s="137"/>
      <c r="D718" s="137"/>
      <c r="E718" s="132"/>
      <c r="F718" s="132"/>
      <c r="G718" s="132"/>
      <c r="H718" s="132"/>
    </row>
    <row r="719" spans="1:8" ht="14.25">
      <c r="A719" s="225"/>
      <c r="B719" s="137"/>
      <c r="C719" s="137"/>
      <c r="D719" s="137"/>
      <c r="E719" s="132"/>
      <c r="F719" s="132"/>
      <c r="G719" s="132"/>
      <c r="H719" s="132"/>
    </row>
    <row r="720" spans="1:8" ht="14.25">
      <c r="A720" s="225"/>
      <c r="B720" s="137"/>
      <c r="C720" s="137"/>
      <c r="D720" s="137"/>
      <c r="E720" s="132"/>
      <c r="F720" s="132"/>
      <c r="G720" s="132"/>
      <c r="H720" s="132"/>
    </row>
    <row r="721" spans="1:8" ht="14.25">
      <c r="A721" s="225"/>
      <c r="B721" s="137"/>
      <c r="C721" s="137"/>
      <c r="D721" s="137"/>
      <c r="E721" s="132"/>
      <c r="F721" s="132"/>
      <c r="G721" s="132"/>
      <c r="H721" s="132"/>
    </row>
    <row r="722" spans="1:8" ht="14.25">
      <c r="A722" s="225"/>
      <c r="B722" s="137"/>
      <c r="C722" s="137"/>
      <c r="D722" s="137"/>
      <c r="E722" s="132"/>
      <c r="F722" s="132"/>
      <c r="G722" s="132"/>
      <c r="H722" s="132"/>
    </row>
    <row r="723" spans="1:8" ht="14.25">
      <c r="A723" s="225"/>
      <c r="B723" s="137"/>
      <c r="C723" s="137"/>
      <c r="D723" s="137"/>
      <c r="E723" s="132"/>
      <c r="F723" s="132"/>
      <c r="G723" s="132"/>
      <c r="H723" s="132"/>
    </row>
    <row r="724" spans="1:8" ht="14.25">
      <c r="A724" s="225"/>
      <c r="B724" s="137"/>
      <c r="C724" s="137"/>
      <c r="D724" s="137"/>
      <c r="E724" s="132"/>
      <c r="F724" s="132"/>
      <c r="G724" s="132"/>
      <c r="H724" s="132"/>
    </row>
    <row r="725" spans="1:8" ht="14.25">
      <c r="A725" s="225"/>
      <c r="B725" s="137"/>
      <c r="C725" s="137"/>
      <c r="D725" s="137"/>
      <c r="E725" s="132"/>
      <c r="F725" s="132"/>
      <c r="G725" s="132"/>
      <c r="H725" s="132"/>
    </row>
    <row r="726" spans="1:8" ht="14.25">
      <c r="A726" s="225"/>
      <c r="B726" s="137"/>
      <c r="C726" s="137"/>
      <c r="D726" s="137"/>
      <c r="E726" s="132"/>
      <c r="F726" s="132"/>
      <c r="G726" s="132"/>
      <c r="H726" s="132"/>
    </row>
    <row r="727" spans="1:8" ht="14.25">
      <c r="A727" s="225"/>
      <c r="B727" s="137"/>
      <c r="C727" s="137"/>
      <c r="D727" s="137"/>
      <c r="E727" s="132"/>
      <c r="F727" s="132"/>
      <c r="G727" s="132"/>
      <c r="H727" s="132"/>
    </row>
    <row r="728" spans="1:8" ht="14.25">
      <c r="A728" s="225"/>
      <c r="B728" s="137"/>
      <c r="C728" s="137"/>
      <c r="D728" s="137"/>
      <c r="E728" s="132"/>
      <c r="F728" s="132"/>
      <c r="G728" s="132"/>
      <c r="H728" s="132"/>
    </row>
    <row r="729" spans="1:8" ht="14.25">
      <c r="A729" s="225"/>
      <c r="B729" s="137"/>
      <c r="C729" s="137"/>
      <c r="D729" s="137"/>
      <c r="E729" s="132"/>
      <c r="F729" s="132"/>
      <c r="G729" s="132"/>
      <c r="H729" s="132"/>
    </row>
    <row r="730" spans="1:8" ht="14.25">
      <c r="A730" s="225"/>
      <c r="B730" s="137"/>
      <c r="C730" s="137"/>
      <c r="D730" s="137"/>
      <c r="E730" s="132"/>
      <c r="F730" s="132"/>
      <c r="G730" s="132"/>
      <c r="H730" s="132"/>
    </row>
    <row r="731" spans="1:8" ht="14.25">
      <c r="A731" s="225"/>
      <c r="B731" s="137"/>
      <c r="C731" s="137"/>
      <c r="D731" s="137"/>
      <c r="E731" s="132"/>
      <c r="F731" s="132"/>
      <c r="G731" s="132"/>
      <c r="H731" s="132"/>
    </row>
    <row r="732" spans="1:8" ht="14.25">
      <c r="A732" s="225"/>
      <c r="B732" s="137"/>
      <c r="C732" s="137"/>
      <c r="D732" s="137"/>
      <c r="E732" s="132"/>
      <c r="F732" s="132"/>
      <c r="G732" s="132"/>
      <c r="H732" s="132"/>
    </row>
    <row r="733" spans="1:8" ht="14.25">
      <c r="A733" s="225"/>
      <c r="B733" s="137"/>
      <c r="C733" s="137"/>
      <c r="D733" s="137"/>
      <c r="E733" s="132"/>
      <c r="F733" s="132"/>
      <c r="G733" s="132"/>
      <c r="H733" s="132"/>
    </row>
    <row r="734" spans="1:8" ht="14.25">
      <c r="A734" s="225"/>
      <c r="B734" s="137"/>
      <c r="C734" s="137"/>
      <c r="D734" s="137"/>
      <c r="E734" s="132"/>
      <c r="F734" s="132"/>
      <c r="G734" s="132"/>
      <c r="H734" s="132"/>
    </row>
    <row r="735" spans="1:8" ht="14.25">
      <c r="A735" s="225"/>
      <c r="B735" s="137"/>
      <c r="C735" s="137"/>
      <c r="D735" s="137"/>
      <c r="E735" s="132"/>
      <c r="F735" s="132"/>
      <c r="G735" s="132"/>
      <c r="H735" s="132"/>
    </row>
    <row r="736" spans="1:8">
      <c r="A736" s="111"/>
      <c r="B736" s="137"/>
      <c r="C736" s="137"/>
      <c r="D736" s="137"/>
      <c r="E736" s="132"/>
      <c r="F736" s="132"/>
      <c r="G736" s="132"/>
      <c r="H736" s="132"/>
    </row>
    <row r="737" spans="1:8" ht="14.25">
      <c r="A737" s="111" t="s">
        <v>249</v>
      </c>
      <c r="B737" s="340"/>
      <c r="C737" s="340"/>
      <c r="D737" s="340"/>
      <c r="E737" s="340"/>
      <c r="F737" s="340"/>
      <c r="G737" s="340"/>
      <c r="H737" s="340"/>
    </row>
    <row r="738" spans="1:8" ht="14.25">
      <c r="A738" s="225" t="s">
        <v>148</v>
      </c>
      <c r="B738" s="137" t="s">
        <v>149</v>
      </c>
      <c r="C738" s="137"/>
      <c r="D738" s="137"/>
      <c r="E738" s="132"/>
      <c r="F738" s="132"/>
      <c r="G738" s="132"/>
      <c r="H738" s="132"/>
    </row>
    <row r="739" spans="1:8" ht="14.25">
      <c r="A739" s="225" t="s">
        <v>150</v>
      </c>
      <c r="B739" s="137" t="s">
        <v>151</v>
      </c>
      <c r="C739" s="137"/>
      <c r="D739" s="137"/>
      <c r="E739" s="132"/>
      <c r="F739" s="132"/>
      <c r="G739" s="132"/>
      <c r="H739" s="132"/>
    </row>
    <row r="740" spans="1:8" ht="14.25">
      <c r="A740" s="225" t="s">
        <v>152</v>
      </c>
      <c r="B740" s="137" t="s">
        <v>175</v>
      </c>
      <c r="C740" s="137"/>
      <c r="D740" s="137"/>
      <c r="E740" s="132"/>
      <c r="F740" s="132"/>
      <c r="G740" s="132"/>
      <c r="H740" s="132"/>
    </row>
    <row r="741" spans="1:8" ht="25.5">
      <c r="A741" s="225" t="s">
        <v>153</v>
      </c>
      <c r="B741" s="137" t="s">
        <v>154</v>
      </c>
      <c r="C741" s="137"/>
      <c r="D741" s="137"/>
      <c r="E741" s="132"/>
      <c r="F741" s="132"/>
      <c r="G741" s="132"/>
      <c r="H741" s="132"/>
    </row>
    <row r="742" spans="1:8" ht="14.25">
      <c r="A742" s="225" t="s">
        <v>155</v>
      </c>
      <c r="B742" s="137" t="s">
        <v>156</v>
      </c>
      <c r="C742" s="137"/>
      <c r="D742" s="137"/>
      <c r="E742" s="132"/>
      <c r="F742" s="132"/>
      <c r="G742" s="132"/>
      <c r="H742" s="132"/>
    </row>
    <row r="743" spans="1:8" ht="25.5">
      <c r="A743" s="225" t="s">
        <v>157</v>
      </c>
      <c r="B743" s="137" t="s">
        <v>170</v>
      </c>
      <c r="C743" s="137"/>
      <c r="D743" s="137"/>
      <c r="E743" s="132"/>
      <c r="F743" s="132"/>
      <c r="G743" s="132"/>
      <c r="H743" s="132"/>
    </row>
    <row r="744" spans="1:8" ht="51">
      <c r="A744" s="225" t="s">
        <v>158</v>
      </c>
      <c r="B744" s="137" t="s">
        <v>159</v>
      </c>
      <c r="C744" s="137"/>
      <c r="D744" s="137"/>
      <c r="E744" s="132"/>
      <c r="F744" s="132"/>
      <c r="G744" s="132"/>
      <c r="H744" s="132"/>
    </row>
    <row r="745" spans="1:8" ht="51">
      <c r="A745" s="225" t="s">
        <v>160</v>
      </c>
      <c r="B745" s="137" t="s">
        <v>161</v>
      </c>
      <c r="C745" s="137"/>
      <c r="D745" s="137"/>
      <c r="E745" s="132"/>
      <c r="F745" s="132"/>
      <c r="G745" s="132"/>
      <c r="H745" s="132"/>
    </row>
    <row r="746" spans="1:8" ht="25.5">
      <c r="A746" s="225" t="s">
        <v>162</v>
      </c>
      <c r="B746" s="137" t="s">
        <v>163</v>
      </c>
      <c r="C746" s="137"/>
      <c r="D746" s="137"/>
      <c r="E746" s="132"/>
      <c r="F746" s="132"/>
      <c r="G746" s="132"/>
      <c r="H746" s="132"/>
    </row>
    <row r="747" spans="1:8" ht="38.25">
      <c r="A747" s="225" t="s">
        <v>164</v>
      </c>
      <c r="B747" s="137" t="s">
        <v>165</v>
      </c>
      <c r="C747" s="137"/>
      <c r="D747" s="137"/>
      <c r="E747" s="132"/>
      <c r="F747" s="132"/>
      <c r="G747" s="132"/>
      <c r="H747" s="132"/>
    </row>
    <row r="748" spans="1:8" ht="76.5">
      <c r="A748" s="225" t="s">
        <v>166</v>
      </c>
      <c r="B748" s="137" t="s">
        <v>167</v>
      </c>
      <c r="C748" s="137"/>
      <c r="D748" s="137"/>
      <c r="E748" s="132"/>
      <c r="F748" s="132"/>
      <c r="G748" s="132"/>
      <c r="H748" s="132"/>
    </row>
    <row r="749" spans="1:8" ht="89.25">
      <c r="A749" s="225" t="s">
        <v>168</v>
      </c>
      <c r="B749" s="137" t="s">
        <v>169</v>
      </c>
      <c r="C749" s="137"/>
      <c r="D749" s="137"/>
      <c r="E749" s="132"/>
      <c r="F749" s="132"/>
      <c r="G749" s="132"/>
      <c r="H749" s="132"/>
    </row>
    <row r="750" spans="1:8">
      <c r="A750" s="111" t="s">
        <v>250</v>
      </c>
      <c r="B750" s="137"/>
      <c r="C750" s="137"/>
      <c r="D750" s="137"/>
      <c r="E750" s="132"/>
      <c r="F750" s="132"/>
      <c r="G750" s="132"/>
      <c r="H750" s="132"/>
    </row>
    <row r="751" spans="1:8">
      <c r="A751" s="111" t="s">
        <v>246</v>
      </c>
      <c r="B751" s="111"/>
      <c r="C751" s="137"/>
      <c r="D751" s="137"/>
      <c r="E751" s="132"/>
      <c r="F751" s="132"/>
      <c r="G751" s="132"/>
      <c r="H751" s="132"/>
    </row>
    <row r="752" spans="1:8">
      <c r="A752" s="974" t="s">
        <v>147</v>
      </c>
      <c r="B752" s="974"/>
      <c r="C752" s="974"/>
      <c r="D752" s="974"/>
      <c r="E752" s="974"/>
      <c r="F752" s="974"/>
      <c r="G752" s="974"/>
      <c r="H752" s="974"/>
    </row>
    <row r="753" spans="1:8">
      <c r="A753" s="974" t="s">
        <v>340</v>
      </c>
      <c r="B753" s="974"/>
      <c r="C753" s="974"/>
      <c r="D753" s="974"/>
      <c r="E753" s="974"/>
      <c r="F753" s="974"/>
      <c r="G753" s="974"/>
      <c r="H753" s="974"/>
    </row>
    <row r="754" spans="1:8" ht="14.25">
      <c r="A754" s="111"/>
      <c r="B754" s="225"/>
      <c r="C754" s="225"/>
      <c r="D754" s="225"/>
      <c r="E754" s="132"/>
      <c r="F754" s="132"/>
      <c r="G754" s="341"/>
      <c r="H754" s="132"/>
    </row>
  </sheetData>
  <mergeCells count="7">
    <mergeCell ref="A753:H753"/>
    <mergeCell ref="A7:A8"/>
    <mergeCell ref="B7:B8"/>
    <mergeCell ref="C7:D7"/>
    <mergeCell ref="E7:F7"/>
    <mergeCell ref="G7:H7"/>
    <mergeCell ref="A752:H75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C00000"/>
  </sheetPr>
  <dimension ref="A1:L141"/>
  <sheetViews>
    <sheetView workbookViewId="0">
      <selection activeCell="C8" sqref="C8:H8"/>
    </sheetView>
  </sheetViews>
  <sheetFormatPr defaultRowHeight="12.75"/>
  <cols>
    <col min="1" max="1" width="11.7109375" style="353" customWidth="1"/>
    <col min="2" max="2" width="57.7109375" style="354" customWidth="1"/>
    <col min="3" max="3" width="11.85546875" style="241" customWidth="1"/>
    <col min="4" max="4" width="9.140625" style="349"/>
    <col min="5" max="6" width="9.140625" style="241"/>
    <col min="7" max="7" width="9.140625" style="349"/>
    <col min="8" max="16384" width="9.140625" style="241"/>
  </cols>
  <sheetData>
    <row r="1" spans="1:10">
      <c r="A1" s="342"/>
      <c r="B1" s="323" t="s">
        <v>200</v>
      </c>
      <c r="C1" s="324" t="str">
        <f>[5]Kadar.ode.!C1</f>
        <v>OБ "Студеница" Краљево</v>
      </c>
      <c r="D1" s="343"/>
      <c r="E1" s="324"/>
      <c r="F1" s="324"/>
      <c r="G1" s="343"/>
      <c r="H1" s="325"/>
    </row>
    <row r="2" spans="1:10">
      <c r="A2" s="342"/>
      <c r="B2" s="323" t="s">
        <v>201</v>
      </c>
      <c r="C2" s="324">
        <f>[5]Kadar.ode.!C2</f>
        <v>17870092</v>
      </c>
      <c r="D2" s="343"/>
      <c r="E2" s="324"/>
      <c r="F2" s="324"/>
      <c r="G2" s="343"/>
      <c r="H2" s="325"/>
    </row>
    <row r="3" spans="1:10">
      <c r="A3" s="342"/>
      <c r="B3" s="323" t="s">
        <v>203</v>
      </c>
      <c r="C3" s="326" t="s">
        <v>2013</v>
      </c>
      <c r="D3" s="343"/>
      <c r="E3" s="324"/>
      <c r="F3" s="324"/>
      <c r="G3" s="343"/>
      <c r="H3" s="325"/>
    </row>
    <row r="4" spans="1:10" ht="14.25">
      <c r="A4" s="342"/>
      <c r="B4" s="323" t="s">
        <v>202</v>
      </c>
      <c r="C4" s="327" t="s">
        <v>321</v>
      </c>
      <c r="D4" s="344"/>
      <c r="E4" s="327"/>
      <c r="F4" s="327"/>
      <c r="G4" s="344"/>
      <c r="H4" s="325"/>
    </row>
    <row r="5" spans="1:10" ht="14.25">
      <c r="A5" s="342"/>
      <c r="B5" s="323" t="s">
        <v>243</v>
      </c>
      <c r="C5" s="327"/>
      <c r="D5" s="344"/>
      <c r="E5" s="327"/>
      <c r="F5" s="327"/>
      <c r="G5" s="344"/>
      <c r="H5" s="325"/>
    </row>
    <row r="6" spans="1:10" ht="15.75">
      <c r="A6" s="345"/>
      <c r="B6" s="328"/>
      <c r="C6" s="328"/>
      <c r="D6" s="345"/>
      <c r="E6" s="328"/>
      <c r="F6" s="328"/>
      <c r="G6" s="190"/>
      <c r="H6" s="111"/>
    </row>
    <row r="7" spans="1:10">
      <c r="A7" s="952" t="s">
        <v>120</v>
      </c>
      <c r="B7" s="952" t="s">
        <v>245</v>
      </c>
      <c r="C7" s="952" t="s">
        <v>257</v>
      </c>
      <c r="D7" s="952"/>
      <c r="E7" s="952" t="s">
        <v>258</v>
      </c>
      <c r="F7" s="952"/>
      <c r="G7" s="952" t="s">
        <v>88</v>
      </c>
      <c r="H7" s="952"/>
    </row>
    <row r="8" spans="1:10" ht="23.25" thickBot="1">
      <c r="A8" s="952"/>
      <c r="B8" s="952"/>
      <c r="C8" s="94" t="s">
        <v>366</v>
      </c>
      <c r="D8" s="94" t="s">
        <v>367</v>
      </c>
      <c r="E8" s="94" t="s">
        <v>366</v>
      </c>
      <c r="F8" s="94" t="s">
        <v>367</v>
      </c>
      <c r="G8" s="94" t="s">
        <v>366</v>
      </c>
      <c r="H8" s="94" t="s">
        <v>367</v>
      </c>
    </row>
    <row r="9" spans="1:10" ht="13.5" thickTop="1"/>
    <row r="10" spans="1:10" ht="15">
      <c r="A10" s="559" t="s">
        <v>2220</v>
      </c>
      <c r="B10" s="561" t="s">
        <v>2221</v>
      </c>
      <c r="C10" s="351">
        <v>230</v>
      </c>
      <c r="D10" s="358">
        <v>250</v>
      </c>
      <c r="E10" s="348"/>
      <c r="F10" s="357"/>
      <c r="G10" s="349">
        <f t="shared" ref="G10:G41" si="0">C10+E10</f>
        <v>230</v>
      </c>
      <c r="H10" s="350">
        <f t="shared" ref="H10:H41" si="1">D10+F10</f>
        <v>250</v>
      </c>
      <c r="J10" s="351"/>
    </row>
    <row r="11" spans="1:10">
      <c r="A11" s="346" t="s">
        <v>2014</v>
      </c>
      <c r="B11" s="347" t="s">
        <v>2015</v>
      </c>
      <c r="C11" s="351">
        <v>1</v>
      </c>
      <c r="D11" s="348">
        <v>2</v>
      </c>
      <c r="G11" s="349">
        <f t="shared" si="0"/>
        <v>1</v>
      </c>
      <c r="H11" s="350">
        <f t="shared" si="1"/>
        <v>2</v>
      </c>
      <c r="J11" s="351"/>
    </row>
    <row r="12" spans="1:10">
      <c r="A12" s="346" t="s">
        <v>2016</v>
      </c>
      <c r="B12" s="347" t="s">
        <v>2017</v>
      </c>
      <c r="C12" s="351">
        <v>6</v>
      </c>
      <c r="D12" s="348">
        <v>10</v>
      </c>
      <c r="G12" s="349">
        <f t="shared" si="0"/>
        <v>6</v>
      </c>
      <c r="H12" s="350">
        <f t="shared" si="1"/>
        <v>10</v>
      </c>
      <c r="J12" s="351"/>
    </row>
    <row r="13" spans="1:10">
      <c r="A13" s="346" t="s">
        <v>2018</v>
      </c>
      <c r="B13" s="347" t="s">
        <v>1816</v>
      </c>
      <c r="C13" s="351">
        <v>0</v>
      </c>
      <c r="D13" s="348">
        <v>10</v>
      </c>
      <c r="G13" s="349">
        <f t="shared" si="0"/>
        <v>0</v>
      </c>
      <c r="H13" s="350">
        <f t="shared" si="1"/>
        <v>10</v>
      </c>
      <c r="J13" s="351"/>
    </row>
    <row r="14" spans="1:10" ht="15">
      <c r="A14" s="559" t="s">
        <v>2222</v>
      </c>
      <c r="B14" s="561" t="s">
        <v>2223</v>
      </c>
      <c r="C14" s="351">
        <v>35</v>
      </c>
      <c r="D14" s="358">
        <v>50</v>
      </c>
      <c r="E14" s="348"/>
      <c r="F14" s="357"/>
      <c r="G14" s="349">
        <f t="shared" si="0"/>
        <v>35</v>
      </c>
      <c r="H14" s="350">
        <f t="shared" si="1"/>
        <v>50</v>
      </c>
      <c r="J14" s="351"/>
    </row>
    <row r="15" spans="1:10">
      <c r="A15" s="346" t="s">
        <v>2019</v>
      </c>
      <c r="B15" s="347" t="s">
        <v>1820</v>
      </c>
      <c r="C15" s="351">
        <v>0</v>
      </c>
      <c r="D15" s="348">
        <v>10</v>
      </c>
      <c r="G15" s="349">
        <f t="shared" si="0"/>
        <v>0</v>
      </c>
      <c r="H15" s="350">
        <f t="shared" si="1"/>
        <v>10</v>
      </c>
      <c r="J15" s="351"/>
    </row>
    <row r="16" spans="1:10" ht="15">
      <c r="A16" s="559" t="s">
        <v>2224</v>
      </c>
      <c r="B16" s="561" t="s">
        <v>2225</v>
      </c>
      <c r="C16" s="351">
        <v>3</v>
      </c>
      <c r="D16" s="358">
        <v>1</v>
      </c>
      <c r="E16" s="348"/>
      <c r="F16" s="357"/>
      <c r="G16" s="349">
        <f t="shared" si="0"/>
        <v>3</v>
      </c>
      <c r="H16" s="350">
        <f t="shared" si="1"/>
        <v>1</v>
      </c>
      <c r="J16" s="351"/>
    </row>
    <row r="17" spans="1:10">
      <c r="A17" s="346" t="s">
        <v>2020</v>
      </c>
      <c r="B17" s="347" t="s">
        <v>2021</v>
      </c>
      <c r="C17" s="351">
        <v>0</v>
      </c>
      <c r="D17" s="348">
        <v>2.4</v>
      </c>
      <c r="G17" s="349">
        <f t="shared" si="0"/>
        <v>0</v>
      </c>
      <c r="H17" s="350">
        <f t="shared" si="1"/>
        <v>2.4</v>
      </c>
      <c r="J17" s="351"/>
    </row>
    <row r="18" spans="1:10">
      <c r="A18" s="346" t="s">
        <v>2022</v>
      </c>
      <c r="B18" s="347" t="s">
        <v>2023</v>
      </c>
      <c r="C18" s="351">
        <v>0</v>
      </c>
      <c r="D18" s="348">
        <v>10</v>
      </c>
      <c r="G18" s="349">
        <f t="shared" si="0"/>
        <v>0</v>
      </c>
      <c r="H18" s="350">
        <f t="shared" si="1"/>
        <v>10</v>
      </c>
      <c r="J18" s="351"/>
    </row>
    <row r="19" spans="1:10" ht="15">
      <c r="A19" s="559" t="s">
        <v>1839</v>
      </c>
      <c r="B19" s="561" t="s">
        <v>1840</v>
      </c>
      <c r="C19" s="351">
        <v>1036</v>
      </c>
      <c r="D19" s="358">
        <v>1100</v>
      </c>
      <c r="E19" s="348"/>
      <c r="F19" s="357"/>
      <c r="G19" s="349">
        <f t="shared" si="0"/>
        <v>1036</v>
      </c>
      <c r="H19" s="350">
        <f t="shared" si="1"/>
        <v>1100</v>
      </c>
      <c r="J19" s="351"/>
    </row>
    <row r="20" spans="1:10">
      <c r="A20" s="346" t="s">
        <v>2024</v>
      </c>
      <c r="B20" s="347" t="s">
        <v>2025</v>
      </c>
      <c r="C20" s="351">
        <v>0</v>
      </c>
      <c r="D20" s="348">
        <v>8.4</v>
      </c>
      <c r="G20" s="349">
        <f t="shared" si="0"/>
        <v>0</v>
      </c>
      <c r="H20" s="350">
        <f t="shared" si="1"/>
        <v>8.4</v>
      </c>
      <c r="J20" s="351"/>
    </row>
    <row r="21" spans="1:10">
      <c r="A21" s="346" t="s">
        <v>2026</v>
      </c>
      <c r="B21" s="347" t="s">
        <v>2027</v>
      </c>
      <c r="C21" s="351">
        <v>0</v>
      </c>
      <c r="D21" s="348">
        <v>5</v>
      </c>
      <c r="G21" s="349">
        <f t="shared" si="0"/>
        <v>0</v>
      </c>
      <c r="H21" s="350">
        <f t="shared" si="1"/>
        <v>5</v>
      </c>
      <c r="J21" s="351"/>
    </row>
    <row r="22" spans="1:10">
      <c r="A22" s="346" t="s">
        <v>2028</v>
      </c>
      <c r="B22" s="347" t="s">
        <v>2029</v>
      </c>
      <c r="C22" s="351">
        <v>0</v>
      </c>
      <c r="D22" s="348">
        <v>5</v>
      </c>
      <c r="G22" s="349">
        <f t="shared" si="0"/>
        <v>0</v>
      </c>
      <c r="H22" s="350">
        <f t="shared" si="1"/>
        <v>5</v>
      </c>
      <c r="J22" s="351"/>
    </row>
    <row r="23" spans="1:10" ht="15">
      <c r="A23" s="559" t="s">
        <v>2226</v>
      </c>
      <c r="B23" s="561" t="s">
        <v>2227</v>
      </c>
      <c r="C23" s="351">
        <v>1</v>
      </c>
      <c r="D23" s="358">
        <v>2</v>
      </c>
      <c r="E23" s="348"/>
      <c r="F23" s="357"/>
      <c r="G23" s="349">
        <f t="shared" si="0"/>
        <v>1</v>
      </c>
      <c r="H23" s="350">
        <f t="shared" si="1"/>
        <v>2</v>
      </c>
      <c r="J23" s="351"/>
    </row>
    <row r="24" spans="1:10" ht="25.5">
      <c r="A24" s="346" t="s">
        <v>2030</v>
      </c>
      <c r="B24" s="347" t="s">
        <v>2031</v>
      </c>
      <c r="C24" s="351">
        <v>0</v>
      </c>
      <c r="D24" s="348">
        <v>10</v>
      </c>
      <c r="G24" s="349">
        <f t="shared" si="0"/>
        <v>0</v>
      </c>
      <c r="H24" s="350">
        <f t="shared" si="1"/>
        <v>10</v>
      </c>
      <c r="J24" s="351"/>
    </row>
    <row r="25" spans="1:10" ht="25.5">
      <c r="A25" s="346" t="s">
        <v>2032</v>
      </c>
      <c r="B25" s="347" t="s">
        <v>2033</v>
      </c>
      <c r="C25" s="351">
        <v>0</v>
      </c>
      <c r="D25" s="348">
        <v>1.2</v>
      </c>
      <c r="G25" s="349">
        <f t="shared" si="0"/>
        <v>0</v>
      </c>
      <c r="H25" s="350">
        <f t="shared" si="1"/>
        <v>1.2</v>
      </c>
      <c r="J25" s="351"/>
    </row>
    <row r="26" spans="1:10">
      <c r="A26" s="346" t="s">
        <v>2034</v>
      </c>
      <c r="B26" s="347" t="s">
        <v>2035</v>
      </c>
      <c r="C26" s="351">
        <v>0</v>
      </c>
      <c r="D26" s="348">
        <v>10</v>
      </c>
      <c r="G26" s="349">
        <f t="shared" si="0"/>
        <v>0</v>
      </c>
      <c r="H26" s="350">
        <f t="shared" si="1"/>
        <v>10</v>
      </c>
      <c r="J26" s="351"/>
    </row>
    <row r="27" spans="1:10">
      <c r="A27" s="346" t="s">
        <v>2036</v>
      </c>
      <c r="B27" s="347" t="s">
        <v>2037</v>
      </c>
      <c r="C27" s="351">
        <v>0</v>
      </c>
      <c r="D27" s="348">
        <v>1.2</v>
      </c>
      <c r="G27" s="349">
        <f t="shared" si="0"/>
        <v>0</v>
      </c>
      <c r="H27" s="350">
        <f t="shared" si="1"/>
        <v>1.2</v>
      </c>
      <c r="J27" s="351"/>
    </row>
    <row r="28" spans="1:10">
      <c r="A28" s="346" t="s">
        <v>2038</v>
      </c>
      <c r="B28" s="347" t="s">
        <v>1862</v>
      </c>
      <c r="C28" s="351">
        <v>0</v>
      </c>
      <c r="D28" s="348">
        <v>10</v>
      </c>
      <c r="G28" s="349">
        <f t="shared" si="0"/>
        <v>0</v>
      </c>
      <c r="H28" s="350">
        <f t="shared" si="1"/>
        <v>10</v>
      </c>
      <c r="J28" s="351"/>
    </row>
    <row r="29" spans="1:10">
      <c r="A29" s="346" t="s">
        <v>2039</v>
      </c>
      <c r="B29" s="347" t="s">
        <v>2040</v>
      </c>
      <c r="C29" s="351">
        <v>0</v>
      </c>
      <c r="D29" s="348">
        <v>10</v>
      </c>
      <c r="G29" s="349">
        <f t="shared" si="0"/>
        <v>0</v>
      </c>
      <c r="H29" s="350">
        <f t="shared" si="1"/>
        <v>10</v>
      </c>
      <c r="J29" s="351"/>
    </row>
    <row r="30" spans="1:10">
      <c r="A30" s="346" t="s">
        <v>2041</v>
      </c>
      <c r="B30" s="347" t="s">
        <v>2042</v>
      </c>
      <c r="C30" s="351">
        <v>3</v>
      </c>
      <c r="D30" s="348">
        <v>2.4</v>
      </c>
      <c r="G30" s="349">
        <f t="shared" si="0"/>
        <v>3</v>
      </c>
      <c r="H30" s="350">
        <f t="shared" si="1"/>
        <v>2.4</v>
      </c>
      <c r="J30" s="351"/>
    </row>
    <row r="31" spans="1:10">
      <c r="A31" s="346" t="s">
        <v>2043</v>
      </c>
      <c r="B31" s="347" t="s">
        <v>2044</v>
      </c>
      <c r="C31" s="351">
        <v>97</v>
      </c>
      <c r="D31" s="348">
        <v>100</v>
      </c>
      <c r="G31" s="349">
        <f t="shared" si="0"/>
        <v>97</v>
      </c>
      <c r="H31" s="350">
        <f t="shared" si="1"/>
        <v>100</v>
      </c>
      <c r="J31" s="351"/>
    </row>
    <row r="32" spans="1:10">
      <c r="A32" s="346" t="s">
        <v>2045</v>
      </c>
      <c r="B32" s="347" t="s">
        <v>2046</v>
      </c>
      <c r="C32" s="351">
        <v>0</v>
      </c>
      <c r="D32" s="348">
        <v>10</v>
      </c>
      <c r="G32" s="349">
        <f t="shared" si="0"/>
        <v>0</v>
      </c>
      <c r="H32" s="350">
        <f t="shared" si="1"/>
        <v>10</v>
      </c>
      <c r="J32" s="351"/>
    </row>
    <row r="33" spans="1:10">
      <c r="A33" s="346" t="s">
        <v>2047</v>
      </c>
      <c r="B33" s="347" t="s">
        <v>2048</v>
      </c>
      <c r="C33" s="351">
        <v>1</v>
      </c>
      <c r="D33" s="348">
        <v>3.6</v>
      </c>
      <c r="G33" s="349">
        <f t="shared" si="0"/>
        <v>1</v>
      </c>
      <c r="H33" s="350">
        <f t="shared" si="1"/>
        <v>3.6</v>
      </c>
      <c r="J33" s="351"/>
    </row>
    <row r="34" spans="1:10" ht="15">
      <c r="A34" s="559" t="s">
        <v>2228</v>
      </c>
      <c r="B34" s="561" t="s">
        <v>2229</v>
      </c>
      <c r="C34" s="351">
        <v>13</v>
      </c>
      <c r="D34" s="358">
        <v>15</v>
      </c>
      <c r="E34" s="348"/>
      <c r="F34" s="357"/>
      <c r="G34" s="349">
        <f t="shared" si="0"/>
        <v>13</v>
      </c>
      <c r="H34" s="350">
        <f t="shared" si="1"/>
        <v>15</v>
      </c>
      <c r="J34" s="351"/>
    </row>
    <row r="35" spans="1:10">
      <c r="A35" s="346" t="s">
        <v>2049</v>
      </c>
      <c r="B35" s="347" t="s">
        <v>2050</v>
      </c>
      <c r="C35" s="351">
        <v>0</v>
      </c>
      <c r="D35" s="348">
        <v>1.2</v>
      </c>
      <c r="G35" s="349">
        <f t="shared" si="0"/>
        <v>0</v>
      </c>
      <c r="H35" s="350">
        <f t="shared" si="1"/>
        <v>1.2</v>
      </c>
      <c r="J35" s="351"/>
    </row>
    <row r="36" spans="1:10" ht="15">
      <c r="A36" s="559" t="s">
        <v>1865</v>
      </c>
      <c r="B36" s="561" t="s">
        <v>1866</v>
      </c>
      <c r="C36" s="351">
        <v>24</v>
      </c>
      <c r="D36" s="358">
        <v>30</v>
      </c>
      <c r="E36" s="348"/>
      <c r="F36" s="357"/>
      <c r="G36" s="349">
        <f t="shared" si="0"/>
        <v>24</v>
      </c>
      <c r="H36" s="350">
        <f t="shared" si="1"/>
        <v>30</v>
      </c>
      <c r="J36" s="351"/>
    </row>
    <row r="37" spans="1:10">
      <c r="A37" s="346" t="s">
        <v>2051</v>
      </c>
      <c r="B37" s="347" t="s">
        <v>2052</v>
      </c>
      <c r="C37" s="351">
        <v>0</v>
      </c>
      <c r="D37" s="348">
        <v>7.2</v>
      </c>
      <c r="G37" s="349">
        <f t="shared" si="0"/>
        <v>0</v>
      </c>
      <c r="H37" s="350">
        <f t="shared" si="1"/>
        <v>7.2</v>
      </c>
      <c r="J37" s="351"/>
    </row>
    <row r="38" spans="1:10">
      <c r="A38" s="346" t="s">
        <v>2053</v>
      </c>
      <c r="B38" s="347" t="s">
        <v>2054</v>
      </c>
      <c r="C38" s="351">
        <v>0</v>
      </c>
      <c r="D38" s="348">
        <v>10</v>
      </c>
      <c r="G38" s="349">
        <f t="shared" si="0"/>
        <v>0</v>
      </c>
      <c r="H38" s="350">
        <f t="shared" si="1"/>
        <v>10</v>
      </c>
      <c r="J38" s="351"/>
    </row>
    <row r="39" spans="1:10">
      <c r="A39" s="346" t="s">
        <v>2055</v>
      </c>
      <c r="B39" s="347" t="s">
        <v>1868</v>
      </c>
      <c r="C39" s="351">
        <v>0</v>
      </c>
      <c r="D39" s="348">
        <v>10</v>
      </c>
      <c r="G39" s="349">
        <f t="shared" si="0"/>
        <v>0</v>
      </c>
      <c r="H39" s="350">
        <f t="shared" si="1"/>
        <v>10</v>
      </c>
      <c r="J39" s="351"/>
    </row>
    <row r="40" spans="1:10">
      <c r="A40" s="346" t="s">
        <v>2056</v>
      </c>
      <c r="B40" s="347" t="s">
        <v>2057</v>
      </c>
      <c r="C40" s="351">
        <v>0</v>
      </c>
      <c r="D40" s="348">
        <v>1.2</v>
      </c>
      <c r="G40" s="349">
        <f t="shared" si="0"/>
        <v>0</v>
      </c>
      <c r="H40" s="350">
        <f t="shared" si="1"/>
        <v>1.2</v>
      </c>
      <c r="J40" s="351"/>
    </row>
    <row r="41" spans="1:10" ht="15">
      <c r="A41" s="559" t="s">
        <v>2230</v>
      </c>
      <c r="B41" s="561" t="s">
        <v>2231</v>
      </c>
      <c r="C41" s="351">
        <v>1</v>
      </c>
      <c r="D41" s="358">
        <v>1</v>
      </c>
      <c r="E41" s="348"/>
      <c r="F41" s="357"/>
      <c r="G41" s="349">
        <f t="shared" si="0"/>
        <v>1</v>
      </c>
      <c r="H41" s="350">
        <f t="shared" si="1"/>
        <v>1</v>
      </c>
      <c r="J41" s="351"/>
    </row>
    <row r="42" spans="1:10">
      <c r="A42" s="346" t="s">
        <v>2058</v>
      </c>
      <c r="B42" s="347" t="s">
        <v>2059</v>
      </c>
      <c r="C42" s="351">
        <v>0</v>
      </c>
      <c r="D42" s="348">
        <v>9.6</v>
      </c>
      <c r="G42" s="349">
        <f t="shared" ref="G42:G73" si="2">C42+E42</f>
        <v>0</v>
      </c>
      <c r="H42" s="350">
        <f t="shared" ref="H42:H73" si="3">D42+F42</f>
        <v>9.6</v>
      </c>
      <c r="J42" s="351"/>
    </row>
    <row r="43" spans="1:10">
      <c r="A43" s="346" t="s">
        <v>2060</v>
      </c>
      <c r="B43" s="347" t="s">
        <v>2061</v>
      </c>
      <c r="C43" s="351">
        <v>1</v>
      </c>
      <c r="D43" s="348">
        <v>3.6</v>
      </c>
      <c r="G43" s="349">
        <f t="shared" si="2"/>
        <v>1</v>
      </c>
      <c r="H43" s="350">
        <f t="shared" si="3"/>
        <v>3.6</v>
      </c>
      <c r="J43" s="351"/>
    </row>
    <row r="44" spans="1:10">
      <c r="A44" s="346" t="s">
        <v>2062</v>
      </c>
      <c r="B44" s="347" t="s">
        <v>2063</v>
      </c>
      <c r="C44" s="351">
        <v>11</v>
      </c>
      <c r="D44" s="348">
        <v>14.4</v>
      </c>
      <c r="G44" s="349">
        <f t="shared" si="2"/>
        <v>11</v>
      </c>
      <c r="H44" s="350">
        <f t="shared" si="3"/>
        <v>14.4</v>
      </c>
      <c r="J44" s="351"/>
    </row>
    <row r="45" spans="1:10" ht="38.25">
      <c r="A45" s="346" t="s">
        <v>2064</v>
      </c>
      <c r="B45" s="347" t="s">
        <v>2065</v>
      </c>
      <c r="C45" s="351">
        <v>0</v>
      </c>
      <c r="D45" s="348">
        <v>1.2</v>
      </c>
      <c r="G45" s="349">
        <f t="shared" si="2"/>
        <v>0</v>
      </c>
      <c r="H45" s="350">
        <f t="shared" si="3"/>
        <v>1.2</v>
      </c>
      <c r="J45" s="351"/>
    </row>
    <row r="46" spans="1:10" ht="38.25">
      <c r="A46" s="346" t="s">
        <v>2066</v>
      </c>
      <c r="B46" s="347" t="s">
        <v>2067</v>
      </c>
      <c r="C46" s="351">
        <v>0</v>
      </c>
      <c r="D46" s="348">
        <v>1.2</v>
      </c>
      <c r="G46" s="349">
        <f t="shared" si="2"/>
        <v>0</v>
      </c>
      <c r="H46" s="350">
        <f t="shared" si="3"/>
        <v>1.2</v>
      </c>
      <c r="J46" s="351"/>
    </row>
    <row r="47" spans="1:10">
      <c r="A47" s="346" t="s">
        <v>2068</v>
      </c>
      <c r="B47" s="347" t="s">
        <v>2069</v>
      </c>
      <c r="C47" s="351">
        <v>0</v>
      </c>
      <c r="D47" s="348">
        <v>8.4</v>
      </c>
      <c r="G47" s="349">
        <f t="shared" si="2"/>
        <v>0</v>
      </c>
      <c r="H47" s="350">
        <f t="shared" si="3"/>
        <v>8.4</v>
      </c>
      <c r="J47" s="351"/>
    </row>
    <row r="48" spans="1:10">
      <c r="A48" s="346" t="s">
        <v>2070</v>
      </c>
      <c r="B48" s="347" t="s">
        <v>2071</v>
      </c>
      <c r="C48" s="351">
        <v>3</v>
      </c>
      <c r="D48" s="348">
        <v>2.4</v>
      </c>
      <c r="G48" s="349">
        <f t="shared" si="2"/>
        <v>3</v>
      </c>
      <c r="H48" s="350">
        <f t="shared" si="3"/>
        <v>2.4</v>
      </c>
      <c r="J48" s="351"/>
    </row>
    <row r="49" spans="1:10">
      <c r="A49" s="346" t="s">
        <v>2072</v>
      </c>
      <c r="B49" s="347" t="s">
        <v>2073</v>
      </c>
      <c r="C49" s="351">
        <v>0</v>
      </c>
      <c r="D49" s="348">
        <v>18</v>
      </c>
      <c r="G49" s="349">
        <f t="shared" si="2"/>
        <v>0</v>
      </c>
      <c r="H49" s="350">
        <f t="shared" si="3"/>
        <v>18</v>
      </c>
      <c r="J49" s="351"/>
    </row>
    <row r="50" spans="1:10">
      <c r="A50" s="346" t="s">
        <v>2074</v>
      </c>
      <c r="B50" s="347" t="s">
        <v>2075</v>
      </c>
      <c r="C50" s="351">
        <v>22</v>
      </c>
      <c r="D50" s="348">
        <v>26.4</v>
      </c>
      <c r="G50" s="349">
        <f t="shared" si="2"/>
        <v>22</v>
      </c>
      <c r="H50" s="350">
        <f t="shared" si="3"/>
        <v>26.4</v>
      </c>
      <c r="J50" s="351"/>
    </row>
    <row r="51" spans="1:10">
      <c r="A51" s="346" t="s">
        <v>2076</v>
      </c>
      <c r="B51" s="347" t="s">
        <v>2077</v>
      </c>
      <c r="C51" s="351">
        <v>22</v>
      </c>
      <c r="D51" s="348">
        <v>25.2</v>
      </c>
      <c r="G51" s="349">
        <f t="shared" si="2"/>
        <v>22</v>
      </c>
      <c r="H51" s="350">
        <f t="shared" si="3"/>
        <v>25.2</v>
      </c>
      <c r="J51" s="351"/>
    </row>
    <row r="52" spans="1:10">
      <c r="A52" s="346" t="s">
        <v>2078</v>
      </c>
      <c r="B52" s="347" t="s">
        <v>2079</v>
      </c>
      <c r="C52" s="351">
        <v>0</v>
      </c>
      <c r="D52" s="348">
        <v>1.2</v>
      </c>
      <c r="G52" s="349">
        <f t="shared" si="2"/>
        <v>0</v>
      </c>
      <c r="H52" s="350">
        <f t="shared" si="3"/>
        <v>1.2</v>
      </c>
      <c r="J52" s="351"/>
    </row>
    <row r="53" spans="1:10">
      <c r="A53" s="346" t="s">
        <v>2080</v>
      </c>
      <c r="B53" s="347" t="s">
        <v>2081</v>
      </c>
      <c r="C53" s="351">
        <v>60</v>
      </c>
      <c r="D53" s="348">
        <v>60</v>
      </c>
      <c r="G53" s="349">
        <f t="shared" si="2"/>
        <v>60</v>
      </c>
      <c r="H53" s="350">
        <f t="shared" si="3"/>
        <v>60</v>
      </c>
      <c r="J53" s="351"/>
    </row>
    <row r="54" spans="1:10">
      <c r="A54" s="346" t="s">
        <v>2082</v>
      </c>
      <c r="B54" s="347" t="s">
        <v>2083</v>
      </c>
      <c r="C54" s="351">
        <v>0</v>
      </c>
      <c r="D54" s="348">
        <v>10</v>
      </c>
      <c r="G54" s="349">
        <f t="shared" si="2"/>
        <v>0</v>
      </c>
      <c r="H54" s="350">
        <f t="shared" si="3"/>
        <v>10</v>
      </c>
      <c r="J54" s="351"/>
    </row>
    <row r="55" spans="1:10">
      <c r="A55" s="346" t="s">
        <v>2084</v>
      </c>
      <c r="B55" s="347" t="s">
        <v>2085</v>
      </c>
      <c r="C55" s="351">
        <v>0</v>
      </c>
      <c r="D55" s="348">
        <v>20.399999999999999</v>
      </c>
      <c r="G55" s="349">
        <f t="shared" si="2"/>
        <v>0</v>
      </c>
      <c r="H55" s="350">
        <f t="shared" si="3"/>
        <v>20.399999999999999</v>
      </c>
      <c r="J55" s="351"/>
    </row>
    <row r="56" spans="1:10">
      <c r="A56" s="346" t="s">
        <v>2086</v>
      </c>
      <c r="B56" s="347" t="s">
        <v>2087</v>
      </c>
      <c r="C56" s="351">
        <v>201</v>
      </c>
      <c r="D56" s="348">
        <v>250</v>
      </c>
      <c r="G56" s="349">
        <f t="shared" si="2"/>
        <v>201</v>
      </c>
      <c r="H56" s="350">
        <f t="shared" si="3"/>
        <v>250</v>
      </c>
      <c r="J56" s="351"/>
    </row>
    <row r="57" spans="1:10">
      <c r="A57" s="346" t="s">
        <v>2088</v>
      </c>
      <c r="B57" s="347" t="s">
        <v>2089</v>
      </c>
      <c r="C57" s="351">
        <v>0</v>
      </c>
      <c r="D57" s="348">
        <v>10</v>
      </c>
      <c r="G57" s="349">
        <f t="shared" si="2"/>
        <v>0</v>
      </c>
      <c r="H57" s="350">
        <f t="shared" si="3"/>
        <v>10</v>
      </c>
      <c r="J57" s="351"/>
    </row>
    <row r="58" spans="1:10">
      <c r="A58" s="346" t="s">
        <v>2090</v>
      </c>
      <c r="B58" s="347" t="s">
        <v>2091</v>
      </c>
      <c r="C58" s="351">
        <v>0</v>
      </c>
      <c r="D58" s="348">
        <v>5</v>
      </c>
      <c r="G58" s="349">
        <f t="shared" si="2"/>
        <v>0</v>
      </c>
      <c r="H58" s="350">
        <f t="shared" si="3"/>
        <v>5</v>
      </c>
      <c r="J58" s="351"/>
    </row>
    <row r="59" spans="1:10">
      <c r="A59" s="346" t="s">
        <v>2092</v>
      </c>
      <c r="B59" s="347" t="s">
        <v>2093</v>
      </c>
      <c r="C59" s="351">
        <v>0</v>
      </c>
      <c r="D59" s="348">
        <v>1.2</v>
      </c>
      <c r="G59" s="349">
        <f t="shared" si="2"/>
        <v>0</v>
      </c>
      <c r="H59" s="350">
        <f t="shared" si="3"/>
        <v>1.2</v>
      </c>
      <c r="J59" s="351"/>
    </row>
    <row r="60" spans="1:10">
      <c r="A60" s="346" t="s">
        <v>2094</v>
      </c>
      <c r="B60" s="347" t="s">
        <v>2095</v>
      </c>
      <c r="C60" s="351">
        <v>0</v>
      </c>
      <c r="D60" s="348">
        <v>10</v>
      </c>
      <c r="G60" s="349">
        <f t="shared" si="2"/>
        <v>0</v>
      </c>
      <c r="H60" s="350">
        <f t="shared" si="3"/>
        <v>10</v>
      </c>
      <c r="J60" s="351"/>
    </row>
    <row r="61" spans="1:10">
      <c r="A61" s="346" t="s">
        <v>2096</v>
      </c>
      <c r="B61" s="347" t="s">
        <v>2097</v>
      </c>
      <c r="C61" s="351">
        <v>1</v>
      </c>
      <c r="D61" s="348">
        <v>2.4</v>
      </c>
      <c r="G61" s="349">
        <f t="shared" si="2"/>
        <v>1</v>
      </c>
      <c r="H61" s="350">
        <f t="shared" si="3"/>
        <v>2.4</v>
      </c>
      <c r="J61" s="351"/>
    </row>
    <row r="62" spans="1:10">
      <c r="A62" s="346" t="s">
        <v>2098</v>
      </c>
      <c r="B62" s="347" t="s">
        <v>2099</v>
      </c>
      <c r="C62" s="351">
        <v>0</v>
      </c>
      <c r="D62" s="348">
        <v>2</v>
      </c>
      <c r="G62" s="349">
        <f t="shared" si="2"/>
        <v>0</v>
      </c>
      <c r="H62" s="350">
        <f t="shared" si="3"/>
        <v>2</v>
      </c>
      <c r="J62" s="351"/>
    </row>
    <row r="63" spans="1:10">
      <c r="A63" s="346" t="s">
        <v>2100</v>
      </c>
      <c r="B63" s="347" t="s">
        <v>2101</v>
      </c>
      <c r="C63" s="351">
        <v>0</v>
      </c>
      <c r="D63" s="348">
        <v>1.2</v>
      </c>
      <c r="G63" s="349">
        <f t="shared" si="2"/>
        <v>0</v>
      </c>
      <c r="H63" s="350">
        <f t="shared" si="3"/>
        <v>1.2</v>
      </c>
      <c r="J63" s="351"/>
    </row>
    <row r="64" spans="1:10">
      <c r="A64" s="346" t="s">
        <v>2102</v>
      </c>
      <c r="B64" s="347" t="s">
        <v>2103</v>
      </c>
      <c r="C64" s="351">
        <v>0</v>
      </c>
      <c r="D64" s="348">
        <v>10</v>
      </c>
      <c r="G64" s="349">
        <f t="shared" si="2"/>
        <v>0</v>
      </c>
      <c r="H64" s="350">
        <f t="shared" si="3"/>
        <v>10</v>
      </c>
      <c r="J64" s="351"/>
    </row>
    <row r="65" spans="1:10">
      <c r="A65" s="346" t="s">
        <v>2104</v>
      </c>
      <c r="B65" s="347" t="s">
        <v>2105</v>
      </c>
      <c r="C65" s="351">
        <v>0</v>
      </c>
      <c r="D65" s="348">
        <v>10</v>
      </c>
      <c r="G65" s="349">
        <f t="shared" si="2"/>
        <v>0</v>
      </c>
      <c r="H65" s="350">
        <f t="shared" si="3"/>
        <v>10</v>
      </c>
      <c r="J65" s="351"/>
    </row>
    <row r="66" spans="1:10">
      <c r="A66" s="346" t="s">
        <v>2106</v>
      </c>
      <c r="B66" s="347" t="s">
        <v>2107</v>
      </c>
      <c r="C66" s="351">
        <v>0</v>
      </c>
      <c r="D66" s="348">
        <v>1.2</v>
      </c>
      <c r="G66" s="349">
        <f t="shared" si="2"/>
        <v>0</v>
      </c>
      <c r="H66" s="350">
        <f t="shared" si="3"/>
        <v>1.2</v>
      </c>
      <c r="J66" s="351"/>
    </row>
    <row r="67" spans="1:10">
      <c r="A67" s="346" t="s">
        <v>2108</v>
      </c>
      <c r="B67" s="347" t="s">
        <v>2109</v>
      </c>
      <c r="C67" s="351">
        <v>12</v>
      </c>
      <c r="D67" s="348">
        <v>12</v>
      </c>
      <c r="G67" s="349">
        <f t="shared" si="2"/>
        <v>12</v>
      </c>
      <c r="H67" s="350">
        <f t="shared" si="3"/>
        <v>12</v>
      </c>
      <c r="J67" s="351"/>
    </row>
    <row r="68" spans="1:10">
      <c r="A68" s="346" t="s">
        <v>2110</v>
      </c>
      <c r="B68" s="347" t="s">
        <v>2111</v>
      </c>
      <c r="C68" s="351">
        <v>0</v>
      </c>
      <c r="D68" s="348">
        <v>1.2</v>
      </c>
      <c r="G68" s="349">
        <f t="shared" si="2"/>
        <v>0</v>
      </c>
      <c r="H68" s="350">
        <f t="shared" si="3"/>
        <v>1.2</v>
      </c>
      <c r="J68" s="351"/>
    </row>
    <row r="69" spans="1:10">
      <c r="A69" s="346" t="s">
        <v>2112</v>
      </c>
      <c r="B69" s="347" t="s">
        <v>2113</v>
      </c>
      <c r="C69" s="351">
        <v>0</v>
      </c>
      <c r="D69" s="348">
        <v>10</v>
      </c>
      <c r="G69" s="349">
        <f t="shared" si="2"/>
        <v>0</v>
      </c>
      <c r="H69" s="350">
        <f t="shared" si="3"/>
        <v>10</v>
      </c>
      <c r="J69" s="351"/>
    </row>
    <row r="70" spans="1:10">
      <c r="A70" s="346" t="s">
        <v>2114</v>
      </c>
      <c r="B70" s="347" t="s">
        <v>2115</v>
      </c>
      <c r="C70" s="351">
        <v>0</v>
      </c>
      <c r="D70" s="348">
        <v>6</v>
      </c>
      <c r="G70" s="349">
        <f t="shared" si="2"/>
        <v>0</v>
      </c>
      <c r="H70" s="350">
        <f t="shared" si="3"/>
        <v>6</v>
      </c>
      <c r="J70" s="351"/>
    </row>
    <row r="71" spans="1:10" ht="15">
      <c r="A71" s="559" t="s">
        <v>2232</v>
      </c>
      <c r="B71" s="561" t="s">
        <v>2233</v>
      </c>
      <c r="C71" s="351">
        <v>2</v>
      </c>
      <c r="D71" s="358">
        <v>1</v>
      </c>
      <c r="E71" s="348"/>
      <c r="F71" s="357"/>
      <c r="G71" s="349">
        <f t="shared" si="2"/>
        <v>2</v>
      </c>
      <c r="H71" s="350">
        <f t="shared" si="3"/>
        <v>1</v>
      </c>
      <c r="J71" s="351"/>
    </row>
    <row r="72" spans="1:10">
      <c r="A72" s="346" t="s">
        <v>2116</v>
      </c>
      <c r="B72" s="347" t="s">
        <v>2117</v>
      </c>
      <c r="C72" s="351">
        <v>0</v>
      </c>
      <c r="D72" s="348">
        <v>1.2</v>
      </c>
      <c r="G72" s="349">
        <f t="shared" si="2"/>
        <v>0</v>
      </c>
      <c r="H72" s="350">
        <f t="shared" si="3"/>
        <v>1.2</v>
      </c>
      <c r="J72" s="351"/>
    </row>
    <row r="73" spans="1:10">
      <c r="A73" s="346" t="s">
        <v>2118</v>
      </c>
      <c r="B73" s="347" t="s">
        <v>2119</v>
      </c>
      <c r="C73" s="351">
        <v>1</v>
      </c>
      <c r="D73" s="348">
        <v>2.4</v>
      </c>
      <c r="G73" s="349">
        <f t="shared" si="2"/>
        <v>1</v>
      </c>
      <c r="H73" s="350">
        <f t="shared" si="3"/>
        <v>2.4</v>
      </c>
      <c r="J73" s="351"/>
    </row>
    <row r="74" spans="1:10">
      <c r="A74" s="346" t="s">
        <v>2120</v>
      </c>
      <c r="B74" s="347" t="s">
        <v>2121</v>
      </c>
      <c r="C74" s="351">
        <v>0</v>
      </c>
      <c r="D74" s="348">
        <v>2.4</v>
      </c>
      <c r="G74" s="349">
        <f t="shared" ref="G74:G105" si="4">C74+E74</f>
        <v>0</v>
      </c>
      <c r="H74" s="350">
        <f t="shared" ref="H74:H105" si="5">D74+F74</f>
        <v>2.4</v>
      </c>
      <c r="J74" s="351"/>
    </row>
    <row r="75" spans="1:10">
      <c r="A75" s="346" t="s">
        <v>2122</v>
      </c>
      <c r="B75" s="347" t="s">
        <v>2123</v>
      </c>
      <c r="C75" s="351">
        <v>0</v>
      </c>
      <c r="D75" s="348">
        <v>2.4</v>
      </c>
      <c r="G75" s="349">
        <f t="shared" si="4"/>
        <v>0</v>
      </c>
      <c r="H75" s="350">
        <f t="shared" si="5"/>
        <v>2.4</v>
      </c>
      <c r="J75" s="351"/>
    </row>
    <row r="76" spans="1:10">
      <c r="A76" s="346" t="s">
        <v>2124</v>
      </c>
      <c r="B76" s="347" t="s">
        <v>2125</v>
      </c>
      <c r="C76" s="351">
        <v>0</v>
      </c>
      <c r="D76" s="348">
        <v>2.4</v>
      </c>
      <c r="G76" s="349">
        <f t="shared" si="4"/>
        <v>0</v>
      </c>
      <c r="H76" s="350">
        <f t="shared" si="5"/>
        <v>2.4</v>
      </c>
      <c r="J76" s="351"/>
    </row>
    <row r="77" spans="1:10">
      <c r="A77" s="346" t="s">
        <v>2126</v>
      </c>
      <c r="B77" s="347" t="s">
        <v>2127</v>
      </c>
      <c r="C77" s="351">
        <v>43</v>
      </c>
      <c r="D77" s="348">
        <v>48</v>
      </c>
      <c r="G77" s="349">
        <f t="shared" si="4"/>
        <v>43</v>
      </c>
      <c r="H77" s="350">
        <f t="shared" si="5"/>
        <v>48</v>
      </c>
      <c r="J77" s="351"/>
    </row>
    <row r="78" spans="1:10">
      <c r="A78" s="346" t="s">
        <v>2128</v>
      </c>
      <c r="B78" s="347" t="s">
        <v>2129</v>
      </c>
      <c r="C78" s="351">
        <v>0</v>
      </c>
      <c r="D78" s="348">
        <v>10</v>
      </c>
      <c r="G78" s="349">
        <f t="shared" si="4"/>
        <v>0</v>
      </c>
      <c r="H78" s="350">
        <f t="shared" si="5"/>
        <v>10</v>
      </c>
      <c r="J78" s="351"/>
    </row>
    <row r="79" spans="1:10">
      <c r="A79" s="346" t="s">
        <v>2130</v>
      </c>
      <c r="B79" s="347" t="s">
        <v>2131</v>
      </c>
      <c r="C79" s="351">
        <v>106</v>
      </c>
      <c r="D79" s="348">
        <v>122.4</v>
      </c>
      <c r="G79" s="349">
        <f t="shared" si="4"/>
        <v>106</v>
      </c>
      <c r="H79" s="350">
        <f t="shared" si="5"/>
        <v>122.4</v>
      </c>
      <c r="J79" s="351"/>
    </row>
    <row r="80" spans="1:10" ht="25.5">
      <c r="A80" s="346" t="s">
        <v>2132</v>
      </c>
      <c r="B80" s="347" t="s">
        <v>2133</v>
      </c>
      <c r="C80" s="351">
        <v>177</v>
      </c>
      <c r="D80" s="348">
        <v>185</v>
      </c>
      <c r="G80" s="349">
        <f t="shared" si="4"/>
        <v>177</v>
      </c>
      <c r="H80" s="350">
        <f t="shared" si="5"/>
        <v>185</v>
      </c>
      <c r="J80" s="351"/>
    </row>
    <row r="81" spans="1:10">
      <c r="A81" s="346" t="s">
        <v>2134</v>
      </c>
      <c r="B81" s="347" t="s">
        <v>2135</v>
      </c>
      <c r="C81" s="351">
        <v>0</v>
      </c>
      <c r="D81" s="348">
        <v>1.2</v>
      </c>
      <c r="G81" s="349">
        <f t="shared" si="4"/>
        <v>0</v>
      </c>
      <c r="H81" s="350">
        <f t="shared" si="5"/>
        <v>1.2</v>
      </c>
      <c r="J81" s="351"/>
    </row>
    <row r="82" spans="1:10">
      <c r="A82" s="346" t="s">
        <v>2136</v>
      </c>
      <c r="B82" s="347" t="s">
        <v>2137</v>
      </c>
      <c r="C82" s="351">
        <v>0</v>
      </c>
      <c r="D82" s="348">
        <v>1.2</v>
      </c>
      <c r="G82" s="349">
        <f t="shared" si="4"/>
        <v>0</v>
      </c>
      <c r="H82" s="350">
        <f t="shared" si="5"/>
        <v>1.2</v>
      </c>
      <c r="J82" s="351"/>
    </row>
    <row r="83" spans="1:10">
      <c r="A83" s="346" t="s">
        <v>2138</v>
      </c>
      <c r="B83" s="347" t="s">
        <v>2139</v>
      </c>
      <c r="C83" s="351">
        <v>0</v>
      </c>
      <c r="D83" s="348">
        <v>3.6</v>
      </c>
      <c r="G83" s="349">
        <f t="shared" si="4"/>
        <v>0</v>
      </c>
      <c r="H83" s="350">
        <f t="shared" si="5"/>
        <v>3.6</v>
      </c>
      <c r="J83" s="351"/>
    </row>
    <row r="84" spans="1:10">
      <c r="A84" s="346" t="s">
        <v>2140</v>
      </c>
      <c r="B84" s="347" t="s">
        <v>2141</v>
      </c>
      <c r="C84" s="351">
        <v>0</v>
      </c>
      <c r="D84" s="348">
        <v>10</v>
      </c>
      <c r="G84" s="349">
        <f t="shared" si="4"/>
        <v>0</v>
      </c>
      <c r="H84" s="350">
        <f t="shared" si="5"/>
        <v>10</v>
      </c>
      <c r="J84" s="351"/>
    </row>
    <row r="85" spans="1:10" ht="15">
      <c r="A85" s="559" t="s">
        <v>2234</v>
      </c>
      <c r="B85" s="561" t="s">
        <v>2235</v>
      </c>
      <c r="C85" s="351">
        <v>1</v>
      </c>
      <c r="D85" s="358">
        <v>1</v>
      </c>
      <c r="E85" s="348"/>
      <c r="F85" s="357"/>
      <c r="G85" s="349">
        <f t="shared" si="4"/>
        <v>1</v>
      </c>
      <c r="H85" s="350">
        <f t="shared" si="5"/>
        <v>1</v>
      </c>
      <c r="J85" s="351"/>
    </row>
    <row r="86" spans="1:10">
      <c r="A86" s="346" t="s">
        <v>2142</v>
      </c>
      <c r="B86" s="347" t="s">
        <v>2143</v>
      </c>
      <c r="C86" s="351">
        <v>0</v>
      </c>
      <c r="D86" s="348">
        <v>1.2</v>
      </c>
      <c r="G86" s="349">
        <f t="shared" si="4"/>
        <v>0</v>
      </c>
      <c r="H86" s="350">
        <f t="shared" si="5"/>
        <v>1.2</v>
      </c>
      <c r="J86" s="351"/>
    </row>
    <row r="87" spans="1:10">
      <c r="A87" s="346" t="s">
        <v>2144</v>
      </c>
      <c r="B87" s="347" t="s">
        <v>2145</v>
      </c>
      <c r="C87" s="351">
        <v>0</v>
      </c>
      <c r="D87" s="348">
        <v>3.6</v>
      </c>
      <c r="G87" s="349">
        <f t="shared" si="4"/>
        <v>0</v>
      </c>
      <c r="H87" s="350">
        <f t="shared" si="5"/>
        <v>3.6</v>
      </c>
      <c r="J87" s="351"/>
    </row>
    <row r="88" spans="1:10">
      <c r="A88" s="346" t="s">
        <v>2146</v>
      </c>
      <c r="B88" s="347" t="s">
        <v>2147</v>
      </c>
      <c r="C88" s="351">
        <v>0</v>
      </c>
      <c r="D88" s="348">
        <v>10</v>
      </c>
      <c r="G88" s="349">
        <f t="shared" si="4"/>
        <v>0</v>
      </c>
      <c r="H88" s="350">
        <f t="shared" si="5"/>
        <v>10</v>
      </c>
      <c r="J88" s="351"/>
    </row>
    <row r="89" spans="1:10">
      <c r="A89" s="346" t="s">
        <v>2148</v>
      </c>
      <c r="B89" s="347" t="s">
        <v>2149</v>
      </c>
      <c r="C89" s="351">
        <v>7</v>
      </c>
      <c r="D89" s="348">
        <v>3.6</v>
      </c>
      <c r="G89" s="349">
        <f t="shared" si="4"/>
        <v>7</v>
      </c>
      <c r="H89" s="350">
        <f t="shared" si="5"/>
        <v>3.6</v>
      </c>
      <c r="J89" s="351"/>
    </row>
    <row r="90" spans="1:10">
      <c r="A90" s="346" t="s">
        <v>2150</v>
      </c>
      <c r="B90" s="347" t="s">
        <v>2151</v>
      </c>
      <c r="C90" s="351">
        <v>0</v>
      </c>
      <c r="D90" s="348">
        <v>3.6</v>
      </c>
      <c r="G90" s="349">
        <f t="shared" si="4"/>
        <v>0</v>
      </c>
      <c r="H90" s="350">
        <f t="shared" si="5"/>
        <v>3.6</v>
      </c>
      <c r="J90" s="351"/>
    </row>
    <row r="91" spans="1:10">
      <c r="A91" s="346" t="s">
        <v>2152</v>
      </c>
      <c r="B91" s="347" t="s">
        <v>2153</v>
      </c>
      <c r="C91" s="351">
        <v>0</v>
      </c>
      <c r="D91" s="348">
        <v>1.2</v>
      </c>
      <c r="G91" s="349">
        <f t="shared" si="4"/>
        <v>0</v>
      </c>
      <c r="H91" s="350">
        <f t="shared" si="5"/>
        <v>1.2</v>
      </c>
      <c r="J91" s="351"/>
    </row>
    <row r="92" spans="1:10">
      <c r="A92" s="346" t="s">
        <v>2154</v>
      </c>
      <c r="B92" s="347" t="s">
        <v>2155</v>
      </c>
      <c r="C92" s="351">
        <v>0</v>
      </c>
      <c r="D92" s="348">
        <v>1.2</v>
      </c>
      <c r="G92" s="349">
        <f t="shared" si="4"/>
        <v>0</v>
      </c>
      <c r="H92" s="350">
        <f t="shared" si="5"/>
        <v>1.2</v>
      </c>
      <c r="J92" s="351"/>
    </row>
    <row r="93" spans="1:10">
      <c r="A93" s="346" t="s">
        <v>2156</v>
      </c>
      <c r="B93" s="347" t="s">
        <v>2157</v>
      </c>
      <c r="C93" s="351">
        <v>0</v>
      </c>
      <c r="D93" s="348">
        <v>1.2</v>
      </c>
      <c r="G93" s="349">
        <f t="shared" si="4"/>
        <v>0</v>
      </c>
      <c r="H93" s="350">
        <f t="shared" si="5"/>
        <v>1.2</v>
      </c>
      <c r="J93" s="351"/>
    </row>
    <row r="94" spans="1:10">
      <c r="A94" s="346" t="s">
        <v>2158</v>
      </c>
      <c r="B94" s="347" t="s">
        <v>2159</v>
      </c>
      <c r="C94" s="351">
        <v>0</v>
      </c>
      <c r="D94" s="348">
        <v>1.2</v>
      </c>
      <c r="G94" s="349">
        <f t="shared" si="4"/>
        <v>0</v>
      </c>
      <c r="H94" s="350">
        <f t="shared" si="5"/>
        <v>1.2</v>
      </c>
      <c r="J94" s="351"/>
    </row>
    <row r="95" spans="1:10">
      <c r="A95" s="346" t="s">
        <v>2160</v>
      </c>
      <c r="B95" s="347" t="s">
        <v>2161</v>
      </c>
      <c r="C95" s="351">
        <v>0</v>
      </c>
      <c r="D95" s="348">
        <v>1.2</v>
      </c>
      <c r="G95" s="349">
        <f t="shared" si="4"/>
        <v>0</v>
      </c>
      <c r="H95" s="350">
        <f t="shared" si="5"/>
        <v>1.2</v>
      </c>
      <c r="J95" s="351"/>
    </row>
    <row r="96" spans="1:10" ht="15">
      <c r="A96" s="559" t="s">
        <v>1887</v>
      </c>
      <c r="B96" s="561" t="s">
        <v>1888</v>
      </c>
      <c r="C96" s="351">
        <v>587</v>
      </c>
      <c r="D96" s="358">
        <v>600</v>
      </c>
      <c r="E96" s="348"/>
      <c r="F96" s="357"/>
      <c r="G96" s="349">
        <f t="shared" si="4"/>
        <v>587</v>
      </c>
      <c r="H96" s="350">
        <f t="shared" si="5"/>
        <v>600</v>
      </c>
      <c r="J96" s="351"/>
    </row>
    <row r="97" spans="1:10">
      <c r="A97" s="346" t="s">
        <v>2162</v>
      </c>
      <c r="B97" s="347" t="s">
        <v>2163</v>
      </c>
      <c r="C97" s="351">
        <v>1</v>
      </c>
      <c r="D97" s="348">
        <v>2.4</v>
      </c>
      <c r="G97" s="349">
        <f t="shared" si="4"/>
        <v>1</v>
      </c>
      <c r="H97" s="350">
        <f t="shared" si="5"/>
        <v>2.4</v>
      </c>
      <c r="J97" s="351"/>
    </row>
    <row r="98" spans="1:10" ht="15">
      <c r="A98" s="559" t="s">
        <v>2236</v>
      </c>
      <c r="B98" s="561" t="s">
        <v>2237</v>
      </c>
      <c r="C98" s="351">
        <v>1</v>
      </c>
      <c r="D98" s="358">
        <v>2</v>
      </c>
      <c r="E98" s="348"/>
      <c r="F98" s="357"/>
      <c r="G98" s="349">
        <f t="shared" si="4"/>
        <v>1</v>
      </c>
      <c r="H98" s="350">
        <f t="shared" si="5"/>
        <v>2</v>
      </c>
      <c r="J98" s="351"/>
    </row>
    <row r="99" spans="1:10">
      <c r="A99" s="346" t="s">
        <v>2164</v>
      </c>
      <c r="B99" s="347" t="s">
        <v>2165</v>
      </c>
      <c r="C99" s="351">
        <v>0</v>
      </c>
      <c r="D99" s="348">
        <v>1.2</v>
      </c>
      <c r="G99" s="349">
        <f t="shared" si="4"/>
        <v>0</v>
      </c>
      <c r="H99" s="350">
        <f t="shared" si="5"/>
        <v>1.2</v>
      </c>
      <c r="J99" s="351"/>
    </row>
    <row r="100" spans="1:10">
      <c r="A100" s="346" t="s">
        <v>2166</v>
      </c>
      <c r="B100" s="347" t="s">
        <v>2167</v>
      </c>
      <c r="C100" s="351">
        <v>0</v>
      </c>
      <c r="D100" s="348">
        <v>1.2</v>
      </c>
      <c r="G100" s="349">
        <f t="shared" si="4"/>
        <v>0</v>
      </c>
      <c r="H100" s="350">
        <f t="shared" si="5"/>
        <v>1.2</v>
      </c>
      <c r="J100" s="351"/>
    </row>
    <row r="101" spans="1:10">
      <c r="A101" s="346" t="s">
        <v>2168</v>
      </c>
      <c r="B101" s="347" t="s">
        <v>2169</v>
      </c>
      <c r="C101" s="351">
        <v>0</v>
      </c>
      <c r="D101" s="348">
        <v>3.6</v>
      </c>
      <c r="G101" s="349">
        <f t="shared" si="4"/>
        <v>0</v>
      </c>
      <c r="H101" s="350">
        <f t="shared" si="5"/>
        <v>3.6</v>
      </c>
      <c r="J101" s="351"/>
    </row>
    <row r="102" spans="1:10">
      <c r="A102" s="346" t="s">
        <v>2170</v>
      </c>
      <c r="B102" s="347" t="s">
        <v>2171</v>
      </c>
      <c r="C102" s="351">
        <v>0</v>
      </c>
      <c r="D102" s="348">
        <v>3.6</v>
      </c>
      <c r="G102" s="349">
        <f t="shared" si="4"/>
        <v>0</v>
      </c>
      <c r="H102" s="350">
        <f t="shared" si="5"/>
        <v>3.6</v>
      </c>
      <c r="J102" s="351"/>
    </row>
    <row r="103" spans="1:10">
      <c r="A103" s="346" t="s">
        <v>2172</v>
      </c>
      <c r="B103" s="347" t="s">
        <v>1892</v>
      </c>
      <c r="C103" s="351">
        <v>0</v>
      </c>
      <c r="D103" s="348">
        <v>1.2</v>
      </c>
      <c r="G103" s="349">
        <f t="shared" si="4"/>
        <v>0</v>
      </c>
      <c r="H103" s="350">
        <f t="shared" si="5"/>
        <v>1.2</v>
      </c>
      <c r="J103" s="351"/>
    </row>
    <row r="104" spans="1:10">
      <c r="A104" s="346" t="s">
        <v>2173</v>
      </c>
      <c r="B104" s="347" t="s">
        <v>2174</v>
      </c>
      <c r="C104" s="351">
        <v>0</v>
      </c>
      <c r="D104" s="348">
        <v>1.2</v>
      </c>
      <c r="G104" s="349">
        <f t="shared" si="4"/>
        <v>0</v>
      </c>
      <c r="H104" s="350">
        <f t="shared" si="5"/>
        <v>1.2</v>
      </c>
      <c r="J104" s="351"/>
    </row>
    <row r="105" spans="1:10">
      <c r="A105" s="346" t="s">
        <v>2175</v>
      </c>
      <c r="B105" s="347" t="s">
        <v>2176</v>
      </c>
      <c r="C105" s="351">
        <v>244</v>
      </c>
      <c r="D105" s="348">
        <v>250</v>
      </c>
      <c r="G105" s="349">
        <f t="shared" si="4"/>
        <v>244</v>
      </c>
      <c r="H105" s="350">
        <f t="shared" si="5"/>
        <v>250</v>
      </c>
      <c r="J105" s="351"/>
    </row>
    <row r="106" spans="1:10">
      <c r="A106" s="346" t="s">
        <v>2177</v>
      </c>
      <c r="B106" s="347" t="s">
        <v>2178</v>
      </c>
      <c r="C106" s="351">
        <v>0</v>
      </c>
      <c r="D106" s="348">
        <v>1.2</v>
      </c>
      <c r="G106" s="349">
        <f t="shared" ref="G106:G137" si="6">C106+E106</f>
        <v>0</v>
      </c>
      <c r="H106" s="350">
        <f t="shared" ref="H106:H137" si="7">D106+F106</f>
        <v>1.2</v>
      </c>
      <c r="J106" s="351"/>
    </row>
    <row r="107" spans="1:10">
      <c r="A107" s="346" t="s">
        <v>2179</v>
      </c>
      <c r="B107" s="347" t="s">
        <v>2180</v>
      </c>
      <c r="C107" s="351">
        <v>0</v>
      </c>
      <c r="D107" s="348">
        <v>10.8</v>
      </c>
      <c r="G107" s="349">
        <f t="shared" si="6"/>
        <v>0</v>
      </c>
      <c r="H107" s="350">
        <f t="shared" si="7"/>
        <v>10.8</v>
      </c>
      <c r="J107" s="351"/>
    </row>
    <row r="108" spans="1:10">
      <c r="A108" s="346" t="s">
        <v>2181</v>
      </c>
      <c r="B108" s="347" t="s">
        <v>2182</v>
      </c>
      <c r="C108" s="351">
        <v>0</v>
      </c>
      <c r="D108" s="348">
        <v>1.2</v>
      </c>
      <c r="G108" s="349">
        <f t="shared" si="6"/>
        <v>0</v>
      </c>
      <c r="H108" s="350">
        <f t="shared" si="7"/>
        <v>1.2</v>
      </c>
      <c r="J108" s="351"/>
    </row>
    <row r="109" spans="1:10">
      <c r="A109" s="346" t="s">
        <v>2183</v>
      </c>
      <c r="B109" s="347" t="s">
        <v>1908</v>
      </c>
      <c r="C109" s="351">
        <v>0</v>
      </c>
      <c r="D109" s="348">
        <v>10</v>
      </c>
      <c r="G109" s="349">
        <f t="shared" si="6"/>
        <v>0</v>
      </c>
      <c r="H109" s="350">
        <f t="shared" si="7"/>
        <v>10</v>
      </c>
      <c r="J109" s="351"/>
    </row>
    <row r="110" spans="1:10">
      <c r="A110" s="346" t="s">
        <v>2184</v>
      </c>
      <c r="B110" s="347" t="s">
        <v>2185</v>
      </c>
      <c r="C110" s="351">
        <v>0</v>
      </c>
      <c r="D110" s="348">
        <v>10</v>
      </c>
      <c r="G110" s="349">
        <f t="shared" si="6"/>
        <v>0</v>
      </c>
      <c r="H110" s="350">
        <f t="shared" si="7"/>
        <v>10</v>
      </c>
      <c r="J110" s="351"/>
    </row>
    <row r="111" spans="1:10">
      <c r="A111" s="346" t="s">
        <v>2186</v>
      </c>
      <c r="B111" s="347" t="s">
        <v>2187</v>
      </c>
      <c r="C111" s="351">
        <v>1</v>
      </c>
      <c r="D111" s="348">
        <v>3.6</v>
      </c>
      <c r="G111" s="349">
        <f t="shared" si="6"/>
        <v>1</v>
      </c>
      <c r="H111" s="350">
        <f t="shared" si="7"/>
        <v>3.6</v>
      </c>
      <c r="J111" s="351"/>
    </row>
    <row r="112" spans="1:10">
      <c r="A112" s="346" t="s">
        <v>2188</v>
      </c>
      <c r="B112" s="347" t="s">
        <v>2189</v>
      </c>
      <c r="C112" s="351">
        <v>0</v>
      </c>
      <c r="D112" s="348">
        <v>10</v>
      </c>
      <c r="G112" s="349">
        <f t="shared" si="6"/>
        <v>0</v>
      </c>
      <c r="H112" s="350">
        <f t="shared" si="7"/>
        <v>10</v>
      </c>
      <c r="J112" s="351"/>
    </row>
    <row r="113" spans="1:12" ht="12.75" customHeight="1">
      <c r="A113" s="346" t="s">
        <v>2190</v>
      </c>
      <c r="B113" s="347" t="s">
        <v>1920</v>
      </c>
      <c r="C113" s="351">
        <v>0</v>
      </c>
      <c r="D113" s="348">
        <v>10</v>
      </c>
      <c r="G113" s="349">
        <f t="shared" si="6"/>
        <v>0</v>
      </c>
      <c r="H113" s="350">
        <f t="shared" si="7"/>
        <v>10</v>
      </c>
      <c r="J113" s="351"/>
    </row>
    <row r="114" spans="1:12" ht="12.75" customHeight="1">
      <c r="A114" s="346" t="s">
        <v>2191</v>
      </c>
      <c r="B114" s="347" t="s">
        <v>2192</v>
      </c>
      <c r="C114" s="351">
        <v>0</v>
      </c>
      <c r="D114" s="348">
        <v>10</v>
      </c>
      <c r="G114" s="349">
        <f t="shared" si="6"/>
        <v>0</v>
      </c>
      <c r="H114" s="350">
        <f t="shared" si="7"/>
        <v>10</v>
      </c>
      <c r="J114" s="351"/>
    </row>
    <row r="115" spans="1:12" ht="12.75" customHeight="1">
      <c r="A115" s="346" t="s">
        <v>2193</v>
      </c>
      <c r="B115" s="347" t="s">
        <v>2194</v>
      </c>
      <c r="C115" s="351">
        <v>0</v>
      </c>
      <c r="D115" s="348">
        <v>10</v>
      </c>
      <c r="G115" s="349">
        <f t="shared" si="6"/>
        <v>0</v>
      </c>
      <c r="H115" s="350">
        <f t="shared" si="7"/>
        <v>10</v>
      </c>
      <c r="J115" s="351"/>
    </row>
    <row r="116" spans="1:12" ht="12.75" customHeight="1">
      <c r="A116" s="346" t="s">
        <v>2195</v>
      </c>
      <c r="B116" s="347" t="s">
        <v>2196</v>
      </c>
      <c r="C116" s="351">
        <v>0</v>
      </c>
      <c r="D116" s="348">
        <v>10</v>
      </c>
      <c r="G116" s="349">
        <f t="shared" si="6"/>
        <v>0</v>
      </c>
      <c r="H116" s="350">
        <f t="shared" si="7"/>
        <v>10</v>
      </c>
      <c r="J116" s="351"/>
    </row>
    <row r="117" spans="1:12" ht="12.75" customHeight="1">
      <c r="A117" s="346" t="s">
        <v>2197</v>
      </c>
      <c r="B117" s="347" t="s">
        <v>2198</v>
      </c>
      <c r="C117" s="351">
        <v>0</v>
      </c>
      <c r="D117" s="348">
        <v>10</v>
      </c>
      <c r="G117" s="349">
        <f t="shared" si="6"/>
        <v>0</v>
      </c>
      <c r="H117" s="350">
        <f t="shared" si="7"/>
        <v>10</v>
      </c>
      <c r="J117" s="351"/>
    </row>
    <row r="118" spans="1:12" ht="12.75" customHeight="1">
      <c r="A118" s="346" t="s">
        <v>2199</v>
      </c>
      <c r="B118" s="347" t="s">
        <v>2200</v>
      </c>
      <c r="C118" s="351">
        <v>1</v>
      </c>
      <c r="D118" s="348">
        <v>10</v>
      </c>
      <c r="G118" s="349">
        <f t="shared" si="6"/>
        <v>1</v>
      </c>
      <c r="H118" s="350">
        <f t="shared" si="7"/>
        <v>10</v>
      </c>
      <c r="J118" s="351"/>
    </row>
    <row r="119" spans="1:12" ht="12.75" customHeight="1">
      <c r="A119" s="559" t="s">
        <v>1939</v>
      </c>
      <c r="B119" s="561" t="s">
        <v>1940</v>
      </c>
      <c r="C119" s="351">
        <v>11</v>
      </c>
      <c r="D119" s="358">
        <v>10</v>
      </c>
      <c r="E119" s="348"/>
      <c r="F119" s="357"/>
      <c r="G119" s="349">
        <f t="shared" si="6"/>
        <v>11</v>
      </c>
      <c r="H119" s="350">
        <f t="shared" si="7"/>
        <v>10</v>
      </c>
      <c r="J119" s="351"/>
    </row>
    <row r="120" spans="1:12" ht="12.75" customHeight="1">
      <c r="A120" s="559" t="s">
        <v>1941</v>
      </c>
      <c r="B120" s="561" t="s">
        <v>1942</v>
      </c>
      <c r="C120" s="351">
        <v>1</v>
      </c>
      <c r="D120" s="358">
        <v>2</v>
      </c>
      <c r="E120" s="348"/>
      <c r="F120" s="357"/>
      <c r="G120" s="349">
        <f t="shared" si="6"/>
        <v>1</v>
      </c>
      <c r="H120" s="350">
        <f t="shared" si="7"/>
        <v>2</v>
      </c>
      <c r="J120" s="351"/>
    </row>
    <row r="121" spans="1:12">
      <c r="A121" s="558" t="s">
        <v>1947</v>
      </c>
      <c r="B121" s="560" t="s">
        <v>2201</v>
      </c>
      <c r="C121" s="350">
        <v>23926</v>
      </c>
      <c r="D121" s="348">
        <v>25000</v>
      </c>
      <c r="G121" s="349">
        <f t="shared" si="6"/>
        <v>23926</v>
      </c>
      <c r="H121" s="350">
        <f t="shared" si="7"/>
        <v>25000</v>
      </c>
      <c r="I121" s="359"/>
      <c r="J121" s="350"/>
      <c r="L121" s="351"/>
    </row>
    <row r="122" spans="1:12">
      <c r="A122" s="558" t="s">
        <v>2202</v>
      </c>
      <c r="B122" s="560" t="s">
        <v>2203</v>
      </c>
      <c r="C122" s="350">
        <v>0</v>
      </c>
      <c r="D122" s="348">
        <v>3.6</v>
      </c>
      <c r="G122" s="349">
        <f t="shared" si="6"/>
        <v>0</v>
      </c>
      <c r="H122" s="350">
        <f t="shared" si="7"/>
        <v>3.6</v>
      </c>
      <c r="I122" s="359"/>
      <c r="J122" s="350"/>
      <c r="L122" s="351"/>
    </row>
    <row r="123" spans="1:12">
      <c r="A123" s="558" t="s">
        <v>2204</v>
      </c>
      <c r="B123" s="560" t="s">
        <v>2205</v>
      </c>
      <c r="C123" s="350">
        <v>7</v>
      </c>
      <c r="D123" s="348">
        <v>10</v>
      </c>
      <c r="G123" s="349">
        <f t="shared" si="6"/>
        <v>7</v>
      </c>
      <c r="H123" s="350">
        <f t="shared" si="7"/>
        <v>10</v>
      </c>
      <c r="I123" s="359"/>
      <c r="J123" s="350"/>
      <c r="L123" s="351"/>
    </row>
    <row r="124" spans="1:12">
      <c r="A124" s="558" t="s">
        <v>1959</v>
      </c>
      <c r="B124" s="560" t="s">
        <v>2206</v>
      </c>
      <c r="C124" s="350">
        <v>0</v>
      </c>
      <c r="D124" s="348">
        <v>8.4</v>
      </c>
      <c r="G124" s="349">
        <f t="shared" si="6"/>
        <v>0</v>
      </c>
      <c r="H124" s="350">
        <f t="shared" si="7"/>
        <v>8.4</v>
      </c>
      <c r="I124" s="359"/>
      <c r="J124" s="350"/>
      <c r="L124" s="351"/>
    </row>
    <row r="125" spans="1:12" ht="15">
      <c r="A125" s="355" t="s">
        <v>2238</v>
      </c>
      <c r="B125" s="356" t="s">
        <v>2239</v>
      </c>
      <c r="C125" s="350">
        <v>10</v>
      </c>
      <c r="D125" s="358">
        <v>2</v>
      </c>
      <c r="E125" s="348"/>
      <c r="F125" s="357"/>
      <c r="G125" s="349">
        <f t="shared" si="6"/>
        <v>10</v>
      </c>
      <c r="H125" s="350">
        <f t="shared" si="7"/>
        <v>2</v>
      </c>
      <c r="I125" s="359"/>
      <c r="J125" s="350"/>
      <c r="L125" s="351"/>
    </row>
    <row r="126" spans="1:12">
      <c r="A126" s="558" t="s">
        <v>2207</v>
      </c>
      <c r="B126" s="560" t="s">
        <v>2208</v>
      </c>
      <c r="C126" s="350">
        <v>0</v>
      </c>
      <c r="D126" s="348">
        <v>4.8</v>
      </c>
      <c r="G126" s="349">
        <f t="shared" si="6"/>
        <v>0</v>
      </c>
      <c r="H126" s="350">
        <f t="shared" si="7"/>
        <v>4.8</v>
      </c>
      <c r="I126" s="359"/>
      <c r="J126" s="350"/>
      <c r="L126" s="351"/>
    </row>
    <row r="127" spans="1:12" ht="25.5">
      <c r="A127" s="558" t="s">
        <v>2209</v>
      </c>
      <c r="B127" s="560" t="s">
        <v>1964</v>
      </c>
      <c r="C127" s="350">
        <v>0</v>
      </c>
      <c r="D127" s="348">
        <v>10</v>
      </c>
      <c r="G127" s="349">
        <f t="shared" si="6"/>
        <v>0</v>
      </c>
      <c r="H127" s="350">
        <f t="shared" si="7"/>
        <v>10</v>
      </c>
      <c r="I127" s="359"/>
      <c r="J127" s="350"/>
      <c r="L127" s="351"/>
    </row>
    <row r="128" spans="1:12" ht="25.5">
      <c r="A128" s="558" t="s">
        <v>2210</v>
      </c>
      <c r="B128" s="560" t="s">
        <v>2211</v>
      </c>
      <c r="C128" s="350">
        <v>0</v>
      </c>
      <c r="D128" s="348">
        <v>3.6</v>
      </c>
      <c r="G128" s="349">
        <f t="shared" si="6"/>
        <v>0</v>
      </c>
      <c r="H128" s="350">
        <f t="shared" si="7"/>
        <v>3.6</v>
      </c>
      <c r="I128" s="359"/>
      <c r="J128" s="350"/>
      <c r="L128" s="351"/>
    </row>
    <row r="129" spans="1:12" ht="25.5">
      <c r="A129" s="558" t="s">
        <v>1971</v>
      </c>
      <c r="B129" s="560" t="s">
        <v>1972</v>
      </c>
      <c r="C129" s="350">
        <v>1</v>
      </c>
      <c r="D129" s="348">
        <v>10</v>
      </c>
      <c r="G129" s="349">
        <f t="shared" si="6"/>
        <v>1</v>
      </c>
      <c r="H129" s="350">
        <f t="shared" si="7"/>
        <v>10</v>
      </c>
      <c r="I129" s="359"/>
      <c r="J129" s="350"/>
      <c r="L129" s="351"/>
    </row>
    <row r="130" spans="1:12">
      <c r="A130" s="558" t="s">
        <v>2212</v>
      </c>
      <c r="B130" s="560" t="s">
        <v>2213</v>
      </c>
      <c r="C130" s="350">
        <v>0</v>
      </c>
      <c r="D130" s="348">
        <v>3.6</v>
      </c>
      <c r="G130" s="349">
        <f t="shared" si="6"/>
        <v>0</v>
      </c>
      <c r="H130" s="350">
        <f t="shared" si="7"/>
        <v>3.6</v>
      </c>
      <c r="I130" s="359"/>
      <c r="J130" s="350"/>
      <c r="L130" s="351"/>
    </row>
    <row r="131" spans="1:12">
      <c r="A131" s="558" t="s">
        <v>2214</v>
      </c>
      <c r="B131" s="560" t="s">
        <v>2215</v>
      </c>
      <c r="C131" s="350">
        <v>2</v>
      </c>
      <c r="D131" s="348">
        <v>8.4</v>
      </c>
      <c r="G131" s="349">
        <f t="shared" si="6"/>
        <v>2</v>
      </c>
      <c r="H131" s="350">
        <f t="shared" si="7"/>
        <v>8.4</v>
      </c>
      <c r="I131" s="359"/>
      <c r="J131" s="350"/>
      <c r="L131" s="351"/>
    </row>
    <row r="132" spans="1:12">
      <c r="A132" s="558" t="s">
        <v>1977</v>
      </c>
      <c r="B132" s="560" t="s">
        <v>2216</v>
      </c>
      <c r="C132" s="350">
        <v>2247</v>
      </c>
      <c r="D132" s="348">
        <v>2500</v>
      </c>
      <c r="G132" s="349">
        <f t="shared" si="6"/>
        <v>2247</v>
      </c>
      <c r="H132" s="350">
        <f t="shared" si="7"/>
        <v>2500</v>
      </c>
      <c r="I132" s="359"/>
      <c r="J132" s="350"/>
      <c r="L132" s="351"/>
    </row>
    <row r="133" spans="1:12" ht="25.5">
      <c r="A133" s="558" t="s">
        <v>1979</v>
      </c>
      <c r="B133" s="560" t="s">
        <v>1980</v>
      </c>
      <c r="C133" s="350">
        <v>819</v>
      </c>
      <c r="D133" s="348">
        <v>900</v>
      </c>
      <c r="G133" s="349">
        <f t="shared" si="6"/>
        <v>819</v>
      </c>
      <c r="H133" s="350">
        <f t="shared" si="7"/>
        <v>900</v>
      </c>
      <c r="I133" s="359"/>
      <c r="J133" s="350"/>
      <c r="L133" s="351"/>
    </row>
    <row r="134" spans="1:12" ht="25.5">
      <c r="A134" s="558" t="s">
        <v>2217</v>
      </c>
      <c r="B134" s="560" t="s">
        <v>2218</v>
      </c>
      <c r="C134" s="350">
        <v>0</v>
      </c>
      <c r="D134" s="348">
        <v>2</v>
      </c>
      <c r="G134" s="349">
        <f t="shared" si="6"/>
        <v>0</v>
      </c>
      <c r="H134" s="350">
        <f t="shared" si="7"/>
        <v>2</v>
      </c>
      <c r="I134" s="359"/>
      <c r="J134" s="350"/>
      <c r="L134" s="351"/>
    </row>
    <row r="135" spans="1:12" ht="15">
      <c r="A135" s="355" t="s">
        <v>1983</v>
      </c>
      <c r="B135" s="356" t="s">
        <v>1984</v>
      </c>
      <c r="C135" s="350">
        <v>1</v>
      </c>
      <c r="D135" s="358">
        <v>2</v>
      </c>
      <c r="E135" s="348"/>
      <c r="F135" s="357"/>
      <c r="G135" s="349">
        <f t="shared" si="6"/>
        <v>1</v>
      </c>
      <c r="H135" s="350">
        <f t="shared" si="7"/>
        <v>2</v>
      </c>
      <c r="I135" s="359"/>
      <c r="J135" s="350"/>
      <c r="L135" s="351"/>
    </row>
    <row r="136" spans="1:12" ht="25.5">
      <c r="A136" s="558" t="s">
        <v>1993</v>
      </c>
      <c r="B136" s="560" t="s">
        <v>2219</v>
      </c>
      <c r="C136" s="350">
        <v>115</v>
      </c>
      <c r="D136" s="348">
        <v>125</v>
      </c>
      <c r="G136" s="349">
        <f t="shared" si="6"/>
        <v>115</v>
      </c>
      <c r="H136" s="350">
        <f t="shared" si="7"/>
        <v>125</v>
      </c>
      <c r="I136" s="359"/>
      <c r="J136" s="350"/>
      <c r="L136" s="351"/>
    </row>
    <row r="137" spans="1:12" ht="15">
      <c r="A137" s="355" t="s">
        <v>2005</v>
      </c>
      <c r="B137" s="356" t="s">
        <v>2006</v>
      </c>
      <c r="C137" s="350">
        <v>34</v>
      </c>
      <c r="D137" s="358">
        <v>50</v>
      </c>
      <c r="E137" s="348"/>
      <c r="F137" s="357"/>
      <c r="G137" s="349">
        <f t="shared" si="6"/>
        <v>34</v>
      </c>
      <c r="H137" s="350">
        <f t="shared" si="7"/>
        <v>50</v>
      </c>
      <c r="I137" s="359"/>
      <c r="J137" s="350"/>
      <c r="L137" s="351"/>
    </row>
    <row r="138" spans="1:12" s="539" customFormat="1">
      <c r="A138" s="844"/>
      <c r="B138" s="845" t="s">
        <v>2011</v>
      </c>
      <c r="C138" s="846">
        <f t="shared" ref="C138:H138" si="8">SUM(C10:C137)</f>
        <v>30130</v>
      </c>
      <c r="D138" s="846">
        <f t="shared" si="8"/>
        <v>32284.799999999996</v>
      </c>
      <c r="E138" s="846">
        <f t="shared" si="8"/>
        <v>0</v>
      </c>
      <c r="F138" s="846">
        <f t="shared" si="8"/>
        <v>0</v>
      </c>
      <c r="G138" s="846">
        <f t="shared" si="8"/>
        <v>30130</v>
      </c>
      <c r="H138" s="846">
        <f t="shared" si="8"/>
        <v>32284.799999999996</v>
      </c>
    </row>
    <row r="141" spans="1:12">
      <c r="C141" s="351"/>
      <c r="D141" s="351"/>
      <c r="E141" s="351"/>
      <c r="F141" s="351"/>
      <c r="G141" s="351"/>
      <c r="H141" s="351"/>
    </row>
  </sheetData>
  <sortState ref="A10:H138">
    <sortCondition ref="A10:A138"/>
  </sortState>
  <mergeCells count="5">
    <mergeCell ref="A7:A8"/>
    <mergeCell ref="B7:B8"/>
    <mergeCell ref="C7:D7"/>
    <mergeCell ref="E7:F7"/>
    <mergeCell ref="G7:H7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C00000"/>
  </sheetPr>
  <dimension ref="A1:J195"/>
  <sheetViews>
    <sheetView zoomScaleSheetLayoutView="100" workbookViewId="0">
      <selection activeCell="K11" sqref="K11"/>
    </sheetView>
  </sheetViews>
  <sheetFormatPr defaultRowHeight="12.75"/>
  <cols>
    <col min="1" max="1" width="9.42578125" style="703" customWidth="1"/>
    <col min="2" max="2" width="44.5703125" style="703" customWidth="1"/>
    <col min="3" max="3" width="8.28515625" style="703" customWidth="1"/>
    <col min="4" max="4" width="6.5703125" style="703" customWidth="1"/>
    <col min="5" max="5" width="7.7109375" style="703" bestFit="1" customWidth="1"/>
    <col min="6" max="6" width="6.5703125" style="703" bestFit="1" customWidth="1"/>
    <col min="7" max="9" width="8.42578125" style="703" customWidth="1"/>
    <col min="10" max="16384" width="9.140625" style="703"/>
  </cols>
  <sheetData>
    <row r="1" spans="1:10">
      <c r="A1" s="322"/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</row>
    <row r="2" spans="1:10">
      <c r="A2" s="322"/>
      <c r="B2" s="323" t="s">
        <v>201</v>
      </c>
      <c r="C2" s="988">
        <f>[5]Kadar.ode.!C2</f>
        <v>17870092</v>
      </c>
      <c r="D2" s="988"/>
      <c r="E2" s="324"/>
      <c r="F2" s="324"/>
      <c r="G2" s="324"/>
    </row>
    <row r="3" spans="1:10">
      <c r="A3" s="322"/>
      <c r="B3" s="323" t="s">
        <v>203</v>
      </c>
      <c r="C3" s="326" t="s">
        <v>2013</v>
      </c>
      <c r="D3" s="324"/>
      <c r="E3" s="324"/>
      <c r="F3" s="324"/>
      <c r="G3" s="324"/>
    </row>
    <row r="4" spans="1:10" s="704" customFormat="1" ht="14.25">
      <c r="A4" s="322"/>
      <c r="B4" s="323" t="s">
        <v>202</v>
      </c>
      <c r="C4" s="327" t="s">
        <v>260</v>
      </c>
      <c r="D4" s="327"/>
      <c r="E4" s="327"/>
      <c r="F4" s="327"/>
      <c r="G4" s="327"/>
    </row>
    <row r="5" spans="1:10" ht="10.5" customHeight="1">
      <c r="A5" s="156"/>
      <c r="B5" s="705"/>
      <c r="E5" s="705"/>
      <c r="F5" s="142"/>
      <c r="G5" s="142"/>
      <c r="H5" s="142"/>
      <c r="I5" s="142"/>
    </row>
    <row r="6" spans="1:10" s="241" customFormat="1">
      <c r="A6" s="952" t="s">
        <v>120</v>
      </c>
      <c r="B6" s="952" t="s">
        <v>245</v>
      </c>
      <c r="C6" s="952" t="s">
        <v>257</v>
      </c>
      <c r="D6" s="952"/>
      <c r="E6" s="952" t="s">
        <v>258</v>
      </c>
      <c r="F6" s="952"/>
      <c r="G6" s="952" t="s">
        <v>88</v>
      </c>
      <c r="H6" s="952"/>
    </row>
    <row r="7" spans="1:10" s="241" customFormat="1" ht="34.5" thickBot="1">
      <c r="A7" s="952"/>
      <c r="B7" s="952"/>
      <c r="C7" s="94" t="s">
        <v>366</v>
      </c>
      <c r="D7" s="94" t="s">
        <v>367</v>
      </c>
      <c r="E7" s="94" t="s">
        <v>366</v>
      </c>
      <c r="F7" s="94" t="s">
        <v>367</v>
      </c>
      <c r="G7" s="94" t="s">
        <v>366</v>
      </c>
      <c r="H7" s="94" t="s">
        <v>367</v>
      </c>
    </row>
    <row r="8" spans="1:10" s="706" customFormat="1" ht="14.1" customHeight="1" thickTop="1">
      <c r="A8" s="142" t="s">
        <v>6549</v>
      </c>
      <c r="B8" s="142"/>
      <c r="C8" s="573"/>
      <c r="D8" s="573"/>
      <c r="E8" s="573"/>
      <c r="F8" s="573"/>
      <c r="G8" s="573"/>
      <c r="H8" s="573"/>
    </row>
    <row r="9" spans="1:10" s="706" customFormat="1" ht="14.1" customHeight="1">
      <c r="A9" s="332" t="s">
        <v>5498</v>
      </c>
      <c r="B9" s="367" t="s">
        <v>5499</v>
      </c>
      <c r="C9" s="333">
        <v>0</v>
      </c>
      <c r="D9" s="333">
        <v>5</v>
      </c>
      <c r="E9" s="333">
        <v>22</v>
      </c>
      <c r="F9" s="333">
        <v>25</v>
      </c>
      <c r="G9" s="333">
        <f t="shared" ref="G9:H40" si="0">C9+E9</f>
        <v>22</v>
      </c>
      <c r="H9" s="333">
        <f t="shared" si="0"/>
        <v>30</v>
      </c>
      <c r="J9" s="333"/>
    </row>
    <row r="10" spans="1:10" s="706" customFormat="1" ht="14.1" customHeight="1">
      <c r="A10" s="332" t="s">
        <v>2152</v>
      </c>
      <c r="B10" s="367" t="s">
        <v>6550</v>
      </c>
      <c r="C10" s="333">
        <v>3</v>
      </c>
      <c r="D10" s="333">
        <v>10</v>
      </c>
      <c r="E10" s="333">
        <v>0</v>
      </c>
      <c r="F10" s="333">
        <v>2</v>
      </c>
      <c r="G10" s="333">
        <f t="shared" si="0"/>
        <v>3</v>
      </c>
      <c r="H10" s="333">
        <f t="shared" si="0"/>
        <v>12</v>
      </c>
      <c r="J10" s="333"/>
    </row>
    <row r="11" spans="1:10" s="706" customFormat="1" ht="14.1" customHeight="1">
      <c r="A11" s="333" t="s">
        <v>6551</v>
      </c>
      <c r="B11" s="367" t="s">
        <v>6552</v>
      </c>
      <c r="C11" s="333">
        <v>202</v>
      </c>
      <c r="D11" s="333">
        <v>200</v>
      </c>
      <c r="E11" s="333">
        <v>53</v>
      </c>
      <c r="F11" s="333">
        <v>55</v>
      </c>
      <c r="G11" s="333">
        <f t="shared" si="0"/>
        <v>255</v>
      </c>
      <c r="H11" s="333">
        <f t="shared" si="0"/>
        <v>255</v>
      </c>
      <c r="J11" s="333"/>
    </row>
    <row r="12" spans="1:10" s="706" customFormat="1" ht="14.1" customHeight="1">
      <c r="A12" s="333" t="s">
        <v>6553</v>
      </c>
      <c r="B12" s="367" t="s">
        <v>6554</v>
      </c>
      <c r="C12" s="333">
        <v>492</v>
      </c>
      <c r="D12" s="333">
        <v>500</v>
      </c>
      <c r="E12" s="333">
        <v>38</v>
      </c>
      <c r="F12" s="333">
        <v>50</v>
      </c>
      <c r="G12" s="333">
        <f t="shared" si="0"/>
        <v>530</v>
      </c>
      <c r="H12" s="333">
        <f t="shared" si="0"/>
        <v>550</v>
      </c>
      <c r="J12" s="333"/>
    </row>
    <row r="13" spans="1:10" s="706" customFormat="1" ht="14.1" customHeight="1">
      <c r="A13" s="333" t="s">
        <v>6555</v>
      </c>
      <c r="B13" s="367" t="s">
        <v>6556</v>
      </c>
      <c r="C13" s="333">
        <v>645</v>
      </c>
      <c r="D13" s="333">
        <v>700</v>
      </c>
      <c r="E13" s="333">
        <v>42</v>
      </c>
      <c r="F13" s="333">
        <v>50</v>
      </c>
      <c r="G13" s="333">
        <f t="shared" si="0"/>
        <v>687</v>
      </c>
      <c r="H13" s="333">
        <f t="shared" si="0"/>
        <v>750</v>
      </c>
      <c r="J13" s="333"/>
    </row>
    <row r="14" spans="1:10" s="706" customFormat="1" ht="14.1" customHeight="1">
      <c r="A14" s="333" t="s">
        <v>6557</v>
      </c>
      <c r="B14" s="367" t="s">
        <v>6558</v>
      </c>
      <c r="C14" s="333">
        <v>1371</v>
      </c>
      <c r="D14" s="333">
        <v>1400</v>
      </c>
      <c r="E14" s="333">
        <v>40</v>
      </c>
      <c r="F14" s="333">
        <v>40</v>
      </c>
      <c r="G14" s="333">
        <f t="shared" si="0"/>
        <v>1411</v>
      </c>
      <c r="H14" s="333">
        <f t="shared" si="0"/>
        <v>1440</v>
      </c>
      <c r="J14" s="333"/>
    </row>
    <row r="15" spans="1:10" s="706" customFormat="1" ht="14.1" customHeight="1">
      <c r="A15" s="333" t="s">
        <v>6559</v>
      </c>
      <c r="B15" s="367" t="s">
        <v>6560</v>
      </c>
      <c r="C15" s="333">
        <v>2163</v>
      </c>
      <c r="D15" s="333">
        <v>2200</v>
      </c>
      <c r="E15" s="333">
        <v>55</v>
      </c>
      <c r="F15" s="333">
        <v>50</v>
      </c>
      <c r="G15" s="333">
        <f t="shared" si="0"/>
        <v>2218</v>
      </c>
      <c r="H15" s="333">
        <f t="shared" si="0"/>
        <v>2250</v>
      </c>
      <c r="J15" s="333"/>
    </row>
    <row r="16" spans="1:10" s="706" customFormat="1" ht="14.1" customHeight="1">
      <c r="A16" s="333" t="s">
        <v>6561</v>
      </c>
      <c r="B16" s="367" t="s">
        <v>6562</v>
      </c>
      <c r="C16" s="333">
        <v>26</v>
      </c>
      <c r="D16" s="333">
        <v>30</v>
      </c>
      <c r="E16" s="333">
        <v>2</v>
      </c>
      <c r="F16" s="333">
        <v>2</v>
      </c>
      <c r="G16" s="333">
        <f t="shared" si="0"/>
        <v>28</v>
      </c>
      <c r="H16" s="333">
        <f t="shared" si="0"/>
        <v>32</v>
      </c>
      <c r="J16" s="333"/>
    </row>
    <row r="17" spans="1:10" ht="14.1" customHeight="1">
      <c r="A17" s="333" t="s">
        <v>6563</v>
      </c>
      <c r="B17" s="367" t="s">
        <v>6564</v>
      </c>
      <c r="C17" s="333">
        <v>54</v>
      </c>
      <c r="D17" s="333">
        <v>65</v>
      </c>
      <c r="E17" s="333">
        <v>5</v>
      </c>
      <c r="F17" s="333">
        <v>2</v>
      </c>
      <c r="G17" s="333">
        <f t="shared" si="0"/>
        <v>59</v>
      </c>
      <c r="H17" s="333">
        <f t="shared" si="0"/>
        <v>67</v>
      </c>
      <c r="J17" s="333"/>
    </row>
    <row r="18" spans="1:10" ht="14.1" customHeight="1">
      <c r="A18" s="333" t="s">
        <v>6565</v>
      </c>
      <c r="B18" s="367" t="s">
        <v>6566</v>
      </c>
      <c r="C18" s="333">
        <v>92</v>
      </c>
      <c r="D18" s="333">
        <v>100</v>
      </c>
      <c r="E18" s="333">
        <v>3</v>
      </c>
      <c r="F18" s="333">
        <v>8</v>
      </c>
      <c r="G18" s="333">
        <f t="shared" si="0"/>
        <v>95</v>
      </c>
      <c r="H18" s="333">
        <f t="shared" si="0"/>
        <v>108</v>
      </c>
      <c r="J18" s="333"/>
    </row>
    <row r="19" spans="1:10" s="706" customFormat="1" ht="14.1" customHeight="1">
      <c r="A19" s="333" t="s">
        <v>6567</v>
      </c>
      <c r="B19" s="367" t="s">
        <v>6568</v>
      </c>
      <c r="C19" s="333">
        <v>62</v>
      </c>
      <c r="D19" s="333">
        <v>70</v>
      </c>
      <c r="E19" s="333">
        <v>0</v>
      </c>
      <c r="F19" s="333">
        <v>2</v>
      </c>
      <c r="G19" s="333">
        <f t="shared" si="0"/>
        <v>62</v>
      </c>
      <c r="H19" s="333">
        <f t="shared" si="0"/>
        <v>72</v>
      </c>
      <c r="J19" s="333"/>
    </row>
    <row r="20" spans="1:10" s="706" customFormat="1" ht="14.1" customHeight="1">
      <c r="A20" s="333" t="s">
        <v>6569</v>
      </c>
      <c r="B20" s="367" t="s">
        <v>6570</v>
      </c>
      <c r="C20" s="333">
        <v>344</v>
      </c>
      <c r="D20" s="333">
        <v>350</v>
      </c>
      <c r="E20" s="333">
        <v>95</v>
      </c>
      <c r="F20" s="333">
        <v>95</v>
      </c>
      <c r="G20" s="333">
        <f t="shared" si="0"/>
        <v>439</v>
      </c>
      <c r="H20" s="333">
        <f t="shared" si="0"/>
        <v>445</v>
      </c>
      <c r="J20" s="333"/>
    </row>
    <row r="21" spans="1:10" s="706" customFormat="1" ht="14.1" customHeight="1">
      <c r="A21" s="333" t="s">
        <v>6571</v>
      </c>
      <c r="B21" s="367" t="s">
        <v>6572</v>
      </c>
      <c r="C21" s="333">
        <v>2162</v>
      </c>
      <c r="D21" s="333">
        <v>2200</v>
      </c>
      <c r="E21" s="333">
        <v>76</v>
      </c>
      <c r="F21" s="333">
        <v>85</v>
      </c>
      <c r="G21" s="333">
        <f t="shared" si="0"/>
        <v>2238</v>
      </c>
      <c r="H21" s="333">
        <f t="shared" si="0"/>
        <v>2285</v>
      </c>
      <c r="J21" s="333"/>
    </row>
    <row r="22" spans="1:10" s="706" customFormat="1" ht="14.1" customHeight="1">
      <c r="A22" s="333" t="s">
        <v>6573</v>
      </c>
      <c r="B22" s="367" t="s">
        <v>6574</v>
      </c>
      <c r="C22" s="333">
        <v>523</v>
      </c>
      <c r="D22" s="333">
        <v>550</v>
      </c>
      <c r="E22" s="333">
        <v>62</v>
      </c>
      <c r="F22" s="333">
        <v>70</v>
      </c>
      <c r="G22" s="333">
        <f t="shared" si="0"/>
        <v>585</v>
      </c>
      <c r="H22" s="333">
        <f t="shared" si="0"/>
        <v>620</v>
      </c>
      <c r="J22" s="333"/>
    </row>
    <row r="23" spans="1:10" s="706" customFormat="1" ht="14.1" customHeight="1">
      <c r="A23" s="333" t="s">
        <v>6575</v>
      </c>
      <c r="B23" s="367" t="s">
        <v>6576</v>
      </c>
      <c r="C23" s="333">
        <v>1548</v>
      </c>
      <c r="D23" s="333">
        <v>1550</v>
      </c>
      <c r="E23" s="333">
        <v>67</v>
      </c>
      <c r="F23" s="333">
        <v>68</v>
      </c>
      <c r="G23" s="333">
        <f t="shared" si="0"/>
        <v>1615</v>
      </c>
      <c r="H23" s="333">
        <f t="shared" si="0"/>
        <v>1618</v>
      </c>
      <c r="J23" s="333"/>
    </row>
    <row r="24" spans="1:10" s="706" customFormat="1" ht="14.1" customHeight="1">
      <c r="A24" s="333" t="s">
        <v>6577</v>
      </c>
      <c r="B24" s="367" t="s">
        <v>6578</v>
      </c>
      <c r="C24" s="333">
        <v>1605</v>
      </c>
      <c r="D24" s="333">
        <v>1600</v>
      </c>
      <c r="E24" s="333">
        <v>60</v>
      </c>
      <c r="F24" s="333">
        <v>68</v>
      </c>
      <c r="G24" s="333">
        <f t="shared" si="0"/>
        <v>1665</v>
      </c>
      <c r="H24" s="333">
        <f t="shared" si="0"/>
        <v>1668</v>
      </c>
      <c r="J24" s="333"/>
    </row>
    <row r="25" spans="1:10" s="706" customFormat="1" ht="14.1" customHeight="1">
      <c r="A25" s="333" t="s">
        <v>6579</v>
      </c>
      <c r="B25" s="367" t="s">
        <v>6580</v>
      </c>
      <c r="C25" s="333">
        <v>38</v>
      </c>
      <c r="D25" s="333">
        <v>40</v>
      </c>
      <c r="E25" s="333">
        <v>6</v>
      </c>
      <c r="F25" s="333">
        <v>10</v>
      </c>
      <c r="G25" s="333">
        <f t="shared" si="0"/>
        <v>44</v>
      </c>
      <c r="H25" s="333">
        <f t="shared" si="0"/>
        <v>50</v>
      </c>
      <c r="J25" s="333"/>
    </row>
    <row r="26" spans="1:10" s="706" customFormat="1" ht="14.1" customHeight="1">
      <c r="A26" s="333" t="s">
        <v>6581</v>
      </c>
      <c r="B26" s="367" t="s">
        <v>6582</v>
      </c>
      <c r="C26" s="333">
        <v>79</v>
      </c>
      <c r="D26" s="333">
        <v>88</v>
      </c>
      <c r="E26" s="333">
        <v>0</v>
      </c>
      <c r="F26" s="333">
        <v>2</v>
      </c>
      <c r="G26" s="333">
        <f t="shared" si="0"/>
        <v>79</v>
      </c>
      <c r="H26" s="333">
        <f t="shared" si="0"/>
        <v>90</v>
      </c>
      <c r="J26" s="333"/>
    </row>
    <row r="27" spans="1:10" s="706" customFormat="1" ht="14.1" customHeight="1">
      <c r="A27" s="333" t="s">
        <v>6583</v>
      </c>
      <c r="B27" s="367" t="s">
        <v>6584</v>
      </c>
      <c r="C27" s="333">
        <v>68</v>
      </c>
      <c r="D27" s="333">
        <v>70</v>
      </c>
      <c r="E27" s="333">
        <v>9</v>
      </c>
      <c r="F27" s="333">
        <v>10</v>
      </c>
      <c r="G27" s="333">
        <f t="shared" si="0"/>
        <v>77</v>
      </c>
      <c r="H27" s="333">
        <f t="shared" si="0"/>
        <v>80</v>
      </c>
      <c r="J27" s="333"/>
    </row>
    <row r="28" spans="1:10" s="706" customFormat="1" ht="14.1" customHeight="1">
      <c r="A28" s="333" t="s">
        <v>6585</v>
      </c>
      <c r="B28" s="367" t="s">
        <v>6586</v>
      </c>
      <c r="C28" s="333">
        <v>0</v>
      </c>
      <c r="D28" s="333">
        <v>2</v>
      </c>
      <c r="E28" s="333">
        <v>0</v>
      </c>
      <c r="F28" s="333">
        <v>2</v>
      </c>
      <c r="G28" s="333">
        <f t="shared" si="0"/>
        <v>0</v>
      </c>
      <c r="H28" s="333">
        <f t="shared" si="0"/>
        <v>4</v>
      </c>
      <c r="J28" s="333"/>
    </row>
    <row r="29" spans="1:10" s="706" customFormat="1" ht="14.1" customHeight="1">
      <c r="A29" s="333" t="s">
        <v>6587</v>
      </c>
      <c r="B29" s="367" t="s">
        <v>6588</v>
      </c>
      <c r="C29" s="333">
        <v>4</v>
      </c>
      <c r="D29" s="333">
        <v>3</v>
      </c>
      <c r="E29" s="333">
        <v>0</v>
      </c>
      <c r="F29" s="333">
        <v>2</v>
      </c>
      <c r="G29" s="333">
        <f t="shared" si="0"/>
        <v>4</v>
      </c>
      <c r="H29" s="333">
        <f t="shared" si="0"/>
        <v>5</v>
      </c>
      <c r="J29" s="333"/>
    </row>
    <row r="30" spans="1:10" s="706" customFormat="1" ht="14.1" customHeight="1">
      <c r="A30" s="333" t="s">
        <v>6589</v>
      </c>
      <c r="B30" s="367" t="s">
        <v>6590</v>
      </c>
      <c r="C30" s="333">
        <v>1330</v>
      </c>
      <c r="D30" s="333">
        <v>1350</v>
      </c>
      <c r="E30" s="333">
        <v>105</v>
      </c>
      <c r="F30" s="333">
        <v>120</v>
      </c>
      <c r="G30" s="333">
        <f t="shared" si="0"/>
        <v>1435</v>
      </c>
      <c r="H30" s="333">
        <f t="shared" si="0"/>
        <v>1470</v>
      </c>
      <c r="J30" s="333"/>
    </row>
    <row r="31" spans="1:10" s="706" customFormat="1" ht="14.1" customHeight="1">
      <c r="A31" s="333" t="s">
        <v>6591</v>
      </c>
      <c r="B31" s="367" t="s">
        <v>6592</v>
      </c>
      <c r="C31" s="333">
        <v>62</v>
      </c>
      <c r="D31" s="333">
        <v>70</v>
      </c>
      <c r="E31" s="333">
        <v>7</v>
      </c>
      <c r="F31" s="333">
        <v>10</v>
      </c>
      <c r="G31" s="333">
        <f t="shared" si="0"/>
        <v>69</v>
      </c>
      <c r="H31" s="333">
        <f t="shared" si="0"/>
        <v>80</v>
      </c>
      <c r="J31" s="333"/>
    </row>
    <row r="32" spans="1:10" s="706" customFormat="1" ht="14.1" customHeight="1">
      <c r="A32" s="333" t="s">
        <v>6593</v>
      </c>
      <c r="B32" s="367" t="s">
        <v>6594</v>
      </c>
      <c r="C32" s="333">
        <v>74</v>
      </c>
      <c r="D32" s="333">
        <v>80</v>
      </c>
      <c r="E32" s="333">
        <v>230</v>
      </c>
      <c r="F32" s="333">
        <v>230</v>
      </c>
      <c r="G32" s="333">
        <f t="shared" si="0"/>
        <v>304</v>
      </c>
      <c r="H32" s="333">
        <f t="shared" si="0"/>
        <v>310</v>
      </c>
      <c r="J32" s="333"/>
    </row>
    <row r="33" spans="1:10" s="706" customFormat="1" ht="14.1" customHeight="1">
      <c r="A33" s="333" t="s">
        <v>6595</v>
      </c>
      <c r="B33" s="367" t="s">
        <v>6596</v>
      </c>
      <c r="C33" s="333">
        <v>3077</v>
      </c>
      <c r="D33" s="333">
        <v>3100</v>
      </c>
      <c r="E33" s="333">
        <v>376</v>
      </c>
      <c r="F33" s="333">
        <v>400</v>
      </c>
      <c r="G33" s="333">
        <f t="shared" si="0"/>
        <v>3453</v>
      </c>
      <c r="H33" s="333">
        <f t="shared" si="0"/>
        <v>3500</v>
      </c>
      <c r="J33" s="333"/>
    </row>
    <row r="34" spans="1:10" s="706" customFormat="1" ht="14.1" customHeight="1">
      <c r="A34" s="333" t="s">
        <v>2603</v>
      </c>
      <c r="B34" s="367" t="s">
        <v>2604</v>
      </c>
      <c r="C34" s="333">
        <v>1320</v>
      </c>
      <c r="D34" s="333">
        <v>1390</v>
      </c>
      <c r="E34" s="333">
        <v>106</v>
      </c>
      <c r="F34" s="333">
        <v>100</v>
      </c>
      <c r="G34" s="333">
        <f t="shared" si="0"/>
        <v>1426</v>
      </c>
      <c r="H34" s="333">
        <f t="shared" si="0"/>
        <v>1490</v>
      </c>
      <c r="J34" s="333"/>
    </row>
    <row r="35" spans="1:10" s="706" customFormat="1" ht="14.1" customHeight="1">
      <c r="A35" s="333" t="s">
        <v>6597</v>
      </c>
      <c r="B35" s="367" t="s">
        <v>6598</v>
      </c>
      <c r="C35" s="333">
        <v>0</v>
      </c>
      <c r="D35" s="333">
        <v>2</v>
      </c>
      <c r="E35" s="333">
        <v>0</v>
      </c>
      <c r="F35" s="333">
        <v>2</v>
      </c>
      <c r="G35" s="333">
        <f t="shared" si="0"/>
        <v>0</v>
      </c>
      <c r="H35" s="333">
        <f t="shared" si="0"/>
        <v>4</v>
      </c>
      <c r="J35" s="333"/>
    </row>
    <row r="36" spans="1:10" s="706" customFormat="1" ht="14.1" customHeight="1">
      <c r="A36" s="333" t="s">
        <v>2605</v>
      </c>
      <c r="B36" s="367" t="s">
        <v>2606</v>
      </c>
      <c r="C36" s="333">
        <v>358</v>
      </c>
      <c r="D36" s="333">
        <v>400</v>
      </c>
      <c r="E36" s="333">
        <v>67</v>
      </c>
      <c r="F36" s="333">
        <v>68</v>
      </c>
      <c r="G36" s="333">
        <f t="shared" si="0"/>
        <v>425</v>
      </c>
      <c r="H36" s="333">
        <f t="shared" si="0"/>
        <v>468</v>
      </c>
      <c r="J36" s="333"/>
    </row>
    <row r="37" spans="1:10" s="706" customFormat="1" ht="14.1" customHeight="1">
      <c r="A37" s="333" t="s">
        <v>6599</v>
      </c>
      <c r="B37" s="367" t="s">
        <v>6600</v>
      </c>
      <c r="C37" s="333">
        <v>1</v>
      </c>
      <c r="D37" s="333">
        <v>2</v>
      </c>
      <c r="E37" s="333">
        <v>0</v>
      </c>
      <c r="F37" s="333">
        <v>3</v>
      </c>
      <c r="G37" s="333">
        <f t="shared" si="0"/>
        <v>1</v>
      </c>
      <c r="H37" s="333">
        <f t="shared" si="0"/>
        <v>5</v>
      </c>
      <c r="J37" s="333"/>
    </row>
    <row r="38" spans="1:10" s="706" customFormat="1" ht="14.1" customHeight="1">
      <c r="A38" s="333" t="s">
        <v>6601</v>
      </c>
      <c r="B38" s="367" t="s">
        <v>6602</v>
      </c>
      <c r="C38" s="333">
        <v>0</v>
      </c>
      <c r="D38" s="333">
        <v>1</v>
      </c>
      <c r="E38" s="333">
        <v>0</v>
      </c>
      <c r="F38" s="333">
        <v>1</v>
      </c>
      <c r="G38" s="333">
        <f t="shared" si="0"/>
        <v>0</v>
      </c>
      <c r="H38" s="333">
        <f t="shared" si="0"/>
        <v>2</v>
      </c>
      <c r="J38" s="333"/>
    </row>
    <row r="39" spans="1:10" s="706" customFormat="1" ht="14.1" customHeight="1">
      <c r="A39" s="333" t="s">
        <v>6603</v>
      </c>
      <c r="B39" s="367" t="s">
        <v>6604</v>
      </c>
      <c r="C39" s="333">
        <v>1</v>
      </c>
      <c r="D39" s="333">
        <v>2</v>
      </c>
      <c r="E39" s="333">
        <v>0</v>
      </c>
      <c r="F39" s="333">
        <v>1</v>
      </c>
      <c r="G39" s="333">
        <f t="shared" si="0"/>
        <v>1</v>
      </c>
      <c r="H39" s="333">
        <f t="shared" si="0"/>
        <v>3</v>
      </c>
      <c r="J39" s="333"/>
    </row>
    <row r="40" spans="1:10" s="706" customFormat="1" ht="14.1" customHeight="1">
      <c r="A40" s="369" t="s">
        <v>6605</v>
      </c>
      <c r="B40" s="369" t="s">
        <v>6606</v>
      </c>
      <c r="C40" s="333">
        <v>21</v>
      </c>
      <c r="D40" s="369">
        <v>20</v>
      </c>
      <c r="E40" s="333">
        <v>2</v>
      </c>
      <c r="F40" s="369">
        <v>5</v>
      </c>
      <c r="G40" s="333">
        <f t="shared" si="0"/>
        <v>23</v>
      </c>
      <c r="H40" s="369">
        <f t="shared" si="0"/>
        <v>25</v>
      </c>
      <c r="J40" s="333"/>
    </row>
    <row r="41" spans="1:10" s="706" customFormat="1" ht="14.1" customHeight="1">
      <c r="A41" s="333" t="s">
        <v>6607</v>
      </c>
      <c r="B41" s="367" t="s">
        <v>6608</v>
      </c>
      <c r="C41" s="333">
        <v>428</v>
      </c>
      <c r="D41" s="333">
        <v>430</v>
      </c>
      <c r="E41" s="333">
        <v>20</v>
      </c>
      <c r="F41" s="333">
        <v>20</v>
      </c>
      <c r="G41" s="333">
        <f t="shared" ref="G41:H72" si="1">C41+E41</f>
        <v>448</v>
      </c>
      <c r="H41" s="333">
        <f t="shared" si="1"/>
        <v>450</v>
      </c>
      <c r="J41" s="333"/>
    </row>
    <row r="42" spans="1:10" s="706" customFormat="1" ht="14.1" customHeight="1">
      <c r="A42" s="333" t="s">
        <v>6609</v>
      </c>
      <c r="B42" s="367" t="s">
        <v>6610</v>
      </c>
      <c r="C42" s="333">
        <v>4</v>
      </c>
      <c r="D42" s="333">
        <v>2</v>
      </c>
      <c r="E42" s="333">
        <v>0</v>
      </c>
      <c r="F42" s="333">
        <v>1</v>
      </c>
      <c r="G42" s="333">
        <f t="shared" si="1"/>
        <v>4</v>
      </c>
      <c r="H42" s="333">
        <f t="shared" si="1"/>
        <v>3</v>
      </c>
      <c r="J42" s="333"/>
    </row>
    <row r="43" spans="1:10" s="706" customFormat="1" ht="14.1" customHeight="1">
      <c r="A43" s="333" t="s">
        <v>6611</v>
      </c>
      <c r="B43" s="367" t="s">
        <v>6612</v>
      </c>
      <c r="C43" s="333">
        <v>1928</v>
      </c>
      <c r="D43" s="333">
        <v>2000</v>
      </c>
      <c r="E43" s="333">
        <v>96</v>
      </c>
      <c r="F43" s="333">
        <v>100</v>
      </c>
      <c r="G43" s="333">
        <f t="shared" si="1"/>
        <v>2024</v>
      </c>
      <c r="H43" s="333">
        <f t="shared" si="1"/>
        <v>2100</v>
      </c>
      <c r="J43" s="333"/>
    </row>
    <row r="44" spans="1:10" s="706" customFormat="1" ht="14.1" customHeight="1">
      <c r="A44" s="333" t="s">
        <v>6613</v>
      </c>
      <c r="B44" s="367" t="s">
        <v>6614</v>
      </c>
      <c r="C44" s="333">
        <v>738</v>
      </c>
      <c r="D44" s="333">
        <v>750</v>
      </c>
      <c r="E44" s="333">
        <v>73</v>
      </c>
      <c r="F44" s="333">
        <v>80</v>
      </c>
      <c r="G44" s="333">
        <f t="shared" si="1"/>
        <v>811</v>
      </c>
      <c r="H44" s="333">
        <f t="shared" si="1"/>
        <v>830</v>
      </c>
      <c r="J44" s="333"/>
    </row>
    <row r="45" spans="1:10" s="706" customFormat="1" ht="14.1" customHeight="1">
      <c r="A45" s="333" t="s">
        <v>6615</v>
      </c>
      <c r="B45" s="367" t="s">
        <v>6616</v>
      </c>
      <c r="C45" s="333">
        <v>2744</v>
      </c>
      <c r="D45" s="333">
        <v>2850</v>
      </c>
      <c r="E45" s="333">
        <v>168</v>
      </c>
      <c r="F45" s="333">
        <v>175</v>
      </c>
      <c r="G45" s="333">
        <f t="shared" si="1"/>
        <v>2912</v>
      </c>
      <c r="H45" s="333">
        <f t="shared" si="1"/>
        <v>3025</v>
      </c>
      <c r="J45" s="333"/>
    </row>
    <row r="46" spans="1:10" s="706" customFormat="1" ht="14.1" customHeight="1">
      <c r="A46" s="333" t="s">
        <v>6617</v>
      </c>
      <c r="B46" s="367" t="s">
        <v>6618</v>
      </c>
      <c r="C46" s="333">
        <v>0</v>
      </c>
      <c r="D46" s="333">
        <v>2</v>
      </c>
      <c r="E46" s="333">
        <v>0</v>
      </c>
      <c r="F46" s="333">
        <v>0</v>
      </c>
      <c r="G46" s="333">
        <f t="shared" si="1"/>
        <v>0</v>
      </c>
      <c r="H46" s="333">
        <f t="shared" si="1"/>
        <v>2</v>
      </c>
      <c r="J46" s="333"/>
    </row>
    <row r="47" spans="1:10" s="706" customFormat="1" ht="14.1" customHeight="1">
      <c r="A47" s="333" t="s">
        <v>6619</v>
      </c>
      <c r="B47" s="367" t="s">
        <v>6620</v>
      </c>
      <c r="C47" s="333">
        <v>11</v>
      </c>
      <c r="D47" s="333">
        <v>15</v>
      </c>
      <c r="E47" s="333">
        <v>0</v>
      </c>
      <c r="F47" s="333">
        <v>1</v>
      </c>
      <c r="G47" s="333">
        <f t="shared" si="1"/>
        <v>11</v>
      </c>
      <c r="H47" s="333">
        <f t="shared" si="1"/>
        <v>16</v>
      </c>
      <c r="J47" s="333"/>
    </row>
    <row r="48" spans="1:10" s="706" customFormat="1" ht="14.1" customHeight="1">
      <c r="A48" s="333" t="s">
        <v>6621</v>
      </c>
      <c r="B48" s="367" t="s">
        <v>6622</v>
      </c>
      <c r="C48" s="333">
        <v>0</v>
      </c>
      <c r="D48" s="333">
        <v>3</v>
      </c>
      <c r="E48" s="333">
        <v>0</v>
      </c>
      <c r="F48" s="333">
        <v>1</v>
      </c>
      <c r="G48" s="333">
        <f t="shared" si="1"/>
        <v>0</v>
      </c>
      <c r="H48" s="333">
        <f t="shared" si="1"/>
        <v>4</v>
      </c>
      <c r="J48" s="333"/>
    </row>
    <row r="49" spans="1:10" s="706" customFormat="1" ht="14.1" customHeight="1">
      <c r="A49" s="333" t="s">
        <v>1879</v>
      </c>
      <c r="B49" s="367" t="s">
        <v>1880</v>
      </c>
      <c r="C49" s="333">
        <v>1533</v>
      </c>
      <c r="D49" s="333">
        <v>1550</v>
      </c>
      <c r="E49" s="333">
        <v>1615</v>
      </c>
      <c r="F49" s="333">
        <v>1600</v>
      </c>
      <c r="G49" s="333">
        <f t="shared" si="1"/>
        <v>3148</v>
      </c>
      <c r="H49" s="333">
        <f t="shared" si="1"/>
        <v>3150</v>
      </c>
      <c r="J49" s="333"/>
    </row>
    <row r="50" spans="1:10" s="706" customFormat="1" ht="14.1" customHeight="1">
      <c r="A50" s="333" t="s">
        <v>1881</v>
      </c>
      <c r="B50" s="367" t="s">
        <v>1882</v>
      </c>
      <c r="C50" s="333">
        <v>0</v>
      </c>
      <c r="D50" s="333">
        <v>4</v>
      </c>
      <c r="E50" s="333">
        <v>0</v>
      </c>
      <c r="F50" s="333">
        <v>0</v>
      </c>
      <c r="G50" s="333">
        <f t="shared" si="1"/>
        <v>0</v>
      </c>
      <c r="H50" s="333">
        <f t="shared" si="1"/>
        <v>4</v>
      </c>
      <c r="J50" s="333"/>
    </row>
    <row r="51" spans="1:10" s="706" customFormat="1" ht="14.1" customHeight="1">
      <c r="A51" s="333" t="s">
        <v>6623</v>
      </c>
      <c r="B51" s="367" t="s">
        <v>6624</v>
      </c>
      <c r="C51" s="333">
        <v>26</v>
      </c>
      <c r="D51" s="333">
        <v>30</v>
      </c>
      <c r="E51" s="333">
        <v>1</v>
      </c>
      <c r="F51" s="333">
        <v>2</v>
      </c>
      <c r="G51" s="333">
        <f t="shared" si="1"/>
        <v>27</v>
      </c>
      <c r="H51" s="333">
        <f t="shared" si="1"/>
        <v>32</v>
      </c>
      <c r="J51" s="333"/>
    </row>
    <row r="52" spans="1:10" s="706" customFormat="1" ht="14.1" customHeight="1">
      <c r="A52" s="333" t="s">
        <v>6625</v>
      </c>
      <c r="B52" s="367" t="s">
        <v>6626</v>
      </c>
      <c r="C52" s="333">
        <v>820</v>
      </c>
      <c r="D52" s="333">
        <v>850</v>
      </c>
      <c r="E52" s="333">
        <v>31</v>
      </c>
      <c r="F52" s="333">
        <v>38</v>
      </c>
      <c r="G52" s="333">
        <f t="shared" si="1"/>
        <v>851</v>
      </c>
      <c r="H52" s="333">
        <f t="shared" si="1"/>
        <v>888</v>
      </c>
      <c r="J52" s="333"/>
    </row>
    <row r="53" spans="1:10" s="706" customFormat="1" ht="14.1" customHeight="1">
      <c r="A53" s="333" t="s">
        <v>6627</v>
      </c>
      <c r="B53" s="367" t="s">
        <v>6628</v>
      </c>
      <c r="C53" s="333">
        <v>185</v>
      </c>
      <c r="D53" s="333">
        <v>200</v>
      </c>
      <c r="E53" s="333">
        <v>10</v>
      </c>
      <c r="F53" s="333">
        <v>15</v>
      </c>
      <c r="G53" s="333">
        <f t="shared" si="1"/>
        <v>195</v>
      </c>
      <c r="H53" s="333">
        <f t="shared" si="1"/>
        <v>215</v>
      </c>
      <c r="J53" s="333"/>
    </row>
    <row r="54" spans="1:10" s="706" customFormat="1" ht="14.1" customHeight="1">
      <c r="A54" s="333" t="s">
        <v>6629</v>
      </c>
      <c r="B54" s="367" t="s">
        <v>6630</v>
      </c>
      <c r="C54" s="333">
        <v>12</v>
      </c>
      <c r="D54" s="333">
        <v>15</v>
      </c>
      <c r="E54" s="333">
        <v>2</v>
      </c>
      <c r="F54" s="333">
        <v>3</v>
      </c>
      <c r="G54" s="333">
        <f t="shared" si="1"/>
        <v>14</v>
      </c>
      <c r="H54" s="333">
        <f t="shared" si="1"/>
        <v>18</v>
      </c>
      <c r="J54" s="333"/>
    </row>
    <row r="55" spans="1:10" s="706" customFormat="1" ht="14.1" customHeight="1">
      <c r="A55" s="333" t="s">
        <v>6631</v>
      </c>
      <c r="B55" s="367" t="s">
        <v>6632</v>
      </c>
      <c r="C55" s="333">
        <v>0</v>
      </c>
      <c r="D55" s="333">
        <v>1</v>
      </c>
      <c r="E55" s="333">
        <v>0</v>
      </c>
      <c r="F55" s="333">
        <v>1</v>
      </c>
      <c r="G55" s="333">
        <f t="shared" si="1"/>
        <v>0</v>
      </c>
      <c r="H55" s="333">
        <f t="shared" si="1"/>
        <v>2</v>
      </c>
      <c r="J55" s="333"/>
    </row>
    <row r="56" spans="1:10" s="706" customFormat="1" ht="14.1" customHeight="1">
      <c r="A56" s="333" t="s">
        <v>5347</v>
      </c>
      <c r="B56" s="367" t="s">
        <v>5348</v>
      </c>
      <c r="C56" s="333">
        <v>459</v>
      </c>
      <c r="D56" s="333">
        <v>460</v>
      </c>
      <c r="E56" s="333">
        <v>143</v>
      </c>
      <c r="F56" s="333">
        <v>150</v>
      </c>
      <c r="G56" s="333">
        <f t="shared" si="1"/>
        <v>602</v>
      </c>
      <c r="H56" s="333">
        <f t="shared" si="1"/>
        <v>610</v>
      </c>
      <c r="J56" s="333"/>
    </row>
    <row r="57" spans="1:10" s="706" customFormat="1" ht="14.1" customHeight="1">
      <c r="A57" s="333" t="s">
        <v>2607</v>
      </c>
      <c r="B57" s="367" t="s">
        <v>2608</v>
      </c>
      <c r="C57" s="333">
        <v>16</v>
      </c>
      <c r="D57" s="333">
        <v>15</v>
      </c>
      <c r="E57" s="333">
        <v>125</v>
      </c>
      <c r="F57" s="333">
        <v>130</v>
      </c>
      <c r="G57" s="333">
        <f t="shared" si="1"/>
        <v>141</v>
      </c>
      <c r="H57" s="333">
        <f t="shared" si="1"/>
        <v>145</v>
      </c>
      <c r="J57" s="333"/>
    </row>
    <row r="58" spans="1:10" s="706" customFormat="1" ht="14.1" customHeight="1">
      <c r="A58" s="333" t="s">
        <v>5349</v>
      </c>
      <c r="B58" s="367" t="s">
        <v>5350</v>
      </c>
      <c r="C58" s="333">
        <v>1</v>
      </c>
      <c r="D58" s="333">
        <v>2</v>
      </c>
      <c r="E58" s="333">
        <v>0</v>
      </c>
      <c r="F58" s="333">
        <v>2</v>
      </c>
      <c r="G58" s="333">
        <f t="shared" si="1"/>
        <v>1</v>
      </c>
      <c r="H58" s="333">
        <f t="shared" si="1"/>
        <v>4</v>
      </c>
      <c r="J58" s="333"/>
    </row>
    <row r="59" spans="1:10" s="706" customFormat="1" ht="14.1" customHeight="1">
      <c r="A59" s="333" t="s">
        <v>3862</v>
      </c>
      <c r="B59" s="367" t="s">
        <v>3863</v>
      </c>
      <c r="C59" s="333">
        <v>0</v>
      </c>
      <c r="D59" s="333">
        <v>1</v>
      </c>
      <c r="E59" s="333">
        <v>10</v>
      </c>
      <c r="F59" s="333">
        <v>10</v>
      </c>
      <c r="G59" s="333">
        <f t="shared" si="1"/>
        <v>10</v>
      </c>
      <c r="H59" s="333">
        <f t="shared" si="1"/>
        <v>11</v>
      </c>
      <c r="J59" s="333"/>
    </row>
    <row r="60" spans="1:10" s="706" customFormat="1" ht="14.1" customHeight="1">
      <c r="A60" s="333" t="s">
        <v>5351</v>
      </c>
      <c r="B60" s="367" t="s">
        <v>5352</v>
      </c>
      <c r="C60" s="333">
        <v>2</v>
      </c>
      <c r="D60" s="333">
        <v>1</v>
      </c>
      <c r="E60" s="333">
        <v>6</v>
      </c>
      <c r="F60" s="333">
        <v>10</v>
      </c>
      <c r="G60" s="333">
        <f t="shared" si="1"/>
        <v>8</v>
      </c>
      <c r="H60" s="333">
        <f t="shared" si="1"/>
        <v>11</v>
      </c>
      <c r="J60" s="333"/>
    </row>
    <row r="61" spans="1:10" s="706" customFormat="1" ht="14.1" customHeight="1">
      <c r="A61" s="333" t="s">
        <v>5355</v>
      </c>
      <c r="B61" s="367" t="s">
        <v>5356</v>
      </c>
      <c r="C61" s="333">
        <v>5</v>
      </c>
      <c r="D61" s="333">
        <v>10</v>
      </c>
      <c r="E61" s="333">
        <v>0</v>
      </c>
      <c r="F61" s="333">
        <v>2</v>
      </c>
      <c r="G61" s="333">
        <f t="shared" si="1"/>
        <v>5</v>
      </c>
      <c r="H61" s="333">
        <f t="shared" si="1"/>
        <v>12</v>
      </c>
      <c r="J61" s="333"/>
    </row>
    <row r="62" spans="1:10" s="706" customFormat="1" ht="14.1" customHeight="1">
      <c r="A62" s="333" t="s">
        <v>5357</v>
      </c>
      <c r="B62" s="367" t="s">
        <v>2157</v>
      </c>
      <c r="C62" s="333">
        <v>1864</v>
      </c>
      <c r="D62" s="333">
        <v>1900</v>
      </c>
      <c r="E62" s="333">
        <v>533</v>
      </c>
      <c r="F62" s="333">
        <v>550</v>
      </c>
      <c r="G62" s="333">
        <f t="shared" si="1"/>
        <v>2397</v>
      </c>
      <c r="H62" s="333">
        <f t="shared" si="1"/>
        <v>2450</v>
      </c>
      <c r="J62" s="333"/>
    </row>
    <row r="63" spans="1:10" s="706" customFormat="1" ht="14.1" customHeight="1">
      <c r="A63" s="333" t="s">
        <v>6633</v>
      </c>
      <c r="B63" s="367" t="s">
        <v>6634</v>
      </c>
      <c r="C63" s="333">
        <v>41</v>
      </c>
      <c r="D63" s="333">
        <v>20</v>
      </c>
      <c r="E63" s="333">
        <v>8</v>
      </c>
      <c r="F63" s="333">
        <v>10</v>
      </c>
      <c r="G63" s="333">
        <f t="shared" si="1"/>
        <v>49</v>
      </c>
      <c r="H63" s="333">
        <f t="shared" si="1"/>
        <v>30</v>
      </c>
      <c r="J63" s="333"/>
    </row>
    <row r="64" spans="1:10" s="706" customFormat="1" ht="25.5">
      <c r="A64" s="333" t="s">
        <v>6635</v>
      </c>
      <c r="B64" s="367" t="s">
        <v>6636</v>
      </c>
      <c r="C64" s="333">
        <v>7</v>
      </c>
      <c r="D64" s="333">
        <v>2</v>
      </c>
      <c r="E64" s="333">
        <v>0</v>
      </c>
      <c r="F64" s="333">
        <v>2</v>
      </c>
      <c r="G64" s="333">
        <f t="shared" si="1"/>
        <v>7</v>
      </c>
      <c r="H64" s="333">
        <f t="shared" si="1"/>
        <v>4</v>
      </c>
      <c r="J64" s="333"/>
    </row>
    <row r="65" spans="1:10" s="706" customFormat="1" ht="15.95" customHeight="1">
      <c r="A65" s="333" t="s">
        <v>6637</v>
      </c>
      <c r="B65" s="367" t="s">
        <v>6638</v>
      </c>
      <c r="C65" s="333">
        <v>10</v>
      </c>
      <c r="D65" s="333">
        <v>5</v>
      </c>
      <c r="E65" s="333">
        <v>1</v>
      </c>
      <c r="F65" s="333">
        <v>3</v>
      </c>
      <c r="G65" s="333">
        <f t="shared" si="1"/>
        <v>11</v>
      </c>
      <c r="H65" s="333">
        <f t="shared" si="1"/>
        <v>8</v>
      </c>
      <c r="J65" s="333"/>
    </row>
    <row r="66" spans="1:10" s="706" customFormat="1" ht="15.95" customHeight="1">
      <c r="A66" s="332" t="s">
        <v>5778</v>
      </c>
      <c r="B66" s="367" t="s">
        <v>5779</v>
      </c>
      <c r="C66" s="333">
        <v>1</v>
      </c>
      <c r="D66" s="333">
        <v>2</v>
      </c>
      <c r="E66" s="333">
        <v>30</v>
      </c>
      <c r="F66" s="333">
        <v>30</v>
      </c>
      <c r="G66" s="333">
        <f t="shared" si="1"/>
        <v>31</v>
      </c>
      <c r="H66" s="333">
        <f t="shared" si="1"/>
        <v>32</v>
      </c>
      <c r="J66" s="333"/>
    </row>
    <row r="67" spans="1:10" s="706" customFormat="1" ht="15.95" customHeight="1">
      <c r="A67" s="369" t="s">
        <v>176</v>
      </c>
      <c r="B67" s="374" t="s">
        <v>6639</v>
      </c>
      <c r="C67" s="333">
        <v>475</v>
      </c>
      <c r="D67" s="369">
        <v>500</v>
      </c>
      <c r="E67" s="333">
        <v>2</v>
      </c>
      <c r="F67" s="369">
        <v>2</v>
      </c>
      <c r="G67" s="369">
        <f t="shared" si="1"/>
        <v>477</v>
      </c>
      <c r="H67" s="369">
        <f t="shared" si="1"/>
        <v>502</v>
      </c>
      <c r="J67" s="333"/>
    </row>
    <row r="68" spans="1:10" s="706" customFormat="1" ht="15.95" customHeight="1">
      <c r="A68" s="333" t="s">
        <v>6640</v>
      </c>
      <c r="B68" s="367" t="s">
        <v>6641</v>
      </c>
      <c r="C68" s="333">
        <v>64</v>
      </c>
      <c r="D68" s="333">
        <v>80</v>
      </c>
      <c r="E68" s="333">
        <v>0</v>
      </c>
      <c r="F68" s="333">
        <v>1</v>
      </c>
      <c r="G68" s="333">
        <f t="shared" si="1"/>
        <v>64</v>
      </c>
      <c r="H68" s="333">
        <f t="shared" si="1"/>
        <v>81</v>
      </c>
      <c r="J68" s="333"/>
    </row>
    <row r="69" spans="1:10" s="706" customFormat="1" ht="15.95" customHeight="1">
      <c r="A69" s="333" t="s">
        <v>6642</v>
      </c>
      <c r="B69" s="367" t="s">
        <v>6643</v>
      </c>
      <c r="C69" s="333">
        <v>0</v>
      </c>
      <c r="D69" s="333">
        <v>1</v>
      </c>
      <c r="E69" s="333">
        <v>0</v>
      </c>
      <c r="F69" s="333">
        <v>0</v>
      </c>
      <c r="G69" s="333">
        <f t="shared" si="1"/>
        <v>0</v>
      </c>
      <c r="H69" s="333">
        <f t="shared" si="1"/>
        <v>1</v>
      </c>
      <c r="J69" s="333"/>
    </row>
    <row r="70" spans="1:10" s="706" customFormat="1" ht="15.95" customHeight="1">
      <c r="A70" s="369" t="s">
        <v>3306</v>
      </c>
      <c r="B70" s="374" t="s">
        <v>6644</v>
      </c>
      <c r="C70" s="333">
        <v>0</v>
      </c>
      <c r="D70" s="369">
        <v>3</v>
      </c>
      <c r="E70" s="333">
        <v>38</v>
      </c>
      <c r="F70" s="369">
        <v>45</v>
      </c>
      <c r="G70" s="369">
        <f t="shared" si="1"/>
        <v>38</v>
      </c>
      <c r="H70" s="369">
        <f t="shared" si="1"/>
        <v>48</v>
      </c>
      <c r="J70" s="333"/>
    </row>
    <row r="71" spans="1:10" s="706" customFormat="1" ht="15.95" customHeight="1">
      <c r="A71" s="333" t="s">
        <v>1891</v>
      </c>
      <c r="B71" s="367" t="s">
        <v>1892</v>
      </c>
      <c r="C71" s="333">
        <v>0</v>
      </c>
      <c r="D71" s="333">
        <v>2</v>
      </c>
      <c r="E71" s="333">
        <v>0</v>
      </c>
      <c r="F71" s="333">
        <v>1</v>
      </c>
      <c r="G71" s="333">
        <f t="shared" si="1"/>
        <v>0</v>
      </c>
      <c r="H71" s="333">
        <f t="shared" si="1"/>
        <v>3</v>
      </c>
      <c r="J71" s="333"/>
    </row>
    <row r="72" spans="1:10" s="706" customFormat="1" ht="15.95" customHeight="1">
      <c r="A72" s="333" t="s">
        <v>6645</v>
      </c>
      <c r="B72" s="367" t="s">
        <v>6646</v>
      </c>
      <c r="C72" s="333">
        <v>0</v>
      </c>
      <c r="D72" s="333">
        <v>1</v>
      </c>
      <c r="E72" s="333">
        <v>0</v>
      </c>
      <c r="F72" s="333">
        <v>1</v>
      </c>
      <c r="G72" s="333">
        <f t="shared" si="1"/>
        <v>0</v>
      </c>
      <c r="H72" s="333">
        <f t="shared" si="1"/>
        <v>2</v>
      </c>
      <c r="J72" s="333"/>
    </row>
    <row r="73" spans="1:10" s="706" customFormat="1" ht="15.95" customHeight="1">
      <c r="A73" s="707" t="s">
        <v>253</v>
      </c>
      <c r="B73" s="708"/>
      <c r="C73" s="698">
        <f t="shared" ref="C73:H73" si="2">SUM(C9:C72)</f>
        <v>29099</v>
      </c>
      <c r="D73" s="698">
        <f t="shared" si="2"/>
        <v>29857</v>
      </c>
      <c r="E73" s="698">
        <f t="shared" si="2"/>
        <v>4440</v>
      </c>
      <c r="F73" s="698">
        <f t="shared" si="2"/>
        <v>4624</v>
      </c>
      <c r="G73" s="698">
        <f t="shared" si="2"/>
        <v>33539</v>
      </c>
      <c r="H73" s="698">
        <f t="shared" si="2"/>
        <v>34481</v>
      </c>
      <c r="J73" s="333"/>
    </row>
    <row r="74" spans="1:10" s="706" customFormat="1" ht="15.95" customHeight="1">
      <c r="A74" s="648" t="s">
        <v>252</v>
      </c>
      <c r="B74" s="648"/>
      <c r="C74" s="333">
        <v>24892</v>
      </c>
      <c r="D74" s="709">
        <v>29000</v>
      </c>
      <c r="E74" s="333">
        <v>3556</v>
      </c>
      <c r="F74" s="709">
        <v>4350</v>
      </c>
      <c r="G74" s="710">
        <f>C74+E74</f>
        <v>28448</v>
      </c>
      <c r="H74" s="710">
        <f>D74+F74</f>
        <v>33350</v>
      </c>
      <c r="J74" s="333"/>
    </row>
    <row r="75" spans="1:10" s="706" customFormat="1" ht="15.95" customHeight="1">
      <c r="A75" s="141"/>
      <c r="B75" s="140"/>
      <c r="C75" s="333"/>
      <c r="D75" s="140"/>
      <c r="E75" s="333"/>
      <c r="F75" s="140"/>
      <c r="G75" s="140"/>
      <c r="H75" s="686"/>
      <c r="J75" s="333"/>
    </row>
    <row r="76" spans="1:10" s="706" customFormat="1" ht="15.95" customHeight="1">
      <c r="A76" s="141"/>
      <c r="B76" s="140"/>
      <c r="C76" s="333"/>
      <c r="D76" s="140"/>
      <c r="E76" s="333"/>
      <c r="F76" s="140"/>
      <c r="G76" s="140"/>
      <c r="H76" s="686"/>
      <c r="J76" s="333"/>
    </row>
    <row r="77" spans="1:10" s="706" customFormat="1" ht="15.95" customHeight="1">
      <c r="A77" s="711" t="s">
        <v>254</v>
      </c>
      <c r="B77" s="711"/>
      <c r="C77" s="333"/>
      <c r="D77" s="140"/>
      <c r="E77" s="333"/>
      <c r="F77" s="140"/>
      <c r="G77" s="140"/>
      <c r="H77" s="686"/>
      <c r="J77" s="333"/>
    </row>
    <row r="78" spans="1:10" s="706" customFormat="1" ht="15.95" customHeight="1">
      <c r="A78" s="712" t="s">
        <v>176</v>
      </c>
      <c r="B78" s="156" t="s">
        <v>186</v>
      </c>
      <c r="C78" s="333"/>
      <c r="D78" s="156">
        <v>6674</v>
      </c>
      <c r="E78" s="333"/>
      <c r="F78" s="156"/>
      <c r="G78" s="156"/>
      <c r="H78" s="710">
        <f>D78+F78</f>
        <v>6674</v>
      </c>
      <c r="J78" s="333"/>
    </row>
    <row r="79" spans="1:10" s="706" customFormat="1" ht="15.95" customHeight="1">
      <c r="A79" s="573"/>
      <c r="B79" s="140"/>
      <c r="C79" s="333"/>
      <c r="D79" s="140"/>
      <c r="E79" s="333"/>
      <c r="F79" s="140"/>
      <c r="G79" s="140"/>
      <c r="H79" s="140"/>
      <c r="J79" s="333"/>
    </row>
    <row r="80" spans="1:10" s="706" customFormat="1" ht="15.95" customHeight="1">
      <c r="A80" s="142"/>
      <c r="B80" s="142"/>
      <c r="C80" s="333"/>
      <c r="D80" s="140"/>
      <c r="E80" s="333"/>
      <c r="F80" s="140"/>
      <c r="G80" s="140"/>
      <c r="H80" s="140"/>
      <c r="J80" s="333"/>
    </row>
    <row r="81" spans="1:10" s="706" customFormat="1" ht="15.95" customHeight="1">
      <c r="A81" s="142" t="s">
        <v>6647</v>
      </c>
      <c r="B81" s="142"/>
      <c r="C81" s="333"/>
      <c r="D81" s="140"/>
      <c r="E81" s="333"/>
      <c r="F81" s="140"/>
      <c r="G81" s="140"/>
      <c r="H81" s="140"/>
      <c r="J81" s="333"/>
    </row>
    <row r="82" spans="1:10" s="706" customFormat="1" ht="15.95" customHeight="1">
      <c r="A82" s="333" t="s">
        <v>2592</v>
      </c>
      <c r="B82" s="367" t="s">
        <v>2593</v>
      </c>
      <c r="C82" s="333">
        <v>356</v>
      </c>
      <c r="D82" s="333">
        <v>400</v>
      </c>
      <c r="E82" s="333">
        <v>166</v>
      </c>
      <c r="F82" s="333">
        <v>200</v>
      </c>
      <c r="G82" s="333">
        <f t="shared" ref="G82:H94" si="3">C82+E82</f>
        <v>522</v>
      </c>
      <c r="H82" s="333">
        <f t="shared" si="3"/>
        <v>600</v>
      </c>
      <c r="J82" s="333"/>
    </row>
    <row r="83" spans="1:10" s="706" customFormat="1" ht="15.95" customHeight="1">
      <c r="A83" s="333" t="s">
        <v>6648</v>
      </c>
      <c r="B83" s="367" t="s">
        <v>6649</v>
      </c>
      <c r="C83" s="333">
        <v>0</v>
      </c>
      <c r="D83" s="333">
        <v>1</v>
      </c>
      <c r="E83" s="333">
        <v>0</v>
      </c>
      <c r="F83" s="333">
        <v>0</v>
      </c>
      <c r="G83" s="333">
        <f t="shared" si="3"/>
        <v>0</v>
      </c>
      <c r="H83" s="333">
        <f t="shared" si="3"/>
        <v>1</v>
      </c>
      <c r="J83" s="333"/>
    </row>
    <row r="84" spans="1:10" s="706" customFormat="1" ht="15.95" customHeight="1">
      <c r="A84" s="333" t="s">
        <v>6650</v>
      </c>
      <c r="B84" s="367" t="s">
        <v>6651</v>
      </c>
      <c r="C84" s="333">
        <v>3906</v>
      </c>
      <c r="D84" s="333">
        <v>4000</v>
      </c>
      <c r="E84" s="333">
        <v>309</v>
      </c>
      <c r="F84" s="333">
        <v>320</v>
      </c>
      <c r="G84" s="333">
        <f t="shared" si="3"/>
        <v>4215</v>
      </c>
      <c r="H84" s="333">
        <f t="shared" si="3"/>
        <v>4320</v>
      </c>
      <c r="J84" s="333"/>
    </row>
    <row r="85" spans="1:10" s="706" customFormat="1" ht="15.95" customHeight="1">
      <c r="A85" s="333" t="s">
        <v>2594</v>
      </c>
      <c r="B85" s="367" t="s">
        <v>2595</v>
      </c>
      <c r="C85" s="333">
        <v>13383</v>
      </c>
      <c r="D85" s="333">
        <v>14000</v>
      </c>
      <c r="E85" s="333">
        <v>3257</v>
      </c>
      <c r="F85" s="333">
        <v>3300</v>
      </c>
      <c r="G85" s="333">
        <f t="shared" si="3"/>
        <v>16640</v>
      </c>
      <c r="H85" s="333">
        <f t="shared" si="3"/>
        <v>17300</v>
      </c>
      <c r="J85" s="333"/>
    </row>
    <row r="86" spans="1:10" s="706" customFormat="1" ht="15.95" customHeight="1">
      <c r="A86" s="333" t="s">
        <v>6652</v>
      </c>
      <c r="B86" s="367" t="s">
        <v>6550</v>
      </c>
      <c r="C86" s="333">
        <v>0</v>
      </c>
      <c r="D86" s="333">
        <v>0</v>
      </c>
      <c r="E86" s="333">
        <v>0</v>
      </c>
      <c r="F86" s="333">
        <v>2</v>
      </c>
      <c r="G86" s="333">
        <f t="shared" si="3"/>
        <v>0</v>
      </c>
      <c r="H86" s="333">
        <f t="shared" si="3"/>
        <v>2</v>
      </c>
      <c r="J86" s="333"/>
    </row>
    <row r="87" spans="1:10" s="706" customFormat="1" ht="15.95" customHeight="1">
      <c r="A87" s="333" t="s">
        <v>3858</v>
      </c>
      <c r="B87" s="367" t="s">
        <v>3859</v>
      </c>
      <c r="C87" s="333">
        <v>0</v>
      </c>
      <c r="D87" s="333">
        <v>2</v>
      </c>
      <c r="E87" s="333">
        <v>0</v>
      </c>
      <c r="F87" s="333">
        <v>2</v>
      </c>
      <c r="G87" s="333">
        <f t="shared" si="3"/>
        <v>0</v>
      </c>
      <c r="H87" s="333">
        <f t="shared" si="3"/>
        <v>4</v>
      </c>
      <c r="J87" s="333"/>
    </row>
    <row r="88" spans="1:10" s="706" customFormat="1" ht="15.95" customHeight="1">
      <c r="A88" s="333" t="s">
        <v>3860</v>
      </c>
      <c r="B88" s="367" t="s">
        <v>3861</v>
      </c>
      <c r="C88" s="333">
        <v>144</v>
      </c>
      <c r="D88" s="333">
        <v>140</v>
      </c>
      <c r="E88" s="333">
        <v>27</v>
      </c>
      <c r="F88" s="333">
        <v>30</v>
      </c>
      <c r="G88" s="333">
        <f t="shared" si="3"/>
        <v>171</v>
      </c>
      <c r="H88" s="333">
        <f t="shared" si="3"/>
        <v>170</v>
      </c>
      <c r="J88" s="333"/>
    </row>
    <row r="89" spans="1:10" s="706" customFormat="1" ht="15.95" customHeight="1">
      <c r="A89" s="333" t="s">
        <v>6653</v>
      </c>
      <c r="B89" s="367" t="s">
        <v>6654</v>
      </c>
      <c r="C89" s="333">
        <v>0</v>
      </c>
      <c r="D89" s="333">
        <v>2</v>
      </c>
      <c r="E89" s="333">
        <v>0</v>
      </c>
      <c r="F89" s="333">
        <v>0</v>
      </c>
      <c r="G89" s="333">
        <f t="shared" si="3"/>
        <v>0</v>
      </c>
      <c r="H89" s="333">
        <f t="shared" si="3"/>
        <v>2</v>
      </c>
      <c r="J89" s="333"/>
    </row>
    <row r="90" spans="1:10" s="706" customFormat="1" ht="15.95" customHeight="1">
      <c r="A90" s="369" t="s">
        <v>177</v>
      </c>
      <c r="B90" s="374" t="s">
        <v>6655</v>
      </c>
      <c r="C90" s="333">
        <v>2450</v>
      </c>
      <c r="D90" s="369">
        <v>2500</v>
      </c>
      <c r="E90" s="333">
        <v>31</v>
      </c>
      <c r="F90" s="369">
        <v>32</v>
      </c>
      <c r="G90" s="369">
        <f t="shared" si="3"/>
        <v>2481</v>
      </c>
      <c r="H90" s="369">
        <f t="shared" si="3"/>
        <v>2532</v>
      </c>
      <c r="J90" s="333"/>
    </row>
    <row r="91" spans="1:10" s="706" customFormat="1" ht="15.95" customHeight="1">
      <c r="A91" s="333" t="s">
        <v>2596</v>
      </c>
      <c r="B91" s="367" t="s">
        <v>2597</v>
      </c>
      <c r="C91" s="333">
        <v>12692</v>
      </c>
      <c r="D91" s="333">
        <v>13000</v>
      </c>
      <c r="E91" s="333">
        <v>2973</v>
      </c>
      <c r="F91" s="333">
        <v>3055</v>
      </c>
      <c r="G91" s="333">
        <f t="shared" si="3"/>
        <v>15665</v>
      </c>
      <c r="H91" s="333">
        <f t="shared" si="3"/>
        <v>16055</v>
      </c>
      <c r="J91" s="333"/>
    </row>
    <row r="92" spans="1:10" s="706" customFormat="1" ht="15.95" customHeight="1">
      <c r="A92" s="333" t="s">
        <v>6656</v>
      </c>
      <c r="B92" s="367" t="s">
        <v>6657</v>
      </c>
      <c r="C92" s="333">
        <v>0</v>
      </c>
      <c r="D92" s="333">
        <v>2</v>
      </c>
      <c r="E92" s="333">
        <v>0</v>
      </c>
      <c r="F92" s="333">
        <v>1</v>
      </c>
      <c r="G92" s="333">
        <f t="shared" si="3"/>
        <v>0</v>
      </c>
      <c r="H92" s="333">
        <f t="shared" si="3"/>
        <v>3</v>
      </c>
      <c r="J92" s="333"/>
    </row>
    <row r="93" spans="1:10" s="706" customFormat="1" ht="15.95" customHeight="1">
      <c r="A93" s="332" t="s">
        <v>2414</v>
      </c>
      <c r="B93" s="330" t="s">
        <v>2415</v>
      </c>
      <c r="C93" s="333">
        <v>0</v>
      </c>
      <c r="D93" s="333">
        <v>2</v>
      </c>
      <c r="E93" s="333">
        <v>0</v>
      </c>
      <c r="F93" s="333">
        <v>2</v>
      </c>
      <c r="G93" s="333">
        <f t="shared" si="3"/>
        <v>0</v>
      </c>
      <c r="H93" s="333">
        <f t="shared" si="3"/>
        <v>4</v>
      </c>
      <c r="J93" s="333"/>
    </row>
    <row r="94" spans="1:10" s="706" customFormat="1" ht="15.95" customHeight="1">
      <c r="A94" s="332" t="s">
        <v>6658</v>
      </c>
      <c r="B94" s="330" t="s">
        <v>6659</v>
      </c>
      <c r="C94" s="333">
        <v>0</v>
      </c>
      <c r="D94" s="333">
        <v>2</v>
      </c>
      <c r="E94" s="333">
        <v>0</v>
      </c>
      <c r="F94" s="333">
        <v>2</v>
      </c>
      <c r="G94" s="333">
        <f t="shared" si="3"/>
        <v>0</v>
      </c>
      <c r="H94" s="333">
        <f t="shared" si="3"/>
        <v>4</v>
      </c>
      <c r="J94" s="333"/>
    </row>
    <row r="95" spans="1:10" ht="15.95" customHeight="1">
      <c r="A95" s="713" t="s">
        <v>253</v>
      </c>
      <c r="B95" s="714"/>
      <c r="C95" s="709">
        <f t="shared" ref="C95:H95" si="4">SUM(C82:C94)</f>
        <v>32931</v>
      </c>
      <c r="D95" s="709">
        <f t="shared" si="4"/>
        <v>34051</v>
      </c>
      <c r="E95" s="709">
        <f t="shared" si="4"/>
        <v>6763</v>
      </c>
      <c r="F95" s="709">
        <f t="shared" si="4"/>
        <v>6946</v>
      </c>
      <c r="G95" s="709">
        <f t="shared" si="4"/>
        <v>39694</v>
      </c>
      <c r="H95" s="709">
        <f t="shared" si="4"/>
        <v>40997</v>
      </c>
      <c r="J95" s="333"/>
    </row>
    <row r="96" spans="1:10" ht="15.95" customHeight="1">
      <c r="A96" s="650" t="s">
        <v>252</v>
      </c>
      <c r="B96" s="650"/>
      <c r="C96" s="703">
        <v>25345</v>
      </c>
      <c r="D96" s="709">
        <v>30000</v>
      </c>
      <c r="E96" s="333">
        <v>5250</v>
      </c>
      <c r="F96" s="709">
        <v>6000</v>
      </c>
      <c r="G96" s="710">
        <f>C96+E96</f>
        <v>30595</v>
      </c>
      <c r="H96" s="710">
        <f>D96+F96</f>
        <v>36000</v>
      </c>
      <c r="J96" s="333"/>
    </row>
    <row r="97" spans="1:10" s="706" customFormat="1" ht="15.95" customHeight="1">
      <c r="A97" s="143"/>
      <c r="B97" s="140"/>
      <c r="C97" s="333"/>
      <c r="D97" s="140"/>
      <c r="E97" s="333"/>
      <c r="F97" s="140"/>
      <c r="G97" s="140"/>
      <c r="H97" s="140"/>
      <c r="J97" s="333"/>
    </row>
    <row r="98" spans="1:10" s="706" customFormat="1" ht="15.95" customHeight="1">
      <c r="A98" s="711" t="s">
        <v>254</v>
      </c>
      <c r="B98" s="711"/>
      <c r="C98" s="333"/>
      <c r="D98" s="140"/>
      <c r="E98" s="333"/>
      <c r="F98" s="140"/>
      <c r="G98" s="140"/>
      <c r="H98" s="140"/>
      <c r="J98" s="333"/>
    </row>
    <row r="99" spans="1:10" s="706" customFormat="1" ht="15.95" customHeight="1">
      <c r="A99" s="555" t="s">
        <v>177</v>
      </c>
      <c r="B99" s="156" t="s">
        <v>184</v>
      </c>
      <c r="C99" s="333"/>
      <c r="D99" s="156">
        <v>180</v>
      </c>
      <c r="E99" s="333"/>
      <c r="F99" s="156"/>
      <c r="G99" s="156"/>
      <c r="H99" s="156">
        <v>180</v>
      </c>
      <c r="J99" s="333"/>
    </row>
    <row r="100" spans="1:10" s="706" customFormat="1" ht="15.95" customHeight="1">
      <c r="A100" s="143"/>
      <c r="B100" s="140"/>
      <c r="C100" s="333"/>
      <c r="D100" s="140"/>
      <c r="E100" s="333"/>
      <c r="F100" s="140"/>
      <c r="G100" s="140"/>
      <c r="H100" s="140"/>
      <c r="J100" s="333"/>
    </row>
    <row r="101" spans="1:10" s="706" customFormat="1">
      <c r="A101" s="143"/>
      <c r="B101" s="140"/>
      <c r="C101" s="333"/>
      <c r="D101" s="140"/>
      <c r="E101" s="333"/>
      <c r="F101" s="140"/>
      <c r="G101" s="140"/>
      <c r="H101" s="140"/>
      <c r="J101" s="333"/>
    </row>
    <row r="102" spans="1:10" s="704" customFormat="1">
      <c r="A102" s="648" t="s">
        <v>6660</v>
      </c>
      <c r="B102" s="648"/>
      <c r="C102" s="333"/>
      <c r="D102" s="698"/>
      <c r="E102" s="333"/>
      <c r="F102" s="698"/>
      <c r="G102" s="698"/>
      <c r="H102" s="698"/>
      <c r="J102" s="333"/>
    </row>
    <row r="103" spans="1:10" s="706" customFormat="1" ht="25.5">
      <c r="A103" s="333" t="s">
        <v>6661</v>
      </c>
      <c r="B103" s="367" t="s">
        <v>6662</v>
      </c>
      <c r="C103" s="706">
        <v>2</v>
      </c>
      <c r="D103" s="333">
        <v>10</v>
      </c>
      <c r="E103" s="706">
        <v>2</v>
      </c>
      <c r="F103" s="333">
        <v>20</v>
      </c>
      <c r="G103" s="333">
        <f>C103+E103</f>
        <v>4</v>
      </c>
      <c r="H103" s="333">
        <f>D103+F103</f>
        <v>30</v>
      </c>
      <c r="J103" s="333"/>
    </row>
    <row r="104" spans="1:10" s="706" customFormat="1" ht="25.5">
      <c r="A104" s="333" t="s">
        <v>6663</v>
      </c>
      <c r="B104" s="367" t="s">
        <v>6664</v>
      </c>
      <c r="C104" s="706">
        <v>987</v>
      </c>
      <c r="D104" s="333">
        <v>1000</v>
      </c>
      <c r="E104" s="706">
        <v>420</v>
      </c>
      <c r="F104" s="333">
        <v>460</v>
      </c>
      <c r="G104" s="333">
        <f t="shared" ref="G104:H111" si="5">C104+E104</f>
        <v>1407</v>
      </c>
      <c r="H104" s="333">
        <f t="shared" si="5"/>
        <v>1460</v>
      </c>
      <c r="J104" s="333"/>
    </row>
    <row r="105" spans="1:10" s="706" customFormat="1" ht="25.5">
      <c r="A105" s="333" t="s">
        <v>6665</v>
      </c>
      <c r="B105" s="367" t="s">
        <v>6666</v>
      </c>
      <c r="C105" s="706">
        <v>0</v>
      </c>
      <c r="D105" s="333">
        <v>1</v>
      </c>
      <c r="E105" s="706">
        <v>0</v>
      </c>
      <c r="F105" s="333">
        <v>1</v>
      </c>
      <c r="G105" s="333">
        <f t="shared" si="5"/>
        <v>0</v>
      </c>
      <c r="H105" s="333">
        <f t="shared" si="5"/>
        <v>2</v>
      </c>
      <c r="J105" s="333"/>
    </row>
    <row r="106" spans="1:10" s="706" customFormat="1" ht="25.5">
      <c r="A106" s="333" t="s">
        <v>6667</v>
      </c>
      <c r="B106" s="367" t="s">
        <v>6668</v>
      </c>
      <c r="C106" s="706">
        <v>81</v>
      </c>
      <c r="D106" s="333">
        <v>85</v>
      </c>
      <c r="E106" s="706">
        <v>46</v>
      </c>
      <c r="F106" s="333">
        <v>50</v>
      </c>
      <c r="G106" s="333">
        <f t="shared" si="5"/>
        <v>127</v>
      </c>
      <c r="H106" s="333">
        <f t="shared" si="5"/>
        <v>135</v>
      </c>
      <c r="J106" s="333"/>
    </row>
    <row r="107" spans="1:10" s="706" customFormat="1" ht="25.5">
      <c r="A107" s="333" t="s">
        <v>6669</v>
      </c>
      <c r="B107" s="367" t="s">
        <v>6670</v>
      </c>
      <c r="C107" s="706">
        <v>0</v>
      </c>
      <c r="D107" s="333">
        <v>0</v>
      </c>
      <c r="E107" s="706">
        <v>0</v>
      </c>
      <c r="F107" s="333">
        <v>1</v>
      </c>
      <c r="G107" s="333">
        <f t="shared" si="5"/>
        <v>0</v>
      </c>
      <c r="H107" s="333">
        <f t="shared" si="5"/>
        <v>1</v>
      </c>
      <c r="J107" s="333"/>
    </row>
    <row r="108" spans="1:10" s="706" customFormat="1" ht="38.25">
      <c r="A108" s="333" t="s">
        <v>3069</v>
      </c>
      <c r="B108" s="367" t="s">
        <v>6671</v>
      </c>
      <c r="C108" s="706">
        <v>1096</v>
      </c>
      <c r="D108" s="333">
        <v>1100</v>
      </c>
      <c r="E108" s="706">
        <v>431</v>
      </c>
      <c r="F108" s="333">
        <v>450</v>
      </c>
      <c r="G108" s="333">
        <f t="shared" si="5"/>
        <v>1527</v>
      </c>
      <c r="H108" s="333">
        <f t="shared" si="5"/>
        <v>1550</v>
      </c>
      <c r="J108" s="333"/>
    </row>
    <row r="109" spans="1:10" s="706" customFormat="1" ht="38.25">
      <c r="A109" s="333" t="s">
        <v>6672</v>
      </c>
      <c r="B109" s="367" t="s">
        <v>6673</v>
      </c>
      <c r="C109" s="706">
        <v>0</v>
      </c>
      <c r="D109" s="333">
        <v>0</v>
      </c>
      <c r="E109" s="706">
        <v>0</v>
      </c>
      <c r="F109" s="333">
        <v>2</v>
      </c>
      <c r="G109" s="333">
        <f t="shared" si="5"/>
        <v>0</v>
      </c>
      <c r="H109" s="333">
        <f t="shared" si="5"/>
        <v>2</v>
      </c>
      <c r="J109" s="333"/>
    </row>
    <row r="110" spans="1:10" s="706" customFormat="1" ht="25.5">
      <c r="A110" s="333" t="s">
        <v>6674</v>
      </c>
      <c r="B110" s="367" t="s">
        <v>6675</v>
      </c>
      <c r="C110" s="706">
        <v>0</v>
      </c>
      <c r="D110" s="333">
        <v>2</v>
      </c>
      <c r="E110" s="706">
        <v>0</v>
      </c>
      <c r="F110" s="333">
        <v>2</v>
      </c>
      <c r="G110" s="333">
        <f t="shared" si="5"/>
        <v>0</v>
      </c>
      <c r="H110" s="333">
        <f t="shared" si="5"/>
        <v>4</v>
      </c>
      <c r="J110" s="333"/>
    </row>
    <row r="111" spans="1:10" s="706" customFormat="1" ht="25.5">
      <c r="A111" s="333" t="s">
        <v>6676</v>
      </c>
      <c r="B111" s="367" t="s">
        <v>6677</v>
      </c>
      <c r="C111" s="706">
        <v>0</v>
      </c>
      <c r="D111" s="333">
        <v>1</v>
      </c>
      <c r="E111" s="706">
        <v>0</v>
      </c>
      <c r="F111" s="333">
        <v>0</v>
      </c>
      <c r="G111" s="333">
        <f t="shared" si="5"/>
        <v>0</v>
      </c>
      <c r="H111" s="333">
        <f t="shared" si="5"/>
        <v>1</v>
      </c>
      <c r="J111" s="333"/>
    </row>
    <row r="112" spans="1:10" s="704" customFormat="1">
      <c r="A112" s="707" t="s">
        <v>253</v>
      </c>
      <c r="B112" s="708"/>
      <c r="C112" s="698">
        <f t="shared" ref="C112:H112" si="6">SUM(C103:C111)</f>
        <v>2166</v>
      </c>
      <c r="D112" s="698">
        <f t="shared" si="6"/>
        <v>2199</v>
      </c>
      <c r="E112" s="698">
        <f t="shared" si="6"/>
        <v>899</v>
      </c>
      <c r="F112" s="698">
        <f t="shared" si="6"/>
        <v>986</v>
      </c>
      <c r="G112" s="698">
        <f t="shared" si="6"/>
        <v>3065</v>
      </c>
      <c r="H112" s="698">
        <f t="shared" si="6"/>
        <v>3185</v>
      </c>
      <c r="J112" s="333"/>
    </row>
    <row r="113" spans="1:10" s="704" customFormat="1">
      <c r="A113" s="648" t="s">
        <v>252</v>
      </c>
      <c r="B113" s="648"/>
      <c r="C113" s="709">
        <v>1807</v>
      </c>
      <c r="D113" s="709">
        <v>2000</v>
      </c>
      <c r="E113" s="333">
        <v>705</v>
      </c>
      <c r="F113" s="709">
        <v>900</v>
      </c>
      <c r="G113" s="710">
        <f>C113+E113</f>
        <v>2512</v>
      </c>
      <c r="H113" s="710">
        <f>D113+F113</f>
        <v>2900</v>
      </c>
      <c r="J113" s="333"/>
    </row>
    <row r="114" spans="1:10" s="706" customFormat="1">
      <c r="A114" s="715"/>
      <c r="B114" s="715"/>
      <c r="C114" s="333"/>
      <c r="D114" s="140"/>
      <c r="E114" s="333"/>
      <c r="F114" s="140"/>
      <c r="G114" s="140"/>
      <c r="H114" s="140"/>
      <c r="J114" s="333"/>
    </row>
    <row r="115" spans="1:10" s="706" customFormat="1">
      <c r="A115" s="142"/>
      <c r="B115" s="142"/>
      <c r="C115" s="333"/>
      <c r="D115" s="140"/>
      <c r="E115" s="333"/>
      <c r="F115" s="140"/>
      <c r="G115" s="140"/>
      <c r="H115" s="140"/>
      <c r="J115" s="333"/>
    </row>
    <row r="116" spans="1:10">
      <c r="A116" s="650" t="s">
        <v>6678</v>
      </c>
      <c r="B116" s="650"/>
      <c r="C116" s="333"/>
      <c r="D116" s="661"/>
      <c r="E116" s="333"/>
      <c r="F116" s="661"/>
      <c r="G116" s="661"/>
      <c r="H116" s="661"/>
      <c r="J116" s="333"/>
    </row>
    <row r="117" spans="1:10">
      <c r="A117" s="329" t="s">
        <v>2599</v>
      </c>
      <c r="B117" s="330" t="s">
        <v>2600</v>
      </c>
      <c r="C117" s="333">
        <v>2250</v>
      </c>
      <c r="D117" s="329">
        <v>2350</v>
      </c>
      <c r="E117" s="333">
        <v>1040</v>
      </c>
      <c r="F117" s="329">
        <v>1100</v>
      </c>
      <c r="G117" s="329">
        <f t="shared" ref="G117:H132" si="7">C117+E117</f>
        <v>3290</v>
      </c>
      <c r="H117" s="329">
        <f t="shared" si="7"/>
        <v>3450</v>
      </c>
      <c r="J117" s="333"/>
    </row>
    <row r="118" spans="1:10" ht="25.5">
      <c r="A118" s="329" t="s">
        <v>3072</v>
      </c>
      <c r="B118" s="330" t="s">
        <v>6679</v>
      </c>
      <c r="C118" s="333">
        <v>202</v>
      </c>
      <c r="D118" s="329">
        <v>250</v>
      </c>
      <c r="E118" s="333">
        <v>114</v>
      </c>
      <c r="F118" s="329">
        <v>120</v>
      </c>
      <c r="G118" s="329">
        <f t="shared" si="7"/>
        <v>316</v>
      </c>
      <c r="H118" s="329">
        <f t="shared" si="7"/>
        <v>370</v>
      </c>
      <c r="J118" s="333"/>
    </row>
    <row r="119" spans="1:10" ht="25.5">
      <c r="A119" s="329" t="s">
        <v>6680</v>
      </c>
      <c r="B119" s="330" t="s">
        <v>6681</v>
      </c>
      <c r="C119" s="333">
        <v>0</v>
      </c>
      <c r="D119" s="329">
        <v>2</v>
      </c>
      <c r="E119" s="333">
        <v>0</v>
      </c>
      <c r="F119" s="329">
        <v>5</v>
      </c>
      <c r="G119" s="329">
        <f t="shared" si="7"/>
        <v>0</v>
      </c>
      <c r="H119" s="329">
        <f t="shared" si="7"/>
        <v>7</v>
      </c>
      <c r="J119" s="333"/>
    </row>
    <row r="120" spans="1:10">
      <c r="A120" s="329" t="s">
        <v>6682</v>
      </c>
      <c r="B120" s="329" t="s">
        <v>6683</v>
      </c>
      <c r="C120" s="333">
        <v>0</v>
      </c>
      <c r="D120" s="329">
        <v>2</v>
      </c>
      <c r="E120" s="333">
        <v>1</v>
      </c>
      <c r="F120" s="329">
        <v>3</v>
      </c>
      <c r="G120" s="329">
        <f t="shared" si="7"/>
        <v>1</v>
      </c>
      <c r="H120" s="329">
        <f t="shared" si="7"/>
        <v>5</v>
      </c>
      <c r="J120" s="333"/>
    </row>
    <row r="121" spans="1:10">
      <c r="A121" s="329" t="s">
        <v>6684</v>
      </c>
      <c r="B121" s="329" t="s">
        <v>6685</v>
      </c>
      <c r="C121" s="333">
        <v>2</v>
      </c>
      <c r="D121" s="329">
        <v>2</v>
      </c>
      <c r="E121" s="333">
        <v>0</v>
      </c>
      <c r="F121" s="329">
        <v>3</v>
      </c>
      <c r="G121" s="329">
        <f t="shared" si="7"/>
        <v>2</v>
      </c>
      <c r="H121" s="329">
        <f t="shared" si="7"/>
        <v>5</v>
      </c>
      <c r="J121" s="333"/>
    </row>
    <row r="122" spans="1:10" ht="25.5">
      <c r="A122" s="330" t="s">
        <v>6686</v>
      </c>
      <c r="B122" s="716" t="s">
        <v>6687</v>
      </c>
      <c r="C122" s="333">
        <v>0</v>
      </c>
      <c r="D122" s="329">
        <v>2</v>
      </c>
      <c r="E122" s="333">
        <v>1</v>
      </c>
      <c r="F122" s="329">
        <v>3</v>
      </c>
      <c r="G122" s="329">
        <f t="shared" si="7"/>
        <v>1</v>
      </c>
      <c r="H122" s="329">
        <f t="shared" si="7"/>
        <v>5</v>
      </c>
      <c r="J122" s="333"/>
    </row>
    <row r="123" spans="1:10" ht="24">
      <c r="A123" s="330" t="s">
        <v>6688</v>
      </c>
      <c r="B123" s="717" t="s">
        <v>6689</v>
      </c>
      <c r="C123" s="333">
        <v>0</v>
      </c>
      <c r="D123" s="329">
        <v>2</v>
      </c>
      <c r="E123" s="333">
        <v>0</v>
      </c>
      <c r="F123" s="329">
        <v>3</v>
      </c>
      <c r="G123" s="329">
        <f t="shared" si="7"/>
        <v>0</v>
      </c>
      <c r="H123" s="329">
        <f t="shared" si="7"/>
        <v>5</v>
      </c>
      <c r="J123" s="333"/>
    </row>
    <row r="124" spans="1:10">
      <c r="A124" s="330" t="s">
        <v>6690</v>
      </c>
      <c r="B124" s="717" t="s">
        <v>6691</v>
      </c>
      <c r="C124" s="333">
        <v>2</v>
      </c>
      <c r="D124" s="329">
        <v>2</v>
      </c>
      <c r="E124" s="333">
        <v>0</v>
      </c>
      <c r="F124" s="329">
        <v>2</v>
      </c>
      <c r="G124" s="329">
        <f t="shared" si="7"/>
        <v>2</v>
      </c>
      <c r="H124" s="329">
        <f t="shared" si="7"/>
        <v>4</v>
      </c>
      <c r="J124" s="333"/>
    </row>
    <row r="125" spans="1:10">
      <c r="A125" s="330" t="s">
        <v>6692</v>
      </c>
      <c r="B125" s="717" t="s">
        <v>6693</v>
      </c>
      <c r="C125" s="333">
        <v>8</v>
      </c>
      <c r="D125" s="329">
        <v>10</v>
      </c>
      <c r="E125" s="333">
        <v>6</v>
      </c>
      <c r="F125" s="329">
        <v>10</v>
      </c>
      <c r="G125" s="329">
        <f t="shared" si="7"/>
        <v>14</v>
      </c>
      <c r="H125" s="329">
        <f t="shared" si="7"/>
        <v>20</v>
      </c>
      <c r="J125" s="333"/>
    </row>
    <row r="126" spans="1:10" ht="24">
      <c r="A126" s="330" t="s">
        <v>6694</v>
      </c>
      <c r="B126" s="717" t="s">
        <v>6695</v>
      </c>
      <c r="C126" s="333">
        <v>0</v>
      </c>
      <c r="D126" s="329">
        <v>3</v>
      </c>
      <c r="E126" s="333">
        <v>3</v>
      </c>
      <c r="F126" s="329">
        <v>3</v>
      </c>
      <c r="G126" s="329">
        <f t="shared" si="7"/>
        <v>3</v>
      </c>
      <c r="H126" s="329">
        <f t="shared" si="7"/>
        <v>6</v>
      </c>
      <c r="J126" s="333"/>
    </row>
    <row r="127" spans="1:10" ht="24">
      <c r="A127" s="330" t="s">
        <v>6696</v>
      </c>
      <c r="B127" s="717" t="s">
        <v>6697</v>
      </c>
      <c r="C127" s="333">
        <v>4</v>
      </c>
      <c r="D127" s="329">
        <v>5</v>
      </c>
      <c r="E127" s="333">
        <v>4</v>
      </c>
      <c r="F127" s="329">
        <v>5</v>
      </c>
      <c r="G127" s="329">
        <f t="shared" si="7"/>
        <v>8</v>
      </c>
      <c r="H127" s="329">
        <f t="shared" si="7"/>
        <v>10</v>
      </c>
      <c r="J127" s="333"/>
    </row>
    <row r="128" spans="1:10">
      <c r="A128" s="329" t="s">
        <v>6698</v>
      </c>
      <c r="B128" s="330" t="s">
        <v>6699</v>
      </c>
      <c r="C128" s="333">
        <v>39</v>
      </c>
      <c r="D128" s="329">
        <v>40</v>
      </c>
      <c r="E128" s="333">
        <v>15</v>
      </c>
      <c r="F128" s="329">
        <v>15</v>
      </c>
      <c r="G128" s="329">
        <f t="shared" si="7"/>
        <v>54</v>
      </c>
      <c r="H128" s="329">
        <f t="shared" si="7"/>
        <v>55</v>
      </c>
      <c r="J128" s="333"/>
    </row>
    <row r="129" spans="1:10" ht="25.5">
      <c r="A129" s="329" t="s">
        <v>6700</v>
      </c>
      <c r="B129" s="330" t="s">
        <v>6701</v>
      </c>
      <c r="C129" s="333">
        <v>42</v>
      </c>
      <c r="D129" s="329">
        <v>50</v>
      </c>
      <c r="E129" s="333">
        <v>30</v>
      </c>
      <c r="F129" s="329">
        <v>30</v>
      </c>
      <c r="G129" s="329">
        <f t="shared" si="7"/>
        <v>72</v>
      </c>
      <c r="H129" s="329">
        <f t="shared" si="7"/>
        <v>80</v>
      </c>
      <c r="J129" s="333"/>
    </row>
    <row r="130" spans="1:10">
      <c r="A130" s="330" t="s">
        <v>6702</v>
      </c>
      <c r="B130" s="717" t="s">
        <v>6703</v>
      </c>
      <c r="C130" s="333">
        <v>63</v>
      </c>
      <c r="D130" s="329">
        <v>70</v>
      </c>
      <c r="E130" s="333">
        <v>13</v>
      </c>
      <c r="F130" s="329">
        <v>15</v>
      </c>
      <c r="G130" s="329">
        <f t="shared" si="7"/>
        <v>76</v>
      </c>
      <c r="H130" s="329">
        <f t="shared" si="7"/>
        <v>85</v>
      </c>
      <c r="J130" s="333"/>
    </row>
    <row r="131" spans="1:10">
      <c r="A131" s="330" t="s">
        <v>6704</v>
      </c>
      <c r="B131" s="717" t="s">
        <v>6705</v>
      </c>
      <c r="C131" s="333">
        <v>5</v>
      </c>
      <c r="D131" s="329">
        <v>7</v>
      </c>
      <c r="E131" s="333">
        <v>0</v>
      </c>
      <c r="F131" s="329">
        <v>3</v>
      </c>
      <c r="G131" s="329">
        <f t="shared" si="7"/>
        <v>5</v>
      </c>
      <c r="H131" s="329">
        <f t="shared" si="7"/>
        <v>10</v>
      </c>
      <c r="J131" s="333"/>
    </row>
    <row r="132" spans="1:10">
      <c r="A132" s="330" t="s">
        <v>6706</v>
      </c>
      <c r="B132" s="717" t="s">
        <v>6707</v>
      </c>
      <c r="C132" s="333">
        <v>19</v>
      </c>
      <c r="D132" s="329">
        <v>20</v>
      </c>
      <c r="E132" s="333">
        <v>4</v>
      </c>
      <c r="F132" s="329">
        <v>5</v>
      </c>
      <c r="G132" s="329">
        <f t="shared" si="7"/>
        <v>23</v>
      </c>
      <c r="H132" s="329">
        <f t="shared" si="7"/>
        <v>25</v>
      </c>
      <c r="J132" s="333"/>
    </row>
    <row r="133" spans="1:10" ht="24">
      <c r="A133" s="330" t="s">
        <v>6708</v>
      </c>
      <c r="B133" s="717" t="s">
        <v>6709</v>
      </c>
      <c r="C133" s="333">
        <v>1</v>
      </c>
      <c r="D133" s="329">
        <v>2</v>
      </c>
      <c r="E133" s="333">
        <v>0</v>
      </c>
      <c r="F133" s="329">
        <v>1</v>
      </c>
      <c r="G133" s="329">
        <f t="shared" ref="G133:H158" si="8">C133+E133</f>
        <v>1</v>
      </c>
      <c r="H133" s="329">
        <f t="shared" si="8"/>
        <v>3</v>
      </c>
      <c r="J133" s="333"/>
    </row>
    <row r="134" spans="1:10" ht="24">
      <c r="A134" s="330" t="s">
        <v>6710</v>
      </c>
      <c r="B134" s="717" t="s">
        <v>6711</v>
      </c>
      <c r="C134" s="333">
        <v>2</v>
      </c>
      <c r="D134" s="329">
        <v>2</v>
      </c>
      <c r="E134" s="333">
        <v>0</v>
      </c>
      <c r="F134" s="329">
        <v>1</v>
      </c>
      <c r="G134" s="329">
        <f t="shared" si="8"/>
        <v>2</v>
      </c>
      <c r="H134" s="329">
        <f t="shared" si="8"/>
        <v>3</v>
      </c>
      <c r="J134" s="333"/>
    </row>
    <row r="135" spans="1:10" ht="24">
      <c r="A135" s="330" t="s">
        <v>6712</v>
      </c>
      <c r="B135" s="717" t="s">
        <v>6713</v>
      </c>
      <c r="C135" s="333">
        <v>3</v>
      </c>
      <c r="D135" s="329">
        <v>5</v>
      </c>
      <c r="E135" s="333">
        <v>2</v>
      </c>
      <c r="F135" s="329">
        <v>1</v>
      </c>
      <c r="G135" s="329">
        <f t="shared" si="8"/>
        <v>5</v>
      </c>
      <c r="H135" s="329">
        <f t="shared" si="8"/>
        <v>6</v>
      </c>
      <c r="J135" s="333"/>
    </row>
    <row r="136" spans="1:10">
      <c r="A136" s="330" t="s">
        <v>6714</v>
      </c>
      <c r="B136" s="717" t="s">
        <v>6715</v>
      </c>
      <c r="C136" s="333">
        <v>1</v>
      </c>
      <c r="D136" s="329">
        <v>2</v>
      </c>
      <c r="E136" s="333">
        <v>1</v>
      </c>
      <c r="F136" s="329">
        <v>1</v>
      </c>
      <c r="G136" s="329">
        <f t="shared" si="8"/>
        <v>2</v>
      </c>
      <c r="H136" s="329">
        <f t="shared" si="8"/>
        <v>3</v>
      </c>
      <c r="J136" s="333"/>
    </row>
    <row r="137" spans="1:10" ht="38.25">
      <c r="A137" s="329" t="s">
        <v>6716</v>
      </c>
      <c r="B137" s="330" t="s">
        <v>6717</v>
      </c>
      <c r="C137" s="333">
        <v>1</v>
      </c>
      <c r="D137" s="329">
        <v>2</v>
      </c>
      <c r="E137" s="333">
        <v>0</v>
      </c>
      <c r="F137" s="329">
        <v>2</v>
      </c>
      <c r="G137" s="329">
        <f t="shared" si="8"/>
        <v>1</v>
      </c>
      <c r="H137" s="329">
        <f t="shared" si="8"/>
        <v>4</v>
      </c>
      <c r="J137" s="333"/>
    </row>
    <row r="138" spans="1:10">
      <c r="A138" s="329" t="s">
        <v>6718</v>
      </c>
      <c r="B138" s="330" t="s">
        <v>6719</v>
      </c>
      <c r="C138" s="333">
        <v>27</v>
      </c>
      <c r="D138" s="329">
        <v>30</v>
      </c>
      <c r="E138" s="333">
        <v>23</v>
      </c>
      <c r="F138" s="329">
        <v>25</v>
      </c>
      <c r="G138" s="329">
        <f t="shared" si="8"/>
        <v>50</v>
      </c>
      <c r="H138" s="329">
        <f t="shared" si="8"/>
        <v>55</v>
      </c>
      <c r="J138" s="333"/>
    </row>
    <row r="139" spans="1:10" ht="25.5">
      <c r="A139" s="329" t="s">
        <v>6720</v>
      </c>
      <c r="B139" s="330" t="s">
        <v>6721</v>
      </c>
      <c r="C139" s="333">
        <v>246</v>
      </c>
      <c r="D139" s="329">
        <v>250</v>
      </c>
      <c r="E139" s="333">
        <v>250</v>
      </c>
      <c r="F139" s="329">
        <v>250</v>
      </c>
      <c r="G139" s="329">
        <f t="shared" si="8"/>
        <v>496</v>
      </c>
      <c r="H139" s="329">
        <f t="shared" si="8"/>
        <v>500</v>
      </c>
      <c r="J139" s="333"/>
    </row>
    <row r="140" spans="1:10" ht="38.25">
      <c r="A140" s="329" t="s">
        <v>6722</v>
      </c>
      <c r="B140" s="330" t="s">
        <v>6723</v>
      </c>
      <c r="C140" s="333">
        <v>258</v>
      </c>
      <c r="D140" s="329">
        <v>280</v>
      </c>
      <c r="E140" s="333">
        <v>74</v>
      </c>
      <c r="F140" s="329">
        <v>80</v>
      </c>
      <c r="G140" s="329">
        <f t="shared" si="8"/>
        <v>332</v>
      </c>
      <c r="H140" s="329">
        <f t="shared" si="8"/>
        <v>360</v>
      </c>
      <c r="J140" s="333"/>
    </row>
    <row r="141" spans="1:10" ht="25.5">
      <c r="A141" s="329" t="s">
        <v>6724</v>
      </c>
      <c r="B141" s="330" t="s">
        <v>6725</v>
      </c>
      <c r="C141" s="333">
        <v>352</v>
      </c>
      <c r="D141" s="329">
        <v>400</v>
      </c>
      <c r="E141" s="333">
        <v>267</v>
      </c>
      <c r="F141" s="329">
        <v>280</v>
      </c>
      <c r="G141" s="329">
        <f t="shared" si="8"/>
        <v>619</v>
      </c>
      <c r="H141" s="329">
        <f t="shared" si="8"/>
        <v>680</v>
      </c>
      <c r="J141" s="333"/>
    </row>
    <row r="142" spans="1:10" ht="24">
      <c r="A142" s="330" t="s">
        <v>6726</v>
      </c>
      <c r="B142" s="717" t="s">
        <v>6727</v>
      </c>
      <c r="C142" s="333">
        <v>23</v>
      </c>
      <c r="D142" s="329">
        <v>25</v>
      </c>
      <c r="E142" s="333">
        <v>11</v>
      </c>
      <c r="F142" s="329">
        <v>15</v>
      </c>
      <c r="G142" s="329">
        <f t="shared" si="8"/>
        <v>34</v>
      </c>
      <c r="H142" s="329">
        <f t="shared" si="8"/>
        <v>40</v>
      </c>
      <c r="J142" s="333"/>
    </row>
    <row r="143" spans="1:10" ht="25.5">
      <c r="A143" s="329" t="s">
        <v>6728</v>
      </c>
      <c r="B143" s="330" t="s">
        <v>6729</v>
      </c>
      <c r="C143" s="333">
        <v>245</v>
      </c>
      <c r="D143" s="329">
        <v>250</v>
      </c>
      <c r="E143" s="333">
        <v>151</v>
      </c>
      <c r="F143" s="329">
        <v>150</v>
      </c>
      <c r="G143" s="329">
        <f t="shared" si="8"/>
        <v>396</v>
      </c>
      <c r="H143" s="329">
        <f t="shared" si="8"/>
        <v>400</v>
      </c>
      <c r="J143" s="333"/>
    </row>
    <row r="144" spans="1:10" ht="24">
      <c r="A144" s="330" t="s">
        <v>6730</v>
      </c>
      <c r="B144" s="717" t="s">
        <v>6731</v>
      </c>
      <c r="C144" s="333">
        <v>0</v>
      </c>
      <c r="D144" s="329">
        <v>2</v>
      </c>
      <c r="E144" s="333">
        <v>0</v>
      </c>
      <c r="F144" s="329">
        <v>1</v>
      </c>
      <c r="G144" s="329">
        <f t="shared" si="8"/>
        <v>0</v>
      </c>
      <c r="H144" s="329">
        <f t="shared" si="8"/>
        <v>3</v>
      </c>
      <c r="J144" s="333"/>
    </row>
    <row r="145" spans="1:10">
      <c r="A145" s="330" t="s">
        <v>6732</v>
      </c>
      <c r="B145" s="717" t="s">
        <v>6733</v>
      </c>
      <c r="C145" s="333">
        <v>5</v>
      </c>
      <c r="D145" s="329">
        <v>5</v>
      </c>
      <c r="E145" s="333">
        <v>4</v>
      </c>
      <c r="F145" s="329">
        <v>5</v>
      </c>
      <c r="G145" s="329">
        <f t="shared" si="8"/>
        <v>9</v>
      </c>
      <c r="H145" s="329">
        <f t="shared" si="8"/>
        <v>10</v>
      </c>
      <c r="I145" s="718"/>
      <c r="J145" s="333"/>
    </row>
    <row r="146" spans="1:10" ht="24">
      <c r="A146" s="330" t="s">
        <v>6734</v>
      </c>
      <c r="B146" s="717" t="s">
        <v>6735</v>
      </c>
      <c r="C146" s="333">
        <v>1</v>
      </c>
      <c r="D146" s="329">
        <v>2</v>
      </c>
      <c r="E146" s="333">
        <v>1</v>
      </c>
      <c r="F146" s="329">
        <v>1</v>
      </c>
      <c r="G146" s="329">
        <f t="shared" si="8"/>
        <v>2</v>
      </c>
      <c r="H146" s="329">
        <f t="shared" si="8"/>
        <v>3</v>
      </c>
      <c r="I146" s="696"/>
      <c r="J146" s="333"/>
    </row>
    <row r="147" spans="1:10" ht="24">
      <c r="A147" s="330" t="s">
        <v>6736</v>
      </c>
      <c r="B147" s="717" t="s">
        <v>6737</v>
      </c>
      <c r="C147" s="333">
        <v>208</v>
      </c>
      <c r="D147" s="329">
        <v>210</v>
      </c>
      <c r="E147" s="333">
        <v>65</v>
      </c>
      <c r="F147" s="329">
        <v>70</v>
      </c>
      <c r="G147" s="329">
        <f t="shared" si="8"/>
        <v>273</v>
      </c>
      <c r="H147" s="329">
        <f t="shared" si="8"/>
        <v>280</v>
      </c>
      <c r="J147" s="333"/>
    </row>
    <row r="148" spans="1:10" ht="25.5">
      <c r="A148" s="329" t="s">
        <v>6738</v>
      </c>
      <c r="B148" s="330" t="s">
        <v>6739</v>
      </c>
      <c r="C148" s="333">
        <v>0</v>
      </c>
      <c r="D148" s="329">
        <v>1</v>
      </c>
      <c r="E148" s="333">
        <v>0</v>
      </c>
      <c r="F148" s="329">
        <v>1</v>
      </c>
      <c r="G148" s="329">
        <f t="shared" si="8"/>
        <v>0</v>
      </c>
      <c r="H148" s="329">
        <f t="shared" si="8"/>
        <v>2</v>
      </c>
      <c r="J148" s="333"/>
    </row>
    <row r="149" spans="1:10">
      <c r="A149" s="329" t="s">
        <v>6740</v>
      </c>
      <c r="B149" s="330" t="s">
        <v>6741</v>
      </c>
      <c r="C149" s="333">
        <v>0</v>
      </c>
      <c r="D149" s="329">
        <v>1</v>
      </c>
      <c r="E149" s="333">
        <v>0</v>
      </c>
      <c r="F149" s="329">
        <v>1</v>
      </c>
      <c r="G149" s="329">
        <f t="shared" si="8"/>
        <v>0</v>
      </c>
      <c r="H149" s="329">
        <f t="shared" si="8"/>
        <v>2</v>
      </c>
      <c r="J149" s="333"/>
    </row>
    <row r="150" spans="1:10" ht="38.25">
      <c r="A150" s="329" t="s">
        <v>6742</v>
      </c>
      <c r="B150" s="330" t="s">
        <v>6743</v>
      </c>
      <c r="C150" s="333">
        <v>5</v>
      </c>
      <c r="D150" s="329">
        <v>10</v>
      </c>
      <c r="E150" s="333">
        <v>0</v>
      </c>
      <c r="F150" s="329">
        <v>10</v>
      </c>
      <c r="G150" s="329">
        <f t="shared" si="8"/>
        <v>5</v>
      </c>
      <c r="H150" s="329">
        <f t="shared" si="8"/>
        <v>20</v>
      </c>
      <c r="J150" s="333"/>
    </row>
    <row r="151" spans="1:10" ht="38.25">
      <c r="A151" s="332" t="s">
        <v>6744</v>
      </c>
      <c r="B151" s="330" t="s">
        <v>6745</v>
      </c>
      <c r="C151" s="333">
        <v>2</v>
      </c>
      <c r="D151" s="329">
        <v>5</v>
      </c>
      <c r="E151" s="333">
        <v>3</v>
      </c>
      <c r="F151" s="329">
        <v>5</v>
      </c>
      <c r="G151" s="329">
        <f t="shared" si="8"/>
        <v>5</v>
      </c>
      <c r="H151" s="329">
        <f t="shared" si="8"/>
        <v>10</v>
      </c>
      <c r="J151" s="333"/>
    </row>
    <row r="152" spans="1:10" ht="38.25">
      <c r="A152" s="329" t="s">
        <v>6746</v>
      </c>
      <c r="B152" s="330" t="s">
        <v>6747</v>
      </c>
      <c r="C152" s="333">
        <v>24</v>
      </c>
      <c r="D152" s="719">
        <v>25</v>
      </c>
      <c r="E152" s="333">
        <v>13</v>
      </c>
      <c r="F152" s="719">
        <v>15</v>
      </c>
      <c r="G152" s="329">
        <f t="shared" si="8"/>
        <v>37</v>
      </c>
      <c r="H152" s="329">
        <f t="shared" si="8"/>
        <v>40</v>
      </c>
      <c r="J152" s="333"/>
    </row>
    <row r="153" spans="1:10" ht="38.25">
      <c r="A153" s="329" t="s">
        <v>6748</v>
      </c>
      <c r="B153" s="330" t="s">
        <v>6749</v>
      </c>
      <c r="C153" s="333">
        <v>20</v>
      </c>
      <c r="D153" s="329">
        <v>25</v>
      </c>
      <c r="E153" s="333">
        <v>2</v>
      </c>
      <c r="F153" s="329">
        <v>10</v>
      </c>
      <c r="G153" s="329">
        <f t="shared" si="8"/>
        <v>22</v>
      </c>
      <c r="H153" s="329">
        <f t="shared" si="8"/>
        <v>35</v>
      </c>
      <c r="J153" s="333"/>
    </row>
    <row r="154" spans="1:10" ht="51">
      <c r="A154" s="329" t="s">
        <v>6750</v>
      </c>
      <c r="B154" s="330" t="s">
        <v>6751</v>
      </c>
      <c r="C154" s="333">
        <v>19</v>
      </c>
      <c r="D154" s="329">
        <v>20</v>
      </c>
      <c r="E154" s="333">
        <v>13</v>
      </c>
      <c r="F154" s="329">
        <v>15</v>
      </c>
      <c r="G154" s="329">
        <f t="shared" si="8"/>
        <v>32</v>
      </c>
      <c r="H154" s="329">
        <f t="shared" si="8"/>
        <v>35</v>
      </c>
      <c r="J154" s="333"/>
    </row>
    <row r="155" spans="1:10" ht="38.25">
      <c r="A155" s="329" t="s">
        <v>6752</v>
      </c>
      <c r="B155" s="330" t="s">
        <v>6753</v>
      </c>
      <c r="C155" s="333">
        <v>2</v>
      </c>
      <c r="D155" s="329">
        <v>5</v>
      </c>
      <c r="E155" s="333">
        <v>2</v>
      </c>
      <c r="F155" s="329">
        <v>2</v>
      </c>
      <c r="G155" s="329">
        <f t="shared" si="8"/>
        <v>4</v>
      </c>
      <c r="H155" s="329">
        <f t="shared" si="8"/>
        <v>7</v>
      </c>
      <c r="J155" s="333"/>
    </row>
    <row r="156" spans="1:10" ht="38.25">
      <c r="A156" s="329" t="s">
        <v>6754</v>
      </c>
      <c r="B156" s="330" t="s">
        <v>6755</v>
      </c>
      <c r="C156" s="333">
        <v>22</v>
      </c>
      <c r="D156" s="329">
        <v>25</v>
      </c>
      <c r="E156" s="333">
        <v>14</v>
      </c>
      <c r="F156" s="329">
        <v>15</v>
      </c>
      <c r="G156" s="329">
        <f t="shared" si="8"/>
        <v>36</v>
      </c>
      <c r="H156" s="329">
        <f t="shared" si="8"/>
        <v>40</v>
      </c>
      <c r="J156" s="333"/>
    </row>
    <row r="157" spans="1:10" ht="25.5">
      <c r="A157" s="329" t="s">
        <v>6756</v>
      </c>
      <c r="B157" s="330" t="s">
        <v>6757</v>
      </c>
      <c r="C157" s="333">
        <v>1</v>
      </c>
      <c r="D157" s="329">
        <v>5</v>
      </c>
      <c r="E157" s="333">
        <v>0</v>
      </c>
      <c r="F157" s="329">
        <v>2</v>
      </c>
      <c r="G157" s="329">
        <f t="shared" si="8"/>
        <v>1</v>
      </c>
      <c r="H157" s="329">
        <f t="shared" si="8"/>
        <v>7</v>
      </c>
      <c r="J157" s="333"/>
    </row>
    <row r="158" spans="1:10" ht="38.25">
      <c r="A158" s="329" t="s">
        <v>6758</v>
      </c>
      <c r="B158" s="330" t="s">
        <v>6759</v>
      </c>
      <c r="C158" s="333">
        <v>0</v>
      </c>
      <c r="D158" s="329">
        <v>2</v>
      </c>
      <c r="E158" s="333">
        <v>0</v>
      </c>
      <c r="F158" s="329">
        <v>0</v>
      </c>
      <c r="G158" s="329">
        <f t="shared" si="8"/>
        <v>0</v>
      </c>
      <c r="H158" s="329">
        <f t="shared" si="8"/>
        <v>2</v>
      </c>
      <c r="J158" s="333"/>
    </row>
    <row r="159" spans="1:10">
      <c r="A159" s="707" t="s">
        <v>253</v>
      </c>
      <c r="B159" s="708"/>
      <c r="C159" s="698">
        <f t="shared" ref="C159:H159" si="9">SUM(C117:C158)</f>
        <v>4104</v>
      </c>
      <c r="D159" s="698">
        <f t="shared" si="9"/>
        <v>4408</v>
      </c>
      <c r="E159" s="698">
        <f t="shared" si="9"/>
        <v>2127</v>
      </c>
      <c r="F159" s="698">
        <f t="shared" si="9"/>
        <v>2284</v>
      </c>
      <c r="G159" s="698">
        <f t="shared" si="9"/>
        <v>6231</v>
      </c>
      <c r="H159" s="698">
        <f t="shared" si="9"/>
        <v>6692</v>
      </c>
      <c r="J159" s="333"/>
    </row>
    <row r="160" spans="1:10">
      <c r="A160" s="648" t="s">
        <v>252</v>
      </c>
      <c r="B160" s="648"/>
      <c r="C160" s="333">
        <v>4000</v>
      </c>
      <c r="D160" s="698">
        <v>4500</v>
      </c>
      <c r="E160" s="333">
        <v>2005</v>
      </c>
      <c r="F160" s="698">
        <v>2450</v>
      </c>
      <c r="G160" s="710">
        <f>C160+E160</f>
        <v>6005</v>
      </c>
      <c r="H160" s="710">
        <f>D160+F160</f>
        <v>6950</v>
      </c>
      <c r="J160" s="333"/>
    </row>
    <row r="161" spans="1:10" s="706" customFormat="1">
      <c r="A161" s="573"/>
      <c r="B161" s="140"/>
      <c r="C161" s="333"/>
      <c r="D161" s="140"/>
      <c r="E161" s="333"/>
      <c r="F161" s="140"/>
      <c r="G161" s="140"/>
      <c r="H161" s="140"/>
      <c r="J161" s="333"/>
    </row>
    <row r="162" spans="1:10" s="706" customFormat="1">
      <c r="A162" s="142"/>
      <c r="B162" s="142"/>
      <c r="C162" s="333"/>
      <c r="D162" s="140"/>
      <c r="E162" s="333"/>
      <c r="F162" s="140"/>
      <c r="G162" s="140"/>
      <c r="H162" s="140"/>
      <c r="J162" s="333"/>
    </row>
    <row r="163" spans="1:10">
      <c r="A163" s="650" t="s">
        <v>6760</v>
      </c>
      <c r="B163" s="650"/>
      <c r="C163" s="333"/>
      <c r="D163" s="661"/>
      <c r="E163" s="333"/>
      <c r="F163" s="661"/>
      <c r="G163" s="661"/>
      <c r="H163" s="661"/>
      <c r="J163" s="333"/>
    </row>
    <row r="164" spans="1:10" s="706" customFormat="1">
      <c r="A164" s="720" t="s">
        <v>6761</v>
      </c>
      <c r="B164" s="720" t="s">
        <v>6762</v>
      </c>
      <c r="C164" s="333">
        <v>740</v>
      </c>
      <c r="D164" s="333">
        <v>800</v>
      </c>
      <c r="E164" s="333">
        <v>135</v>
      </c>
      <c r="F164" s="333">
        <v>150</v>
      </c>
      <c r="G164" s="333">
        <f>C164+E164</f>
        <v>875</v>
      </c>
      <c r="H164" s="333">
        <f>D164+F164</f>
        <v>950</v>
      </c>
      <c r="J164" s="333"/>
    </row>
    <row r="165" spans="1:10" s="706" customFormat="1">
      <c r="A165" s="329" t="s">
        <v>6763</v>
      </c>
      <c r="B165" s="329" t="s">
        <v>6764</v>
      </c>
      <c r="C165" s="333">
        <v>0</v>
      </c>
      <c r="D165" s="329">
        <v>10</v>
      </c>
      <c r="E165" s="333">
        <v>0</v>
      </c>
      <c r="F165" s="329">
        <v>10</v>
      </c>
      <c r="G165" s="333">
        <f t="shared" ref="G165:H179" si="10">C165+E165</f>
        <v>0</v>
      </c>
      <c r="H165" s="329">
        <f t="shared" si="10"/>
        <v>20</v>
      </c>
      <c r="J165" s="333"/>
    </row>
    <row r="166" spans="1:10" s="706" customFormat="1">
      <c r="A166" s="720" t="s">
        <v>6765</v>
      </c>
      <c r="B166" s="720" t="s">
        <v>6766</v>
      </c>
      <c r="C166" s="333">
        <v>0</v>
      </c>
      <c r="D166" s="333">
        <v>10</v>
      </c>
      <c r="E166" s="333">
        <v>0</v>
      </c>
      <c r="F166" s="333">
        <v>5</v>
      </c>
      <c r="G166" s="333">
        <f t="shared" si="10"/>
        <v>0</v>
      </c>
      <c r="H166" s="333">
        <f t="shared" si="10"/>
        <v>15</v>
      </c>
      <c r="J166" s="333"/>
    </row>
    <row r="167" spans="1:10" s="706" customFormat="1">
      <c r="A167" s="720" t="s">
        <v>6767</v>
      </c>
      <c r="B167" s="720" t="s">
        <v>6768</v>
      </c>
      <c r="C167" s="333">
        <v>913</v>
      </c>
      <c r="D167" s="333">
        <v>950</v>
      </c>
      <c r="E167" s="333">
        <v>57</v>
      </c>
      <c r="F167" s="333">
        <v>60</v>
      </c>
      <c r="G167" s="333">
        <f t="shared" si="10"/>
        <v>970</v>
      </c>
      <c r="H167" s="333">
        <f t="shared" si="10"/>
        <v>1010</v>
      </c>
      <c r="J167" s="333"/>
    </row>
    <row r="168" spans="1:10" s="706" customFormat="1">
      <c r="A168" s="720" t="s">
        <v>6769</v>
      </c>
      <c r="B168" s="720" t="s">
        <v>6770</v>
      </c>
      <c r="C168" s="333">
        <v>0</v>
      </c>
      <c r="D168" s="333">
        <v>2</v>
      </c>
      <c r="E168" s="333">
        <v>0</v>
      </c>
      <c r="F168" s="333">
        <v>2</v>
      </c>
      <c r="G168" s="333">
        <f t="shared" si="10"/>
        <v>0</v>
      </c>
      <c r="H168" s="333">
        <f t="shared" si="10"/>
        <v>4</v>
      </c>
      <c r="J168" s="333"/>
    </row>
    <row r="169" spans="1:10" s="706" customFormat="1">
      <c r="A169" s="720" t="s">
        <v>6771</v>
      </c>
      <c r="B169" s="720" t="s">
        <v>6772</v>
      </c>
      <c r="C169" s="333">
        <v>113</v>
      </c>
      <c r="D169" s="333">
        <v>120</v>
      </c>
      <c r="E169" s="333">
        <v>21</v>
      </c>
      <c r="F169" s="333">
        <v>25</v>
      </c>
      <c r="G169" s="333">
        <f t="shared" si="10"/>
        <v>134</v>
      </c>
      <c r="H169" s="333">
        <f t="shared" si="10"/>
        <v>145</v>
      </c>
      <c r="J169" s="333"/>
    </row>
    <row r="170" spans="1:10" s="706" customFormat="1">
      <c r="A170" s="329" t="s">
        <v>6773</v>
      </c>
      <c r="B170" s="329" t="s">
        <v>6774</v>
      </c>
      <c r="C170" s="333">
        <v>2</v>
      </c>
      <c r="D170" s="329">
        <v>12</v>
      </c>
      <c r="E170" s="333">
        <v>39</v>
      </c>
      <c r="F170" s="329">
        <v>40</v>
      </c>
      <c r="G170" s="333">
        <f t="shared" si="10"/>
        <v>41</v>
      </c>
      <c r="H170" s="329">
        <f t="shared" si="10"/>
        <v>52</v>
      </c>
      <c r="J170" s="333"/>
    </row>
    <row r="171" spans="1:10" s="721" customFormat="1">
      <c r="A171" s="720" t="s">
        <v>6775</v>
      </c>
      <c r="B171" s="720" t="s">
        <v>6776</v>
      </c>
      <c r="C171" s="333">
        <v>195</v>
      </c>
      <c r="D171" s="333">
        <v>200</v>
      </c>
      <c r="E171" s="333">
        <v>35</v>
      </c>
      <c r="F171" s="333">
        <v>40</v>
      </c>
      <c r="G171" s="333">
        <f t="shared" si="10"/>
        <v>230</v>
      </c>
      <c r="H171" s="333">
        <f t="shared" si="10"/>
        <v>240</v>
      </c>
      <c r="J171" s="333"/>
    </row>
    <row r="172" spans="1:10" s="706" customFormat="1">
      <c r="A172" s="329" t="s">
        <v>6777</v>
      </c>
      <c r="B172" s="329" t="s">
        <v>6778</v>
      </c>
      <c r="C172" s="333">
        <v>0</v>
      </c>
      <c r="D172" s="329">
        <v>2</v>
      </c>
      <c r="E172" s="333">
        <v>0</v>
      </c>
      <c r="F172" s="329">
        <v>5</v>
      </c>
      <c r="G172" s="333">
        <f t="shared" si="10"/>
        <v>0</v>
      </c>
      <c r="H172" s="329">
        <f t="shared" si="10"/>
        <v>7</v>
      </c>
      <c r="J172" s="333"/>
    </row>
    <row r="173" spans="1:10" s="722" customFormat="1">
      <c r="A173" s="720" t="s">
        <v>6779</v>
      </c>
      <c r="B173" s="720" t="s">
        <v>6780</v>
      </c>
      <c r="C173" s="333">
        <v>151</v>
      </c>
      <c r="D173" s="333">
        <v>180</v>
      </c>
      <c r="E173" s="333">
        <v>4</v>
      </c>
      <c r="F173" s="333">
        <v>5</v>
      </c>
      <c r="G173" s="333">
        <f t="shared" si="10"/>
        <v>155</v>
      </c>
      <c r="H173" s="333">
        <f t="shared" si="10"/>
        <v>185</v>
      </c>
      <c r="J173" s="333"/>
    </row>
    <row r="174" spans="1:10" s="722" customFormat="1">
      <c r="A174" s="720" t="s">
        <v>6781</v>
      </c>
      <c r="B174" s="720" t="s">
        <v>6782</v>
      </c>
      <c r="C174" s="333">
        <v>2</v>
      </c>
      <c r="D174" s="329">
        <v>2</v>
      </c>
      <c r="E174" s="333">
        <v>0</v>
      </c>
      <c r="F174" s="329">
        <v>5</v>
      </c>
      <c r="G174" s="333">
        <f t="shared" si="10"/>
        <v>2</v>
      </c>
      <c r="H174" s="329">
        <f t="shared" si="10"/>
        <v>7</v>
      </c>
      <c r="J174" s="333"/>
    </row>
    <row r="175" spans="1:10" s="722" customFormat="1">
      <c r="A175" s="723" t="s">
        <v>6783</v>
      </c>
      <c r="B175" s="723" t="s">
        <v>6784</v>
      </c>
      <c r="C175" s="333">
        <v>0</v>
      </c>
      <c r="D175" s="723">
        <v>2</v>
      </c>
      <c r="E175" s="333">
        <v>0</v>
      </c>
      <c r="F175" s="723">
        <v>5</v>
      </c>
      <c r="G175" s="333">
        <f t="shared" si="10"/>
        <v>0</v>
      </c>
      <c r="H175" s="329">
        <f t="shared" si="10"/>
        <v>7</v>
      </c>
      <c r="J175" s="333"/>
    </row>
    <row r="176" spans="1:10" s="722" customFormat="1">
      <c r="A176" s="329" t="s">
        <v>6785</v>
      </c>
      <c r="B176" s="329" t="s">
        <v>6786</v>
      </c>
      <c r="C176" s="333">
        <v>58</v>
      </c>
      <c r="D176" s="329">
        <v>60</v>
      </c>
      <c r="E176" s="333">
        <v>0</v>
      </c>
      <c r="F176" s="329">
        <v>5</v>
      </c>
      <c r="G176" s="333">
        <f t="shared" si="10"/>
        <v>58</v>
      </c>
      <c r="H176" s="329">
        <f t="shared" si="10"/>
        <v>65</v>
      </c>
      <c r="J176" s="333"/>
    </row>
    <row r="177" spans="1:10" s="722" customFormat="1">
      <c r="A177" s="332" t="s">
        <v>6787</v>
      </c>
      <c r="B177" s="720" t="s">
        <v>6788</v>
      </c>
      <c r="C177" s="333">
        <v>1204</v>
      </c>
      <c r="D177" s="333">
        <v>1300</v>
      </c>
      <c r="E177" s="333">
        <v>202</v>
      </c>
      <c r="F177" s="333">
        <v>200</v>
      </c>
      <c r="G177" s="333">
        <f t="shared" si="10"/>
        <v>1406</v>
      </c>
      <c r="H177" s="333">
        <f t="shared" si="10"/>
        <v>1500</v>
      </c>
      <c r="J177" s="333"/>
    </row>
    <row r="178" spans="1:10" s="706" customFormat="1">
      <c r="A178" s="720" t="s">
        <v>178</v>
      </c>
      <c r="B178" s="720" t="s">
        <v>6789</v>
      </c>
      <c r="C178" s="333">
        <v>90</v>
      </c>
      <c r="D178" s="329">
        <v>100</v>
      </c>
      <c r="E178" s="333">
        <v>1</v>
      </c>
      <c r="F178" s="329">
        <v>5</v>
      </c>
      <c r="G178" s="329">
        <f t="shared" si="10"/>
        <v>91</v>
      </c>
      <c r="H178" s="329">
        <f t="shared" si="10"/>
        <v>105</v>
      </c>
      <c r="J178" s="333"/>
    </row>
    <row r="179" spans="1:10" s="706" customFormat="1">
      <c r="A179" s="720" t="s">
        <v>6790</v>
      </c>
      <c r="B179" s="720" t="s">
        <v>6791</v>
      </c>
      <c r="C179" s="333">
        <v>219</v>
      </c>
      <c r="D179" s="333">
        <v>230</v>
      </c>
      <c r="E179" s="333">
        <v>40</v>
      </c>
      <c r="F179" s="333">
        <v>50</v>
      </c>
      <c r="G179" s="333">
        <f t="shared" si="10"/>
        <v>259</v>
      </c>
      <c r="H179" s="333">
        <f t="shared" si="10"/>
        <v>280</v>
      </c>
      <c r="J179" s="333"/>
    </row>
    <row r="180" spans="1:10" s="706" customFormat="1">
      <c r="A180" s="720" t="s">
        <v>6792</v>
      </c>
      <c r="B180" s="720" t="s">
        <v>6793</v>
      </c>
      <c r="C180" s="333">
        <v>0</v>
      </c>
      <c r="D180" s="333">
        <v>2</v>
      </c>
      <c r="E180" s="333">
        <v>0</v>
      </c>
      <c r="F180" s="333">
        <v>5</v>
      </c>
      <c r="G180" s="333">
        <f t="shared" ref="G180:H182" si="11">C180+E180</f>
        <v>0</v>
      </c>
      <c r="H180" s="333">
        <f t="shared" si="11"/>
        <v>7</v>
      </c>
      <c r="J180" s="333"/>
    </row>
    <row r="181" spans="1:10" s="706" customFormat="1">
      <c r="A181" s="720" t="s">
        <v>6794</v>
      </c>
      <c r="B181" s="720" t="s">
        <v>6795</v>
      </c>
      <c r="C181" s="333">
        <v>0</v>
      </c>
      <c r="D181" s="333">
        <v>2</v>
      </c>
      <c r="E181" s="333">
        <v>0</v>
      </c>
      <c r="F181" s="333">
        <v>5</v>
      </c>
      <c r="G181" s="333">
        <f t="shared" si="11"/>
        <v>0</v>
      </c>
      <c r="H181" s="333">
        <f t="shared" si="11"/>
        <v>7</v>
      </c>
      <c r="J181" s="333"/>
    </row>
    <row r="182" spans="1:10" s="706" customFormat="1">
      <c r="A182" s="720" t="s">
        <v>6796</v>
      </c>
      <c r="B182" s="720" t="s">
        <v>6797</v>
      </c>
      <c r="C182" s="333">
        <v>0</v>
      </c>
      <c r="D182" s="333">
        <v>2</v>
      </c>
      <c r="E182" s="333">
        <v>0</v>
      </c>
      <c r="F182" s="333">
        <v>5</v>
      </c>
      <c r="G182" s="333">
        <f t="shared" si="11"/>
        <v>0</v>
      </c>
      <c r="H182" s="333">
        <f t="shared" si="11"/>
        <v>7</v>
      </c>
      <c r="J182" s="333"/>
    </row>
    <row r="183" spans="1:10">
      <c r="A183" s="707" t="s">
        <v>253</v>
      </c>
      <c r="B183" s="708"/>
      <c r="C183" s="698">
        <f t="shared" ref="C183:H183" si="12">SUM(C164:C182)</f>
        <v>3687</v>
      </c>
      <c r="D183" s="698">
        <f t="shared" si="12"/>
        <v>3986</v>
      </c>
      <c r="E183" s="698">
        <f t="shared" si="12"/>
        <v>534</v>
      </c>
      <c r="F183" s="698">
        <f t="shared" si="12"/>
        <v>627</v>
      </c>
      <c r="G183" s="698">
        <f t="shared" si="12"/>
        <v>4221</v>
      </c>
      <c r="H183" s="698">
        <f t="shared" si="12"/>
        <v>4613</v>
      </c>
    </row>
    <row r="184" spans="1:10">
      <c r="A184" s="648" t="s">
        <v>252</v>
      </c>
      <c r="B184" s="648"/>
      <c r="C184" s="698">
        <v>3250</v>
      </c>
      <c r="D184" s="698">
        <v>3250</v>
      </c>
      <c r="E184" s="698">
        <v>502</v>
      </c>
      <c r="F184" s="698">
        <v>685</v>
      </c>
      <c r="G184" s="710">
        <f>C184+E184</f>
        <v>3752</v>
      </c>
      <c r="H184" s="710">
        <f>D184+F184</f>
        <v>3935</v>
      </c>
    </row>
    <row r="185" spans="1:10" s="706" customFormat="1">
      <c r="A185" s="141"/>
      <c r="B185" s="140"/>
      <c r="C185" s="140"/>
      <c r="D185" s="140"/>
      <c r="E185" s="140"/>
      <c r="F185" s="140"/>
      <c r="G185" s="140"/>
      <c r="H185" s="140"/>
    </row>
    <row r="186" spans="1:10" s="706" customFormat="1">
      <c r="A186" s="711" t="s">
        <v>254</v>
      </c>
      <c r="B186" s="711"/>
      <c r="C186" s="140"/>
      <c r="D186" s="140"/>
      <c r="E186" s="140"/>
      <c r="F186" s="140"/>
      <c r="G186" s="140"/>
      <c r="H186" s="140"/>
    </row>
    <row r="187" spans="1:10" s="706" customFormat="1">
      <c r="A187" s="724" t="s">
        <v>178</v>
      </c>
      <c r="B187" s="725" t="s">
        <v>179</v>
      </c>
      <c r="C187" s="725"/>
      <c r="D187" s="725">
        <v>50</v>
      </c>
      <c r="E187" s="725"/>
      <c r="F187" s="725"/>
      <c r="G187" s="725"/>
      <c r="H187" s="725">
        <v>50</v>
      </c>
    </row>
    <row r="188" spans="1:10" s="706" customFormat="1">
      <c r="A188" s="143"/>
      <c r="B188" s="140"/>
      <c r="C188" s="140"/>
      <c r="D188" s="140"/>
      <c r="E188" s="140"/>
      <c r="F188" s="140"/>
      <c r="G188" s="140"/>
      <c r="H188" s="140"/>
    </row>
    <row r="189" spans="1:10" s="706" customFormat="1">
      <c r="A189" s="143"/>
      <c r="B189" s="142"/>
      <c r="C189" s="140"/>
      <c r="D189" s="140"/>
      <c r="E189" s="140"/>
      <c r="F189" s="140"/>
      <c r="G189" s="140"/>
      <c r="H189" s="140"/>
    </row>
    <row r="190" spans="1:10" s="706" customFormat="1">
      <c r="A190" s="143"/>
      <c r="B190" s="140"/>
      <c r="C190" s="140"/>
      <c r="D190" s="140"/>
      <c r="E190" s="140"/>
      <c r="F190" s="140"/>
      <c r="G190" s="140"/>
      <c r="H190" s="140"/>
    </row>
    <row r="191" spans="1:10" s="706" customFormat="1">
      <c r="A191" s="142"/>
      <c r="B191" s="142"/>
      <c r="C191" s="140"/>
      <c r="D191" s="140"/>
      <c r="E191" s="140"/>
      <c r="F191" s="140"/>
      <c r="G191" s="140"/>
      <c r="H191" s="140"/>
    </row>
    <row r="192" spans="1:10" s="706" customFormat="1">
      <c r="B192" s="142" t="s">
        <v>256</v>
      </c>
      <c r="C192" s="698">
        <f t="shared" ref="C192:H192" si="13">SUM(C73+C95+C99+C112+C159+C187+C183+C78)</f>
        <v>71987</v>
      </c>
      <c r="D192" s="698">
        <f t="shared" si="13"/>
        <v>81405</v>
      </c>
      <c r="E192" s="698">
        <f t="shared" si="13"/>
        <v>14763</v>
      </c>
      <c r="F192" s="698">
        <f t="shared" si="13"/>
        <v>15467</v>
      </c>
      <c r="G192" s="698">
        <f t="shared" si="13"/>
        <v>86750</v>
      </c>
      <c r="H192" s="698">
        <f t="shared" si="13"/>
        <v>96872</v>
      </c>
    </row>
    <row r="193" spans="1:9" s="706" customFormat="1">
      <c r="B193" s="142" t="s">
        <v>255</v>
      </c>
      <c r="C193" s="698">
        <f t="shared" ref="C193:H193" si="14">C184+C160+C113+C96+C74</f>
        <v>59294</v>
      </c>
      <c r="D193" s="698">
        <f t="shared" si="14"/>
        <v>68750</v>
      </c>
      <c r="E193" s="698">
        <f t="shared" si="14"/>
        <v>12018</v>
      </c>
      <c r="F193" s="698">
        <f t="shared" si="14"/>
        <v>14385</v>
      </c>
      <c r="G193" s="698">
        <f t="shared" si="14"/>
        <v>71312</v>
      </c>
      <c r="H193" s="698">
        <f t="shared" si="14"/>
        <v>83135</v>
      </c>
    </row>
    <row r="194" spans="1:9">
      <c r="A194" s="243" t="s">
        <v>187</v>
      </c>
      <c r="B194" s="243"/>
      <c r="C194" s="243"/>
      <c r="D194" s="243"/>
      <c r="E194" s="243"/>
      <c r="F194" s="243"/>
      <c r="G194" s="243"/>
      <c r="H194" s="243"/>
      <c r="I194" s="142"/>
    </row>
    <row r="195" spans="1:9">
      <c r="A195" s="989" t="s">
        <v>189</v>
      </c>
      <c r="B195" s="989"/>
      <c r="C195" s="989"/>
      <c r="D195" s="989"/>
      <c r="E195" s="989"/>
      <c r="F195" s="989"/>
      <c r="G195" s="989"/>
      <c r="H195" s="989"/>
      <c r="I195" s="142"/>
    </row>
  </sheetData>
  <mergeCells count="7">
    <mergeCell ref="C2:D2"/>
    <mergeCell ref="A195:H195"/>
    <mergeCell ref="A6:A7"/>
    <mergeCell ref="B6:B7"/>
    <mergeCell ref="E6:F6"/>
    <mergeCell ref="G6:H6"/>
    <mergeCell ref="C6:D6"/>
  </mergeCells>
  <phoneticPr fontId="0" type="noConversion"/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C00000"/>
  </sheetPr>
  <dimension ref="A1:J302"/>
  <sheetViews>
    <sheetView topLeftCell="A70" zoomScaleSheetLayoutView="100" workbookViewId="0">
      <selection activeCell="M249" sqref="M249"/>
    </sheetView>
  </sheetViews>
  <sheetFormatPr defaultRowHeight="12.75"/>
  <cols>
    <col min="1" max="1" width="8.140625" style="645" customWidth="1"/>
    <col min="2" max="2" width="41.140625" style="645" customWidth="1"/>
    <col min="3" max="3" width="8.42578125" style="645" customWidth="1"/>
    <col min="4" max="4" width="9.5703125" style="645" customWidth="1"/>
    <col min="5" max="5" width="8.7109375" style="645" customWidth="1"/>
    <col min="6" max="6" width="10" style="645" customWidth="1"/>
    <col min="7" max="7" width="9.140625" style="645" customWidth="1"/>
    <col min="8" max="8" width="9.28515625" style="645" customWidth="1"/>
    <col min="9" max="9" width="10.85546875" style="645" customWidth="1"/>
    <col min="10" max="16384" width="9.140625" style="645"/>
  </cols>
  <sheetData>
    <row r="1" spans="1:9">
      <c r="A1" s="322" t="s">
        <v>353</v>
      </c>
      <c r="B1" s="323" t="s">
        <v>200</v>
      </c>
      <c r="C1" s="324" t="str">
        <f>[5]Kadar.ode.!C1</f>
        <v>OБ "Студеница" Краљево</v>
      </c>
      <c r="D1" s="324"/>
      <c r="E1" s="324"/>
      <c r="F1" s="324"/>
      <c r="G1" s="324"/>
    </row>
    <row r="2" spans="1:9">
      <c r="A2" s="322"/>
      <c r="B2" s="323" t="s">
        <v>201</v>
      </c>
      <c r="C2" s="988">
        <f>[5]Kadar.ode.!C2</f>
        <v>17870092</v>
      </c>
      <c r="D2" s="988"/>
      <c r="E2" s="324"/>
      <c r="F2" s="324"/>
      <c r="G2" s="324"/>
    </row>
    <row r="3" spans="1:9">
      <c r="A3" s="322"/>
      <c r="B3" s="323" t="s">
        <v>203</v>
      </c>
      <c r="C3" s="326" t="s">
        <v>2012</v>
      </c>
      <c r="D3" s="324"/>
      <c r="E3" s="324"/>
      <c r="F3" s="324"/>
      <c r="G3" s="324"/>
    </row>
    <row r="4" spans="1:9" s="647" customFormat="1" ht="15.75">
      <c r="A4" s="322"/>
      <c r="B4" s="323" t="s">
        <v>202</v>
      </c>
      <c r="C4" s="327" t="s">
        <v>322</v>
      </c>
      <c r="D4" s="327"/>
      <c r="E4" s="327"/>
      <c r="F4" s="327"/>
      <c r="G4" s="327"/>
      <c r="H4" s="646"/>
    </row>
    <row r="5" spans="1:9" s="647" customFormat="1" ht="15.75">
      <c r="A5" s="646"/>
      <c r="G5" s="646"/>
      <c r="H5" s="646"/>
    </row>
    <row r="6" spans="1:9" s="241" customFormat="1">
      <c r="A6" s="952" t="s">
        <v>120</v>
      </c>
      <c r="B6" s="952" t="s">
        <v>245</v>
      </c>
      <c r="C6" s="952" t="s">
        <v>257</v>
      </c>
      <c r="D6" s="952"/>
      <c r="E6" s="952" t="s">
        <v>258</v>
      </c>
      <c r="F6" s="952"/>
      <c r="G6" s="952" t="s">
        <v>88</v>
      </c>
      <c r="H6" s="952"/>
    </row>
    <row r="7" spans="1:9" s="241" customFormat="1" ht="23.25" thickBot="1">
      <c r="A7" s="952"/>
      <c r="B7" s="952"/>
      <c r="C7" s="94" t="s">
        <v>366</v>
      </c>
      <c r="D7" s="94" t="s">
        <v>367</v>
      </c>
      <c r="E7" s="94" t="s">
        <v>366</v>
      </c>
      <c r="F7" s="94" t="s">
        <v>367</v>
      </c>
      <c r="G7" s="94" t="s">
        <v>366</v>
      </c>
      <c r="H7" s="94" t="s">
        <v>367</v>
      </c>
    </row>
    <row r="8" spans="1:9" s="652" customFormat="1" ht="13.5" thickTop="1">
      <c r="A8" s="648" t="s">
        <v>341</v>
      </c>
      <c r="B8" s="648"/>
      <c r="C8" s="649"/>
      <c r="D8" s="649"/>
      <c r="E8" s="650"/>
      <c r="F8" s="650"/>
      <c r="G8" s="650"/>
      <c r="H8" s="650"/>
      <c r="I8" s="651"/>
    </row>
    <row r="9" spans="1:9" s="652" customFormat="1">
      <c r="A9" s="331" t="s">
        <v>6041</v>
      </c>
      <c r="B9" s="451" t="s">
        <v>6042</v>
      </c>
      <c r="C9" s="652">
        <v>3750</v>
      </c>
      <c r="D9" s="413">
        <v>4000</v>
      </c>
      <c r="E9" s="652">
        <v>1117</v>
      </c>
      <c r="F9" s="364">
        <v>1200</v>
      </c>
      <c r="G9" s="364">
        <f t="shared" ref="G9:H40" si="0">C9+E9</f>
        <v>4867</v>
      </c>
      <c r="H9" s="364">
        <f t="shared" si="0"/>
        <v>5200</v>
      </c>
      <c r="I9" s="651"/>
    </row>
    <row r="10" spans="1:9" s="652" customFormat="1">
      <c r="A10" s="331" t="s">
        <v>2003</v>
      </c>
      <c r="B10" s="451" t="s">
        <v>2004</v>
      </c>
      <c r="C10" s="652">
        <v>94596</v>
      </c>
      <c r="D10" s="364">
        <v>95000</v>
      </c>
      <c r="E10" s="652">
        <v>41959</v>
      </c>
      <c r="F10" s="364">
        <v>42000</v>
      </c>
      <c r="G10" s="364">
        <f t="shared" si="0"/>
        <v>136555</v>
      </c>
      <c r="H10" s="364">
        <f t="shared" si="0"/>
        <v>137000</v>
      </c>
      <c r="I10" s="651"/>
    </row>
    <row r="11" spans="1:9" s="652" customFormat="1">
      <c r="A11" s="331" t="s">
        <v>6043</v>
      </c>
      <c r="B11" s="451" t="s">
        <v>6044</v>
      </c>
      <c r="C11" s="652">
        <v>246</v>
      </c>
      <c r="D11" s="364">
        <v>300</v>
      </c>
      <c r="E11" s="652">
        <v>5259</v>
      </c>
      <c r="F11" s="364">
        <v>5500</v>
      </c>
      <c r="G11" s="364">
        <f t="shared" si="0"/>
        <v>5505</v>
      </c>
      <c r="H11" s="364">
        <f t="shared" si="0"/>
        <v>5800</v>
      </c>
      <c r="I11" s="651"/>
    </row>
    <row r="12" spans="1:9" s="652" customFormat="1">
      <c r="A12" s="331" t="s">
        <v>6045</v>
      </c>
      <c r="B12" s="451" t="s">
        <v>6046</v>
      </c>
      <c r="C12" s="652">
        <v>246</v>
      </c>
      <c r="D12" s="364">
        <v>300</v>
      </c>
      <c r="E12" s="652">
        <v>5257</v>
      </c>
      <c r="F12" s="364">
        <v>5500</v>
      </c>
      <c r="G12" s="364">
        <f t="shared" si="0"/>
        <v>5503</v>
      </c>
      <c r="H12" s="364">
        <f t="shared" si="0"/>
        <v>5800</v>
      </c>
      <c r="I12" s="651"/>
    </row>
    <row r="13" spans="1:9" s="652" customFormat="1">
      <c r="A13" s="472" t="s">
        <v>6047</v>
      </c>
      <c r="B13" s="451" t="s">
        <v>6048</v>
      </c>
      <c r="C13" s="652">
        <v>446</v>
      </c>
      <c r="D13" s="461">
        <v>500</v>
      </c>
      <c r="E13" s="652">
        <v>2</v>
      </c>
      <c r="F13" s="461">
        <v>5</v>
      </c>
      <c r="G13" s="364">
        <f t="shared" si="0"/>
        <v>448</v>
      </c>
      <c r="H13" s="364">
        <f t="shared" si="0"/>
        <v>505</v>
      </c>
      <c r="I13" s="651"/>
    </row>
    <row r="14" spans="1:9" s="652" customFormat="1" ht="25.5">
      <c r="A14" s="331" t="s">
        <v>6049</v>
      </c>
      <c r="B14" s="451" t="s">
        <v>6050</v>
      </c>
      <c r="C14" s="652">
        <v>3752</v>
      </c>
      <c r="D14" s="364">
        <v>3800</v>
      </c>
      <c r="E14" s="652">
        <v>541</v>
      </c>
      <c r="F14" s="364">
        <v>550</v>
      </c>
      <c r="G14" s="364">
        <f t="shared" si="0"/>
        <v>4293</v>
      </c>
      <c r="H14" s="364">
        <f t="shared" si="0"/>
        <v>4350</v>
      </c>
      <c r="I14" s="651"/>
    </row>
    <row r="15" spans="1:9" s="652" customFormat="1">
      <c r="A15" s="331" t="s">
        <v>6051</v>
      </c>
      <c r="B15" s="451" t="s">
        <v>6052</v>
      </c>
      <c r="C15" s="652">
        <v>209</v>
      </c>
      <c r="D15" s="364">
        <v>210</v>
      </c>
      <c r="E15" s="652">
        <v>3943</v>
      </c>
      <c r="F15" s="364">
        <v>4000</v>
      </c>
      <c r="G15" s="364">
        <f t="shared" si="0"/>
        <v>4152</v>
      </c>
      <c r="H15" s="364">
        <f t="shared" si="0"/>
        <v>4210</v>
      </c>
      <c r="I15" s="651"/>
    </row>
    <row r="16" spans="1:9" s="652" customFormat="1">
      <c r="A16" s="331" t="s">
        <v>6053</v>
      </c>
      <c r="B16" s="451" t="s">
        <v>6054</v>
      </c>
      <c r="C16" s="652">
        <v>271</v>
      </c>
      <c r="D16" s="364">
        <v>280</v>
      </c>
      <c r="E16" s="652">
        <v>5626</v>
      </c>
      <c r="F16" s="364">
        <v>5500</v>
      </c>
      <c r="G16" s="364">
        <f t="shared" si="0"/>
        <v>5897</v>
      </c>
      <c r="H16" s="364">
        <f t="shared" si="0"/>
        <v>5780</v>
      </c>
      <c r="I16" s="651"/>
    </row>
    <row r="17" spans="1:9" s="652" customFormat="1">
      <c r="A17" s="331" t="s">
        <v>6055</v>
      </c>
      <c r="B17" s="451" t="s">
        <v>6056</v>
      </c>
      <c r="C17" s="652">
        <v>0</v>
      </c>
      <c r="D17" s="364">
        <v>2</v>
      </c>
      <c r="E17" s="652">
        <v>0</v>
      </c>
      <c r="F17" s="364">
        <v>5</v>
      </c>
      <c r="G17" s="364">
        <f t="shared" si="0"/>
        <v>0</v>
      </c>
      <c r="H17" s="364">
        <f t="shared" si="0"/>
        <v>7</v>
      </c>
      <c r="I17" s="651"/>
    </row>
    <row r="18" spans="1:9" s="652" customFormat="1">
      <c r="A18" s="331" t="s">
        <v>6057</v>
      </c>
      <c r="B18" s="451" t="s">
        <v>6058</v>
      </c>
      <c r="C18" s="652">
        <v>271</v>
      </c>
      <c r="D18" s="364">
        <v>280</v>
      </c>
      <c r="E18" s="652">
        <v>5626</v>
      </c>
      <c r="F18" s="364">
        <v>5500</v>
      </c>
      <c r="G18" s="364">
        <f t="shared" si="0"/>
        <v>5897</v>
      </c>
      <c r="H18" s="364">
        <f t="shared" si="0"/>
        <v>5780</v>
      </c>
      <c r="I18" s="651"/>
    </row>
    <row r="19" spans="1:9">
      <c r="A19" s="645" t="s">
        <v>6059</v>
      </c>
      <c r="B19" s="645" t="s">
        <v>6060</v>
      </c>
      <c r="C19" s="645">
        <v>4</v>
      </c>
      <c r="D19" s="645">
        <v>5</v>
      </c>
      <c r="E19" s="645">
        <v>4</v>
      </c>
      <c r="F19" s="653">
        <v>5</v>
      </c>
      <c r="G19" s="654">
        <f t="shared" si="0"/>
        <v>8</v>
      </c>
      <c r="H19" s="654">
        <f t="shared" si="0"/>
        <v>10</v>
      </c>
    </row>
    <row r="20" spans="1:9" ht="25.5">
      <c r="A20" s="331" t="s">
        <v>6061</v>
      </c>
      <c r="B20" s="451" t="s">
        <v>6062</v>
      </c>
      <c r="C20" s="645">
        <v>40812</v>
      </c>
      <c r="D20" s="364">
        <v>41000</v>
      </c>
      <c r="E20" s="645">
        <v>16340</v>
      </c>
      <c r="F20" s="364">
        <v>17000</v>
      </c>
      <c r="G20" s="364">
        <f t="shared" si="0"/>
        <v>57152</v>
      </c>
      <c r="H20" s="364">
        <f t="shared" si="0"/>
        <v>58000</v>
      </c>
    </row>
    <row r="21" spans="1:9" s="652" customFormat="1">
      <c r="A21" s="331" t="s">
        <v>6063</v>
      </c>
      <c r="B21" s="451" t="s">
        <v>6064</v>
      </c>
      <c r="C21" s="652">
        <v>2307</v>
      </c>
      <c r="D21" s="364">
        <v>2500</v>
      </c>
      <c r="E21" s="652">
        <v>4275</v>
      </c>
      <c r="F21" s="364">
        <v>4300</v>
      </c>
      <c r="G21" s="364">
        <f t="shared" si="0"/>
        <v>6582</v>
      </c>
      <c r="H21" s="364">
        <f t="shared" si="0"/>
        <v>6800</v>
      </c>
      <c r="I21" s="651"/>
    </row>
    <row r="22" spans="1:9" s="652" customFormat="1">
      <c r="A22" s="331" t="s">
        <v>6065</v>
      </c>
      <c r="B22" s="451" t="s">
        <v>6066</v>
      </c>
      <c r="C22" s="652">
        <v>3108</v>
      </c>
      <c r="D22" s="364">
        <v>3200</v>
      </c>
      <c r="E22" s="652">
        <v>1401</v>
      </c>
      <c r="F22" s="364">
        <v>1500</v>
      </c>
      <c r="G22" s="364">
        <f t="shared" si="0"/>
        <v>4509</v>
      </c>
      <c r="H22" s="364">
        <f t="shared" si="0"/>
        <v>4700</v>
      </c>
      <c r="I22" s="651"/>
    </row>
    <row r="23" spans="1:9" s="652" customFormat="1">
      <c r="A23" s="331" t="s">
        <v>6067</v>
      </c>
      <c r="B23" s="451" t="s">
        <v>6068</v>
      </c>
      <c r="C23" s="652">
        <v>137</v>
      </c>
      <c r="D23" s="364">
        <v>150</v>
      </c>
      <c r="E23" s="652">
        <v>60</v>
      </c>
      <c r="F23" s="364">
        <v>75</v>
      </c>
      <c r="G23" s="364">
        <f t="shared" si="0"/>
        <v>197</v>
      </c>
      <c r="H23" s="364">
        <f t="shared" si="0"/>
        <v>225</v>
      </c>
      <c r="I23" s="651"/>
    </row>
    <row r="24" spans="1:9" s="652" customFormat="1" ht="25.5">
      <c r="A24" s="331" t="s">
        <v>6069</v>
      </c>
      <c r="B24" s="451" t="s">
        <v>6070</v>
      </c>
      <c r="C24" s="652">
        <v>12175</v>
      </c>
      <c r="D24" s="364">
        <v>12500</v>
      </c>
      <c r="E24" s="652">
        <v>4388</v>
      </c>
      <c r="F24" s="364">
        <v>4500</v>
      </c>
      <c r="G24" s="364">
        <f t="shared" si="0"/>
        <v>16563</v>
      </c>
      <c r="H24" s="364">
        <f t="shared" si="0"/>
        <v>17000</v>
      </c>
      <c r="I24" s="651"/>
    </row>
    <row r="25" spans="1:9" s="652" customFormat="1" ht="25.5">
      <c r="A25" s="331" t="s">
        <v>6071</v>
      </c>
      <c r="B25" s="451" t="s">
        <v>6072</v>
      </c>
      <c r="C25" s="652">
        <v>40739</v>
      </c>
      <c r="D25" s="364">
        <v>41000</v>
      </c>
      <c r="E25" s="652">
        <v>16348</v>
      </c>
      <c r="F25" s="364">
        <v>16500</v>
      </c>
      <c r="G25" s="364">
        <f t="shared" si="0"/>
        <v>57087</v>
      </c>
      <c r="H25" s="364">
        <f t="shared" si="0"/>
        <v>57500</v>
      </c>
      <c r="I25" s="651"/>
    </row>
    <row r="26" spans="1:9" s="652" customFormat="1" ht="38.25">
      <c r="A26" s="331" t="s">
        <v>6073</v>
      </c>
      <c r="B26" s="451" t="s">
        <v>6074</v>
      </c>
      <c r="C26" s="652">
        <v>585</v>
      </c>
      <c r="D26" s="364">
        <v>600</v>
      </c>
      <c r="E26" s="652">
        <v>53</v>
      </c>
      <c r="F26" s="364">
        <v>50</v>
      </c>
      <c r="G26" s="364">
        <f t="shared" si="0"/>
        <v>638</v>
      </c>
      <c r="H26" s="364">
        <f t="shared" si="0"/>
        <v>650</v>
      </c>
      <c r="I26" s="651"/>
    </row>
    <row r="27" spans="1:9" s="652" customFormat="1" ht="25.5">
      <c r="A27" s="331" t="s">
        <v>6075</v>
      </c>
      <c r="B27" s="451" t="s">
        <v>6076</v>
      </c>
      <c r="C27" s="652">
        <v>818</v>
      </c>
      <c r="D27" s="364">
        <v>850</v>
      </c>
      <c r="E27" s="652">
        <v>282</v>
      </c>
      <c r="F27" s="364">
        <v>300</v>
      </c>
      <c r="G27" s="364">
        <f t="shared" si="0"/>
        <v>1100</v>
      </c>
      <c r="H27" s="364">
        <f t="shared" si="0"/>
        <v>1150</v>
      </c>
      <c r="I27" s="651"/>
    </row>
    <row r="28" spans="1:9" s="652" customFormat="1" ht="25.5">
      <c r="A28" s="331" t="s">
        <v>6077</v>
      </c>
      <c r="B28" s="451" t="s">
        <v>6078</v>
      </c>
      <c r="C28" s="652">
        <v>24550</v>
      </c>
      <c r="D28" s="364">
        <v>25000</v>
      </c>
      <c r="E28" s="652">
        <v>15499</v>
      </c>
      <c r="F28" s="364">
        <v>16000</v>
      </c>
      <c r="G28" s="364">
        <f t="shared" si="0"/>
        <v>40049</v>
      </c>
      <c r="H28" s="364">
        <f t="shared" si="0"/>
        <v>41000</v>
      </c>
      <c r="I28" s="651"/>
    </row>
    <row r="29" spans="1:9" s="652" customFormat="1" ht="25.5">
      <c r="A29" s="331" t="s">
        <v>6079</v>
      </c>
      <c r="B29" s="451" t="s">
        <v>6080</v>
      </c>
      <c r="C29" s="652">
        <v>28381</v>
      </c>
      <c r="D29" s="364">
        <v>29000</v>
      </c>
      <c r="E29" s="652">
        <v>18101</v>
      </c>
      <c r="F29" s="364">
        <v>18500</v>
      </c>
      <c r="G29" s="364">
        <f t="shared" si="0"/>
        <v>46482</v>
      </c>
      <c r="H29" s="364">
        <f t="shared" si="0"/>
        <v>47500</v>
      </c>
      <c r="I29" s="651"/>
    </row>
    <row r="30" spans="1:9" s="652" customFormat="1">
      <c r="A30" s="331" t="s">
        <v>6081</v>
      </c>
      <c r="B30" s="451" t="s">
        <v>6082</v>
      </c>
      <c r="C30" s="652">
        <v>625</v>
      </c>
      <c r="D30" s="364">
        <v>650</v>
      </c>
      <c r="E30" s="652">
        <v>352</v>
      </c>
      <c r="F30" s="364">
        <v>350</v>
      </c>
      <c r="G30" s="364">
        <f t="shared" si="0"/>
        <v>977</v>
      </c>
      <c r="H30" s="364">
        <f t="shared" si="0"/>
        <v>1000</v>
      </c>
      <c r="I30" s="651"/>
    </row>
    <row r="31" spans="1:9" s="652" customFormat="1" ht="25.5">
      <c r="A31" s="331" t="s">
        <v>6083</v>
      </c>
      <c r="B31" s="451" t="s">
        <v>6084</v>
      </c>
      <c r="C31" s="652">
        <v>105</v>
      </c>
      <c r="D31" s="364">
        <v>100</v>
      </c>
      <c r="E31" s="652">
        <v>4</v>
      </c>
      <c r="F31" s="364">
        <v>5</v>
      </c>
      <c r="G31" s="364">
        <f t="shared" si="0"/>
        <v>109</v>
      </c>
      <c r="H31" s="364">
        <f t="shared" si="0"/>
        <v>105</v>
      </c>
      <c r="I31" s="651"/>
    </row>
    <row r="32" spans="1:9" s="652" customFormat="1" ht="11.25" customHeight="1">
      <c r="A32" s="331" t="s">
        <v>6085</v>
      </c>
      <c r="B32" s="451" t="s">
        <v>6086</v>
      </c>
      <c r="C32" s="652">
        <v>8540</v>
      </c>
      <c r="D32" s="364">
        <v>8500</v>
      </c>
      <c r="E32" s="652">
        <v>6100</v>
      </c>
      <c r="F32" s="364">
        <v>6200</v>
      </c>
      <c r="G32" s="364">
        <f t="shared" si="0"/>
        <v>14640</v>
      </c>
      <c r="H32" s="364">
        <f t="shared" si="0"/>
        <v>14700</v>
      </c>
      <c r="I32" s="651"/>
    </row>
    <row r="33" spans="1:9" s="652" customFormat="1" ht="25.5">
      <c r="A33" s="331" t="s">
        <v>6087</v>
      </c>
      <c r="B33" s="451" t="s">
        <v>6088</v>
      </c>
      <c r="C33" s="652">
        <v>6847</v>
      </c>
      <c r="D33" s="364">
        <v>7000</v>
      </c>
      <c r="E33" s="652">
        <v>2983</v>
      </c>
      <c r="F33" s="364">
        <v>3000</v>
      </c>
      <c r="G33" s="364">
        <f t="shared" si="0"/>
        <v>9830</v>
      </c>
      <c r="H33" s="364">
        <f t="shared" si="0"/>
        <v>10000</v>
      </c>
      <c r="I33" s="651"/>
    </row>
    <row r="34" spans="1:9" s="652" customFormat="1">
      <c r="A34" s="331" t="s">
        <v>6089</v>
      </c>
      <c r="B34" s="451" t="s">
        <v>6090</v>
      </c>
      <c r="C34" s="652">
        <v>47734</v>
      </c>
      <c r="D34" s="364">
        <v>50000</v>
      </c>
      <c r="E34" s="652">
        <v>18350</v>
      </c>
      <c r="F34" s="364">
        <v>20000</v>
      </c>
      <c r="G34" s="364">
        <f t="shared" si="0"/>
        <v>66084</v>
      </c>
      <c r="H34" s="364">
        <f t="shared" si="0"/>
        <v>70000</v>
      </c>
      <c r="I34" s="651"/>
    </row>
    <row r="35" spans="1:9" s="652" customFormat="1">
      <c r="A35" s="331" t="s">
        <v>6091</v>
      </c>
      <c r="B35" s="451" t="s">
        <v>6092</v>
      </c>
      <c r="C35" s="652">
        <v>24510</v>
      </c>
      <c r="D35" s="364">
        <v>25000</v>
      </c>
      <c r="E35" s="652">
        <v>4587</v>
      </c>
      <c r="F35" s="364">
        <v>5000</v>
      </c>
      <c r="G35" s="364">
        <f t="shared" si="0"/>
        <v>29097</v>
      </c>
      <c r="H35" s="364">
        <f t="shared" si="0"/>
        <v>30000</v>
      </c>
      <c r="I35" s="651"/>
    </row>
    <row r="36" spans="1:9" s="652" customFormat="1" ht="25.5">
      <c r="A36" s="331" t="s">
        <v>6093</v>
      </c>
      <c r="B36" s="451" t="s">
        <v>6094</v>
      </c>
      <c r="C36" s="652">
        <v>6892</v>
      </c>
      <c r="D36" s="364">
        <v>7000</v>
      </c>
      <c r="E36" s="652">
        <v>15476</v>
      </c>
      <c r="F36" s="364">
        <v>15500</v>
      </c>
      <c r="G36" s="364">
        <f t="shared" si="0"/>
        <v>22368</v>
      </c>
      <c r="H36" s="364">
        <f t="shared" si="0"/>
        <v>22500</v>
      </c>
      <c r="I36" s="651"/>
    </row>
    <row r="37" spans="1:9" s="652" customFormat="1" ht="25.5">
      <c r="A37" s="331" t="s">
        <v>6095</v>
      </c>
      <c r="B37" s="451" t="s">
        <v>6096</v>
      </c>
      <c r="C37" s="652">
        <v>36640</v>
      </c>
      <c r="D37" s="364">
        <v>37000</v>
      </c>
      <c r="E37" s="652">
        <v>24218</v>
      </c>
      <c r="F37" s="364">
        <v>25000</v>
      </c>
      <c r="G37" s="364">
        <f t="shared" si="0"/>
        <v>60858</v>
      </c>
      <c r="H37" s="364">
        <f t="shared" si="0"/>
        <v>62000</v>
      </c>
      <c r="I37" s="651"/>
    </row>
    <row r="38" spans="1:9" s="652" customFormat="1" ht="25.5">
      <c r="A38" s="472" t="s">
        <v>6097</v>
      </c>
      <c r="B38" s="451" t="s">
        <v>6098</v>
      </c>
      <c r="C38" s="652">
        <v>0</v>
      </c>
      <c r="D38" s="461">
        <v>2</v>
      </c>
      <c r="E38" s="652">
        <v>0</v>
      </c>
      <c r="F38" s="461">
        <v>2</v>
      </c>
      <c r="G38" s="364">
        <f t="shared" si="0"/>
        <v>0</v>
      </c>
      <c r="H38" s="364">
        <f t="shared" si="0"/>
        <v>4</v>
      </c>
      <c r="I38" s="651"/>
    </row>
    <row r="39" spans="1:9" s="652" customFormat="1">
      <c r="A39" s="472" t="s">
        <v>6099</v>
      </c>
      <c r="B39" s="451" t="s">
        <v>6100</v>
      </c>
      <c r="C39" s="652">
        <v>0</v>
      </c>
      <c r="D39" s="461">
        <v>2</v>
      </c>
      <c r="E39" s="652">
        <v>0</v>
      </c>
      <c r="F39" s="461">
        <v>2</v>
      </c>
      <c r="G39" s="364">
        <f t="shared" si="0"/>
        <v>0</v>
      </c>
      <c r="H39" s="364">
        <f t="shared" si="0"/>
        <v>4</v>
      </c>
      <c r="I39" s="651"/>
    </row>
    <row r="40" spans="1:9" s="652" customFormat="1">
      <c r="A40" s="331" t="s">
        <v>6101</v>
      </c>
      <c r="B40" s="451" t="s">
        <v>6102</v>
      </c>
      <c r="C40" s="652">
        <v>10701</v>
      </c>
      <c r="D40" s="364">
        <v>11000</v>
      </c>
      <c r="E40" s="652">
        <v>7181</v>
      </c>
      <c r="F40" s="364">
        <v>7200</v>
      </c>
      <c r="G40" s="364">
        <f t="shared" si="0"/>
        <v>17882</v>
      </c>
      <c r="H40" s="364">
        <f t="shared" si="0"/>
        <v>18200</v>
      </c>
      <c r="I40" s="651"/>
    </row>
    <row r="41" spans="1:9" s="652" customFormat="1" ht="25.5">
      <c r="A41" s="331" t="s">
        <v>6103</v>
      </c>
      <c r="B41" s="451" t="s">
        <v>6104</v>
      </c>
      <c r="C41" s="652">
        <v>0</v>
      </c>
      <c r="D41" s="364">
        <v>2</v>
      </c>
      <c r="E41" s="652">
        <v>0</v>
      </c>
      <c r="F41" s="364">
        <v>5</v>
      </c>
      <c r="G41" s="364">
        <f t="shared" ref="G41:H72" si="1">C41+E41</f>
        <v>0</v>
      </c>
      <c r="H41" s="364">
        <f t="shared" si="1"/>
        <v>7</v>
      </c>
      <c r="I41" s="651"/>
    </row>
    <row r="42" spans="1:9" s="652" customFormat="1" ht="25.5">
      <c r="A42" s="331" t="s">
        <v>6105</v>
      </c>
      <c r="B42" s="451" t="s">
        <v>6106</v>
      </c>
      <c r="C42" s="652">
        <v>12175</v>
      </c>
      <c r="D42" s="364">
        <v>12500</v>
      </c>
      <c r="E42" s="652">
        <v>19301</v>
      </c>
      <c r="F42" s="364">
        <v>19500</v>
      </c>
      <c r="G42" s="364">
        <f t="shared" si="1"/>
        <v>31476</v>
      </c>
      <c r="H42" s="364">
        <f t="shared" si="1"/>
        <v>32000</v>
      </c>
      <c r="I42" s="651"/>
    </row>
    <row r="43" spans="1:9" s="652" customFormat="1">
      <c r="A43" s="331" t="s">
        <v>6107</v>
      </c>
      <c r="B43" s="451" t="s">
        <v>6108</v>
      </c>
      <c r="C43" s="652">
        <v>793</v>
      </c>
      <c r="D43" s="364">
        <v>800</v>
      </c>
      <c r="E43" s="652">
        <v>123</v>
      </c>
      <c r="F43" s="364">
        <v>150</v>
      </c>
      <c r="G43" s="364">
        <f t="shared" si="1"/>
        <v>916</v>
      </c>
      <c r="H43" s="364">
        <f t="shared" si="1"/>
        <v>950</v>
      </c>
      <c r="I43" s="651"/>
    </row>
    <row r="44" spans="1:9" s="652" customFormat="1">
      <c r="A44" s="331" t="s">
        <v>6109</v>
      </c>
      <c r="B44" s="451" t="s">
        <v>6110</v>
      </c>
      <c r="C44" s="652">
        <v>962</v>
      </c>
      <c r="D44" s="364">
        <v>1000</v>
      </c>
      <c r="E44" s="652">
        <v>85</v>
      </c>
      <c r="F44" s="364">
        <v>100</v>
      </c>
      <c r="G44" s="364">
        <f t="shared" si="1"/>
        <v>1047</v>
      </c>
      <c r="H44" s="364">
        <f t="shared" si="1"/>
        <v>1100</v>
      </c>
      <c r="I44" s="651"/>
    </row>
    <row r="45" spans="1:9" s="652" customFormat="1" ht="25.5">
      <c r="A45" s="331" t="s">
        <v>6111</v>
      </c>
      <c r="B45" s="451" t="s">
        <v>6112</v>
      </c>
      <c r="C45" s="652">
        <v>899</v>
      </c>
      <c r="D45" s="364">
        <v>900</v>
      </c>
      <c r="E45" s="652">
        <v>46</v>
      </c>
      <c r="F45" s="364">
        <v>50</v>
      </c>
      <c r="G45" s="364">
        <f t="shared" si="1"/>
        <v>945</v>
      </c>
      <c r="H45" s="364">
        <f t="shared" si="1"/>
        <v>950</v>
      </c>
      <c r="I45" s="651"/>
    </row>
    <row r="46" spans="1:9" s="652" customFormat="1" ht="25.5">
      <c r="A46" s="331" t="s">
        <v>6113</v>
      </c>
      <c r="B46" s="451" t="s">
        <v>6114</v>
      </c>
      <c r="C46" s="652">
        <v>855</v>
      </c>
      <c r="D46" s="364">
        <v>900</v>
      </c>
      <c r="E46" s="652">
        <v>165</v>
      </c>
      <c r="F46" s="364">
        <v>200</v>
      </c>
      <c r="G46" s="364">
        <f t="shared" si="1"/>
        <v>1020</v>
      </c>
      <c r="H46" s="364">
        <f t="shared" si="1"/>
        <v>1100</v>
      </c>
      <c r="I46" s="651"/>
    </row>
    <row r="47" spans="1:9" s="652" customFormat="1">
      <c r="A47" s="472" t="s">
        <v>6115</v>
      </c>
      <c r="B47" s="451" t="s">
        <v>6116</v>
      </c>
      <c r="C47" s="652">
        <v>1</v>
      </c>
      <c r="D47" s="461">
        <v>2</v>
      </c>
      <c r="E47" s="652">
        <v>1</v>
      </c>
      <c r="F47" s="461">
        <v>2</v>
      </c>
      <c r="G47" s="364">
        <f t="shared" si="1"/>
        <v>2</v>
      </c>
      <c r="H47" s="364">
        <f t="shared" si="1"/>
        <v>4</v>
      </c>
      <c r="I47" s="651"/>
    </row>
    <row r="48" spans="1:9" s="652" customFormat="1">
      <c r="A48" s="472" t="s">
        <v>6117</v>
      </c>
      <c r="B48" s="451" t="s">
        <v>6118</v>
      </c>
      <c r="C48" s="652">
        <v>2</v>
      </c>
      <c r="D48" s="461">
        <v>2</v>
      </c>
      <c r="E48" s="652">
        <v>1</v>
      </c>
      <c r="F48" s="461">
        <v>2</v>
      </c>
      <c r="G48" s="364">
        <f t="shared" si="1"/>
        <v>3</v>
      </c>
      <c r="H48" s="364">
        <f t="shared" si="1"/>
        <v>4</v>
      </c>
      <c r="I48" s="651"/>
    </row>
    <row r="49" spans="1:9" s="652" customFormat="1" ht="25.5">
      <c r="A49" s="331" t="s">
        <v>6119</v>
      </c>
      <c r="B49" s="451" t="s">
        <v>6120</v>
      </c>
      <c r="C49" s="652">
        <v>13634</v>
      </c>
      <c r="D49" s="364">
        <v>14000</v>
      </c>
      <c r="E49" s="652">
        <v>8312</v>
      </c>
      <c r="F49" s="364">
        <v>8500</v>
      </c>
      <c r="G49" s="364">
        <f t="shared" si="1"/>
        <v>21946</v>
      </c>
      <c r="H49" s="364">
        <f t="shared" si="1"/>
        <v>22500</v>
      </c>
      <c r="I49" s="651"/>
    </row>
    <row r="50" spans="1:9" s="652" customFormat="1">
      <c r="A50" s="331" t="s">
        <v>6121</v>
      </c>
      <c r="B50" s="451" t="s">
        <v>6122</v>
      </c>
      <c r="C50" s="652">
        <v>42087</v>
      </c>
      <c r="D50" s="364">
        <v>42000</v>
      </c>
      <c r="E50" s="652">
        <v>22312</v>
      </c>
      <c r="F50" s="364">
        <v>23000</v>
      </c>
      <c r="G50" s="364">
        <f t="shared" si="1"/>
        <v>64399</v>
      </c>
      <c r="H50" s="364">
        <f t="shared" si="1"/>
        <v>65000</v>
      </c>
      <c r="I50" s="651"/>
    </row>
    <row r="51" spans="1:9" s="652" customFormat="1" ht="25.5">
      <c r="A51" s="331" t="s">
        <v>6123</v>
      </c>
      <c r="B51" s="451" t="s">
        <v>6124</v>
      </c>
      <c r="C51" s="652">
        <v>18272</v>
      </c>
      <c r="D51" s="364">
        <v>18500</v>
      </c>
      <c r="E51" s="652">
        <v>9280</v>
      </c>
      <c r="F51" s="364">
        <v>95000</v>
      </c>
      <c r="G51" s="364">
        <f t="shared" si="1"/>
        <v>27552</v>
      </c>
      <c r="H51" s="364">
        <f t="shared" si="1"/>
        <v>113500</v>
      </c>
      <c r="I51" s="651"/>
    </row>
    <row r="52" spans="1:9" s="652" customFormat="1">
      <c r="A52" s="331" t="s">
        <v>6125</v>
      </c>
      <c r="B52" s="451" t="s">
        <v>6126</v>
      </c>
      <c r="C52" s="652">
        <v>1630</v>
      </c>
      <c r="D52" s="364">
        <v>1650</v>
      </c>
      <c r="E52" s="652">
        <v>1375</v>
      </c>
      <c r="F52" s="364">
        <v>1400</v>
      </c>
      <c r="G52" s="364">
        <f t="shared" si="1"/>
        <v>3005</v>
      </c>
      <c r="H52" s="364">
        <f t="shared" si="1"/>
        <v>3050</v>
      </c>
      <c r="I52" s="651"/>
    </row>
    <row r="53" spans="1:9" s="652" customFormat="1" ht="30" customHeight="1">
      <c r="A53" s="331" t="s">
        <v>6127</v>
      </c>
      <c r="B53" s="451" t="s">
        <v>6128</v>
      </c>
      <c r="C53" s="652">
        <v>0</v>
      </c>
      <c r="D53" s="364">
        <v>5</v>
      </c>
      <c r="E53" s="652">
        <v>0</v>
      </c>
      <c r="F53" s="364">
        <v>5</v>
      </c>
      <c r="G53" s="364">
        <f t="shared" si="1"/>
        <v>0</v>
      </c>
      <c r="H53" s="364">
        <f t="shared" si="1"/>
        <v>10</v>
      </c>
      <c r="I53" s="651"/>
    </row>
    <row r="54" spans="1:9" s="652" customFormat="1" ht="25.5">
      <c r="A54" s="331" t="s">
        <v>6129</v>
      </c>
      <c r="B54" s="451" t="s">
        <v>6130</v>
      </c>
      <c r="C54" s="652">
        <v>131</v>
      </c>
      <c r="D54" s="364">
        <v>130</v>
      </c>
      <c r="E54" s="652">
        <v>7</v>
      </c>
      <c r="F54" s="364">
        <v>10</v>
      </c>
      <c r="G54" s="364">
        <f t="shared" si="1"/>
        <v>138</v>
      </c>
      <c r="H54" s="364">
        <f t="shared" si="1"/>
        <v>140</v>
      </c>
      <c r="I54" s="651"/>
    </row>
    <row r="55" spans="1:9" s="652" customFormat="1">
      <c r="A55" s="331" t="s">
        <v>6131</v>
      </c>
      <c r="B55" s="451" t="s">
        <v>6132</v>
      </c>
      <c r="C55" s="652">
        <v>0</v>
      </c>
      <c r="D55" s="364">
        <v>5</v>
      </c>
      <c r="E55" s="652">
        <v>1</v>
      </c>
      <c r="F55" s="364">
        <v>5</v>
      </c>
      <c r="G55" s="364">
        <f t="shared" si="1"/>
        <v>1</v>
      </c>
      <c r="H55" s="364">
        <f t="shared" si="1"/>
        <v>10</v>
      </c>
      <c r="I55" s="651"/>
    </row>
    <row r="56" spans="1:9" s="652" customFormat="1" ht="25.5">
      <c r="A56" s="331" t="s">
        <v>6133</v>
      </c>
      <c r="B56" s="451" t="s">
        <v>6134</v>
      </c>
      <c r="C56" s="652">
        <v>5944</v>
      </c>
      <c r="D56" s="364">
        <v>6000</v>
      </c>
      <c r="E56" s="652">
        <v>1698</v>
      </c>
      <c r="F56" s="364">
        <v>1700</v>
      </c>
      <c r="G56" s="364">
        <f t="shared" si="1"/>
        <v>7642</v>
      </c>
      <c r="H56" s="364">
        <f t="shared" si="1"/>
        <v>7700</v>
      </c>
      <c r="I56" s="651"/>
    </row>
    <row r="57" spans="1:9" s="652" customFormat="1" ht="25.5">
      <c r="A57" s="331" t="s">
        <v>6135</v>
      </c>
      <c r="B57" s="451" t="s">
        <v>6136</v>
      </c>
      <c r="C57" s="652">
        <v>11002</v>
      </c>
      <c r="D57" s="364">
        <v>11000</v>
      </c>
      <c r="E57" s="652">
        <v>18219</v>
      </c>
      <c r="F57" s="364">
        <v>18500</v>
      </c>
      <c r="G57" s="364">
        <f t="shared" si="1"/>
        <v>29221</v>
      </c>
      <c r="H57" s="364">
        <f t="shared" si="1"/>
        <v>29500</v>
      </c>
      <c r="I57" s="651"/>
    </row>
    <row r="58" spans="1:9" s="652" customFormat="1" ht="25.5">
      <c r="A58" s="331" t="s">
        <v>6137</v>
      </c>
      <c r="B58" s="451" t="s">
        <v>6138</v>
      </c>
      <c r="C58" s="652">
        <v>685</v>
      </c>
      <c r="D58" s="364">
        <v>700</v>
      </c>
      <c r="E58" s="652">
        <v>336</v>
      </c>
      <c r="F58" s="364">
        <v>350</v>
      </c>
      <c r="G58" s="364">
        <f t="shared" si="1"/>
        <v>1021</v>
      </c>
      <c r="H58" s="364">
        <f t="shared" si="1"/>
        <v>1050</v>
      </c>
      <c r="I58" s="651"/>
    </row>
    <row r="59" spans="1:9" s="652" customFormat="1">
      <c r="A59" s="472" t="s">
        <v>6139</v>
      </c>
      <c r="B59" s="451" t="s">
        <v>6140</v>
      </c>
      <c r="C59" s="652">
        <v>0</v>
      </c>
      <c r="D59" s="461">
        <v>2</v>
      </c>
      <c r="E59" s="652">
        <v>12</v>
      </c>
      <c r="F59" s="461">
        <v>15</v>
      </c>
      <c r="G59" s="364">
        <f t="shared" si="1"/>
        <v>12</v>
      </c>
      <c r="H59" s="364">
        <f t="shared" si="1"/>
        <v>17</v>
      </c>
      <c r="I59" s="651"/>
    </row>
    <row r="60" spans="1:9" s="652" customFormat="1" ht="39.950000000000003" customHeight="1">
      <c r="A60" s="331" t="s">
        <v>6141</v>
      </c>
      <c r="B60" s="451" t="s">
        <v>6142</v>
      </c>
      <c r="C60" s="652">
        <v>372</v>
      </c>
      <c r="D60" s="364">
        <v>380</v>
      </c>
      <c r="E60" s="652">
        <v>18</v>
      </c>
      <c r="F60" s="655">
        <v>20</v>
      </c>
      <c r="G60" s="364">
        <f t="shared" si="1"/>
        <v>390</v>
      </c>
      <c r="H60" s="364">
        <f t="shared" si="1"/>
        <v>400</v>
      </c>
      <c r="I60" s="651"/>
    </row>
    <row r="61" spans="1:9" s="652" customFormat="1" ht="25.5">
      <c r="A61" s="331" t="s">
        <v>6143</v>
      </c>
      <c r="B61" s="451" t="s">
        <v>6144</v>
      </c>
      <c r="C61" s="652">
        <v>2809</v>
      </c>
      <c r="D61" s="364">
        <v>3000</v>
      </c>
      <c r="E61" s="652">
        <v>199</v>
      </c>
      <c r="F61" s="364">
        <v>200</v>
      </c>
      <c r="G61" s="364">
        <f t="shared" si="1"/>
        <v>3008</v>
      </c>
      <c r="H61" s="364">
        <f t="shared" si="1"/>
        <v>3200</v>
      </c>
      <c r="I61" s="651"/>
    </row>
    <row r="62" spans="1:9" s="652" customFormat="1" ht="25.5">
      <c r="A62" s="331" t="s">
        <v>6145</v>
      </c>
      <c r="B62" s="451" t="s">
        <v>6146</v>
      </c>
      <c r="C62" s="652">
        <v>13538</v>
      </c>
      <c r="D62" s="364">
        <v>18000</v>
      </c>
      <c r="E62" s="652">
        <v>14657</v>
      </c>
      <c r="F62" s="364">
        <v>15000</v>
      </c>
      <c r="G62" s="364">
        <f t="shared" si="1"/>
        <v>28195</v>
      </c>
      <c r="H62" s="364">
        <f t="shared" si="1"/>
        <v>33000</v>
      </c>
      <c r="I62" s="651"/>
    </row>
    <row r="63" spans="1:9" s="652" customFormat="1">
      <c r="A63" s="331" t="s">
        <v>6147</v>
      </c>
      <c r="B63" s="451" t="s">
        <v>6148</v>
      </c>
      <c r="C63" s="652">
        <v>42</v>
      </c>
      <c r="D63" s="364">
        <v>50</v>
      </c>
      <c r="E63" s="652">
        <v>1</v>
      </c>
      <c r="F63" s="364">
        <v>2</v>
      </c>
      <c r="G63" s="364">
        <f t="shared" si="1"/>
        <v>43</v>
      </c>
      <c r="H63" s="364">
        <f t="shared" si="1"/>
        <v>52</v>
      </c>
      <c r="I63" s="651"/>
    </row>
    <row r="64" spans="1:9" s="652" customFormat="1" ht="25.5">
      <c r="A64" s="331" t="s">
        <v>6149</v>
      </c>
      <c r="B64" s="451" t="s">
        <v>6150</v>
      </c>
      <c r="C64" s="652">
        <v>7656</v>
      </c>
      <c r="D64" s="364">
        <v>8000</v>
      </c>
      <c r="E64" s="652">
        <v>749</v>
      </c>
      <c r="F64" s="364">
        <v>800</v>
      </c>
      <c r="G64" s="364">
        <f t="shared" si="1"/>
        <v>8405</v>
      </c>
      <c r="H64" s="364">
        <f t="shared" si="1"/>
        <v>8800</v>
      </c>
      <c r="I64" s="651"/>
    </row>
    <row r="65" spans="1:9" s="652" customFormat="1" ht="25.5">
      <c r="A65" s="331" t="s">
        <v>6151</v>
      </c>
      <c r="B65" s="451" t="s">
        <v>6152</v>
      </c>
      <c r="C65" s="652">
        <v>3782</v>
      </c>
      <c r="D65" s="364">
        <v>4000</v>
      </c>
      <c r="E65" s="652">
        <v>328</v>
      </c>
      <c r="F65" s="364">
        <v>350</v>
      </c>
      <c r="G65" s="364">
        <f t="shared" si="1"/>
        <v>4110</v>
      </c>
      <c r="H65" s="364">
        <f t="shared" si="1"/>
        <v>4350</v>
      </c>
      <c r="I65" s="651"/>
    </row>
    <row r="66" spans="1:9" s="652" customFormat="1" ht="13.5" customHeight="1">
      <c r="A66" s="331" t="s">
        <v>6153</v>
      </c>
      <c r="B66" s="451" t="s">
        <v>6154</v>
      </c>
      <c r="C66" s="652">
        <v>35648</v>
      </c>
      <c r="D66" s="364">
        <v>36000</v>
      </c>
      <c r="E66" s="652">
        <v>6603</v>
      </c>
      <c r="F66" s="364">
        <v>7000</v>
      </c>
      <c r="G66" s="364">
        <f t="shared" si="1"/>
        <v>42251</v>
      </c>
      <c r="H66" s="364">
        <f t="shared" si="1"/>
        <v>43000</v>
      </c>
      <c r="I66" s="651"/>
    </row>
    <row r="67" spans="1:9" s="652" customFormat="1" ht="27" customHeight="1">
      <c r="A67" s="331" t="s">
        <v>6155</v>
      </c>
      <c r="B67" s="451" t="s">
        <v>6156</v>
      </c>
      <c r="C67" s="652">
        <v>172</v>
      </c>
      <c r="D67" s="364">
        <v>200</v>
      </c>
      <c r="E67" s="652">
        <v>21</v>
      </c>
      <c r="F67" s="364">
        <v>30</v>
      </c>
      <c r="G67" s="364">
        <f t="shared" si="1"/>
        <v>193</v>
      </c>
      <c r="H67" s="364">
        <f t="shared" si="1"/>
        <v>230</v>
      </c>
      <c r="I67" s="651"/>
    </row>
    <row r="68" spans="1:9" s="652" customFormat="1" ht="21.75" customHeight="1">
      <c r="A68" s="331" t="s">
        <v>6157</v>
      </c>
      <c r="B68" s="451" t="s">
        <v>6158</v>
      </c>
      <c r="C68" s="652">
        <v>910</v>
      </c>
      <c r="D68" s="364">
        <v>1000</v>
      </c>
      <c r="E68" s="652">
        <v>1592</v>
      </c>
      <c r="F68" s="364">
        <v>1600</v>
      </c>
      <c r="G68" s="364">
        <f t="shared" si="1"/>
        <v>2502</v>
      </c>
      <c r="H68" s="364">
        <f t="shared" si="1"/>
        <v>2600</v>
      </c>
      <c r="I68" s="651"/>
    </row>
    <row r="69" spans="1:9" s="652" customFormat="1" ht="15.95" customHeight="1">
      <c r="A69" s="645" t="s">
        <v>6159</v>
      </c>
      <c r="B69" s="645" t="s">
        <v>6160</v>
      </c>
      <c r="C69" s="652">
        <v>0</v>
      </c>
      <c r="D69" s="645">
        <v>20</v>
      </c>
      <c r="E69" s="652">
        <v>0</v>
      </c>
      <c r="F69" s="645">
        <v>2</v>
      </c>
      <c r="G69" s="654">
        <f t="shared" si="1"/>
        <v>0</v>
      </c>
      <c r="H69" s="654">
        <f t="shared" si="1"/>
        <v>22</v>
      </c>
      <c r="I69" s="651"/>
    </row>
    <row r="70" spans="1:9" s="652" customFormat="1" ht="15.95" customHeight="1">
      <c r="A70" s="331" t="s">
        <v>6161</v>
      </c>
      <c r="B70" s="451" t="s">
        <v>6162</v>
      </c>
      <c r="C70" s="652">
        <v>46420</v>
      </c>
      <c r="D70" s="364">
        <v>47000</v>
      </c>
      <c r="E70" s="652">
        <v>23027</v>
      </c>
      <c r="F70" s="364">
        <v>24000</v>
      </c>
      <c r="G70" s="364">
        <f t="shared" si="1"/>
        <v>69447</v>
      </c>
      <c r="H70" s="364">
        <f t="shared" si="1"/>
        <v>71000</v>
      </c>
      <c r="I70" s="651"/>
    </row>
    <row r="71" spans="1:9" s="652" customFormat="1" ht="15.95" customHeight="1">
      <c r="A71" s="472" t="s">
        <v>6163</v>
      </c>
      <c r="B71" s="451" t="s">
        <v>6164</v>
      </c>
      <c r="C71" s="652">
        <v>0</v>
      </c>
      <c r="D71" s="461">
        <v>5</v>
      </c>
      <c r="E71" s="652">
        <v>0</v>
      </c>
      <c r="F71" s="461">
        <v>5</v>
      </c>
      <c r="G71" s="364">
        <f t="shared" si="1"/>
        <v>0</v>
      </c>
      <c r="H71" s="364">
        <f t="shared" si="1"/>
        <v>10</v>
      </c>
      <c r="I71" s="651"/>
    </row>
    <row r="72" spans="1:9" s="652" customFormat="1" ht="15.95" customHeight="1">
      <c r="A72" s="331" t="s">
        <v>6165</v>
      </c>
      <c r="B72" s="451" t="s">
        <v>6166</v>
      </c>
      <c r="C72" s="652">
        <v>196</v>
      </c>
      <c r="D72" s="364">
        <v>200</v>
      </c>
      <c r="E72" s="652">
        <v>225</v>
      </c>
      <c r="F72" s="364">
        <v>230</v>
      </c>
      <c r="G72" s="364">
        <f t="shared" si="1"/>
        <v>421</v>
      </c>
      <c r="H72" s="364">
        <f t="shared" si="1"/>
        <v>430</v>
      </c>
      <c r="I72" s="651"/>
    </row>
    <row r="73" spans="1:9" s="652" customFormat="1" ht="15.95" customHeight="1">
      <c r="A73" s="331" t="s">
        <v>6167</v>
      </c>
      <c r="B73" s="451" t="s">
        <v>6168</v>
      </c>
      <c r="C73" s="652">
        <v>56642</v>
      </c>
      <c r="D73" s="364">
        <v>60000</v>
      </c>
      <c r="E73" s="652">
        <v>7274</v>
      </c>
      <c r="F73" s="364">
        <v>7300</v>
      </c>
      <c r="G73" s="364">
        <f t="shared" ref="G73:H108" si="2">C73+E73</f>
        <v>63916</v>
      </c>
      <c r="H73" s="364">
        <f t="shared" si="2"/>
        <v>67300</v>
      </c>
      <c r="I73" s="651"/>
    </row>
    <row r="74" spans="1:9" s="652" customFormat="1" ht="15.95" customHeight="1">
      <c r="A74" s="331" t="s">
        <v>2240</v>
      </c>
      <c r="B74" s="451" t="s">
        <v>2241</v>
      </c>
      <c r="C74" s="652">
        <v>62086</v>
      </c>
      <c r="D74" s="364">
        <v>66000</v>
      </c>
      <c r="E74" s="652">
        <v>7944</v>
      </c>
      <c r="F74" s="364">
        <v>8000</v>
      </c>
      <c r="G74" s="364">
        <f t="shared" si="2"/>
        <v>70030</v>
      </c>
      <c r="H74" s="364">
        <f t="shared" si="2"/>
        <v>74000</v>
      </c>
      <c r="I74" s="651"/>
    </row>
    <row r="75" spans="1:9" s="652" customFormat="1" ht="15.95" customHeight="1">
      <c r="A75" s="331" t="s">
        <v>6169</v>
      </c>
      <c r="B75" s="451" t="s">
        <v>6170</v>
      </c>
      <c r="C75" s="652">
        <v>62086</v>
      </c>
      <c r="D75" s="364">
        <v>66000</v>
      </c>
      <c r="E75" s="652">
        <v>7944</v>
      </c>
      <c r="F75" s="364">
        <v>8000</v>
      </c>
      <c r="G75" s="364">
        <f t="shared" si="2"/>
        <v>70030</v>
      </c>
      <c r="H75" s="364">
        <f t="shared" si="2"/>
        <v>74000</v>
      </c>
      <c r="I75" s="651"/>
    </row>
    <row r="76" spans="1:9" s="652" customFormat="1" ht="15.95" customHeight="1">
      <c r="A76" s="331" t="s">
        <v>6171</v>
      </c>
      <c r="B76" s="451" t="s">
        <v>6172</v>
      </c>
      <c r="C76" s="652">
        <v>356</v>
      </c>
      <c r="D76" s="364">
        <v>400</v>
      </c>
      <c r="E76" s="652">
        <v>43</v>
      </c>
      <c r="F76" s="364">
        <v>50</v>
      </c>
      <c r="G76" s="364">
        <f t="shared" si="2"/>
        <v>399</v>
      </c>
      <c r="H76" s="364">
        <f t="shared" si="2"/>
        <v>450</v>
      </c>
      <c r="I76" s="651"/>
    </row>
    <row r="77" spans="1:9" s="652" customFormat="1" ht="15.95" customHeight="1">
      <c r="A77" s="331" t="s">
        <v>6173</v>
      </c>
      <c r="B77" s="451" t="s">
        <v>6174</v>
      </c>
      <c r="C77" s="652">
        <v>62086</v>
      </c>
      <c r="D77" s="364">
        <v>66000</v>
      </c>
      <c r="E77" s="652">
        <v>7944</v>
      </c>
      <c r="F77" s="364">
        <v>8000</v>
      </c>
      <c r="G77" s="364">
        <f t="shared" si="2"/>
        <v>70030</v>
      </c>
      <c r="H77" s="364">
        <f t="shared" si="2"/>
        <v>74000</v>
      </c>
      <c r="I77" s="651"/>
    </row>
    <row r="78" spans="1:9" s="652" customFormat="1" ht="15.95" customHeight="1">
      <c r="A78" s="331" t="s">
        <v>6175</v>
      </c>
      <c r="B78" s="451" t="s">
        <v>6176</v>
      </c>
      <c r="C78" s="652">
        <v>11</v>
      </c>
      <c r="D78" s="364">
        <v>10</v>
      </c>
      <c r="E78" s="652">
        <v>16</v>
      </c>
      <c r="F78" s="364">
        <v>20</v>
      </c>
      <c r="G78" s="364">
        <f t="shared" si="2"/>
        <v>27</v>
      </c>
      <c r="H78" s="364">
        <f t="shared" si="2"/>
        <v>30</v>
      </c>
      <c r="I78" s="651"/>
    </row>
    <row r="79" spans="1:9" s="652" customFormat="1" ht="15.95" customHeight="1">
      <c r="A79" s="331" t="s">
        <v>6177</v>
      </c>
      <c r="B79" s="451" t="s">
        <v>6178</v>
      </c>
      <c r="C79" s="652">
        <v>57239</v>
      </c>
      <c r="D79" s="364">
        <v>60000</v>
      </c>
      <c r="E79" s="652">
        <v>7338</v>
      </c>
      <c r="F79" s="364">
        <v>7500</v>
      </c>
      <c r="G79" s="364">
        <f t="shared" si="2"/>
        <v>64577</v>
      </c>
      <c r="H79" s="364">
        <f t="shared" si="2"/>
        <v>67500</v>
      </c>
      <c r="I79" s="651"/>
    </row>
    <row r="80" spans="1:9" s="652" customFormat="1" ht="15.95" customHeight="1">
      <c r="A80" s="331" t="s">
        <v>6179</v>
      </c>
      <c r="B80" s="451" t="s">
        <v>6180</v>
      </c>
      <c r="C80" s="652">
        <v>62715</v>
      </c>
      <c r="D80" s="364">
        <v>63000</v>
      </c>
      <c r="E80" s="652">
        <v>7315</v>
      </c>
      <c r="F80" s="364">
        <v>7500</v>
      </c>
      <c r="G80" s="364">
        <f t="shared" si="2"/>
        <v>70030</v>
      </c>
      <c r="H80" s="364">
        <f t="shared" si="2"/>
        <v>70500</v>
      </c>
      <c r="I80" s="651"/>
    </row>
    <row r="81" spans="1:9" s="652" customFormat="1" ht="15.95" customHeight="1">
      <c r="A81" s="331" t="s">
        <v>6181</v>
      </c>
      <c r="B81" s="451" t="s">
        <v>6182</v>
      </c>
      <c r="C81" s="652">
        <v>62086</v>
      </c>
      <c r="D81" s="364">
        <v>63000</v>
      </c>
      <c r="E81" s="652">
        <v>7338</v>
      </c>
      <c r="F81" s="364">
        <v>7500</v>
      </c>
      <c r="G81" s="364">
        <f t="shared" si="2"/>
        <v>69424</v>
      </c>
      <c r="H81" s="364">
        <f t="shared" si="2"/>
        <v>70500</v>
      </c>
      <c r="I81" s="651"/>
    </row>
    <row r="82" spans="1:9" s="652" customFormat="1" ht="15.95" customHeight="1">
      <c r="A82" s="331" t="s">
        <v>6183</v>
      </c>
      <c r="B82" s="451" t="s">
        <v>6184</v>
      </c>
      <c r="C82" s="652">
        <v>1791</v>
      </c>
      <c r="D82" s="364">
        <v>1800</v>
      </c>
      <c r="E82" s="652">
        <v>456</v>
      </c>
      <c r="F82" s="364">
        <v>500</v>
      </c>
      <c r="G82" s="364">
        <f t="shared" si="2"/>
        <v>2247</v>
      </c>
      <c r="H82" s="364">
        <f t="shared" si="2"/>
        <v>2300</v>
      </c>
      <c r="I82" s="651"/>
    </row>
    <row r="83" spans="1:9" s="652" customFormat="1" ht="15.95" customHeight="1">
      <c r="A83" s="331" t="s">
        <v>6185</v>
      </c>
      <c r="B83" s="451" t="s">
        <v>6186</v>
      </c>
      <c r="C83" s="652">
        <v>1</v>
      </c>
      <c r="D83" s="364">
        <v>5</v>
      </c>
      <c r="E83" s="652">
        <v>2</v>
      </c>
      <c r="F83" s="364">
        <v>5</v>
      </c>
      <c r="G83" s="364">
        <f t="shared" si="2"/>
        <v>3</v>
      </c>
      <c r="H83" s="364">
        <f t="shared" si="2"/>
        <v>10</v>
      </c>
      <c r="I83" s="651"/>
    </row>
    <row r="84" spans="1:9" s="652" customFormat="1" ht="15.95" customHeight="1">
      <c r="A84" s="331" t="s">
        <v>2521</v>
      </c>
      <c r="B84" s="451" t="s">
        <v>2522</v>
      </c>
      <c r="C84" s="652">
        <v>2282</v>
      </c>
      <c r="D84" s="364">
        <v>2300</v>
      </c>
      <c r="E84" s="652">
        <v>494</v>
      </c>
      <c r="F84" s="364">
        <v>500</v>
      </c>
      <c r="G84" s="364">
        <f t="shared" si="2"/>
        <v>2776</v>
      </c>
      <c r="H84" s="364">
        <f t="shared" si="2"/>
        <v>2800</v>
      </c>
      <c r="I84" s="651"/>
    </row>
    <row r="85" spans="1:9" s="652" customFormat="1" ht="15.95" customHeight="1">
      <c r="A85" s="331" t="s">
        <v>6187</v>
      </c>
      <c r="B85" s="451" t="s">
        <v>6188</v>
      </c>
      <c r="C85" s="652">
        <v>58840</v>
      </c>
      <c r="D85" s="364">
        <v>60000</v>
      </c>
      <c r="E85" s="652">
        <v>7733</v>
      </c>
      <c r="F85" s="364">
        <v>7800</v>
      </c>
      <c r="G85" s="364">
        <f t="shared" si="2"/>
        <v>66573</v>
      </c>
      <c r="H85" s="364">
        <f t="shared" si="2"/>
        <v>67800</v>
      </c>
      <c r="I85" s="651"/>
    </row>
    <row r="86" spans="1:9" s="652" customFormat="1" ht="15.95" customHeight="1">
      <c r="A86" s="331" t="s">
        <v>6189</v>
      </c>
      <c r="B86" s="451" t="s">
        <v>6190</v>
      </c>
      <c r="C86" s="652">
        <v>1478</v>
      </c>
      <c r="D86" s="364">
        <v>1500</v>
      </c>
      <c r="E86" s="652">
        <v>425</v>
      </c>
      <c r="F86" s="364">
        <v>450</v>
      </c>
      <c r="G86" s="364">
        <f t="shared" si="2"/>
        <v>1903</v>
      </c>
      <c r="H86" s="364">
        <f t="shared" si="2"/>
        <v>1950</v>
      </c>
      <c r="I86" s="651"/>
    </row>
    <row r="87" spans="1:9" s="652" customFormat="1" ht="15.95" customHeight="1">
      <c r="A87" s="331" t="s">
        <v>6191</v>
      </c>
      <c r="B87" s="451" t="s">
        <v>6192</v>
      </c>
      <c r="C87" s="652">
        <v>151</v>
      </c>
      <c r="D87" s="364">
        <v>150</v>
      </c>
      <c r="E87" s="652">
        <v>41</v>
      </c>
      <c r="F87" s="364">
        <v>45</v>
      </c>
      <c r="G87" s="364">
        <f t="shared" si="2"/>
        <v>192</v>
      </c>
      <c r="H87" s="364">
        <f t="shared" si="2"/>
        <v>195</v>
      </c>
      <c r="I87" s="651"/>
    </row>
    <row r="88" spans="1:9" s="652" customFormat="1" ht="15.95" customHeight="1">
      <c r="A88" s="331" t="s">
        <v>6193</v>
      </c>
      <c r="B88" s="451" t="s">
        <v>6194</v>
      </c>
      <c r="C88" s="652">
        <v>1614</v>
      </c>
      <c r="D88" s="364">
        <v>1600</v>
      </c>
      <c r="E88" s="652">
        <v>351</v>
      </c>
      <c r="F88" s="364">
        <v>350</v>
      </c>
      <c r="G88" s="364">
        <f t="shared" si="2"/>
        <v>1965</v>
      </c>
      <c r="H88" s="364">
        <f t="shared" si="2"/>
        <v>1950</v>
      </c>
      <c r="I88" s="651"/>
    </row>
    <row r="89" spans="1:9" s="652" customFormat="1" ht="15.95" customHeight="1">
      <c r="A89" s="331" t="s">
        <v>6195</v>
      </c>
      <c r="B89" s="451" t="s">
        <v>6196</v>
      </c>
      <c r="C89" s="652">
        <v>0</v>
      </c>
      <c r="D89" s="364">
        <v>5</v>
      </c>
      <c r="E89" s="652">
        <v>0</v>
      </c>
      <c r="F89" s="364">
        <v>5</v>
      </c>
      <c r="G89" s="364">
        <f t="shared" si="2"/>
        <v>0</v>
      </c>
      <c r="H89" s="364">
        <f t="shared" si="2"/>
        <v>10</v>
      </c>
      <c r="I89" s="651"/>
    </row>
    <row r="90" spans="1:9" s="652" customFormat="1" ht="15.95" customHeight="1">
      <c r="A90" s="331" t="s">
        <v>6197</v>
      </c>
      <c r="B90" s="451" t="s">
        <v>6198</v>
      </c>
      <c r="C90" s="652">
        <v>16221</v>
      </c>
      <c r="D90" s="364">
        <v>16500</v>
      </c>
      <c r="E90" s="652">
        <v>9277</v>
      </c>
      <c r="F90" s="364">
        <v>10000</v>
      </c>
      <c r="G90" s="364">
        <f t="shared" si="2"/>
        <v>25498</v>
      </c>
      <c r="H90" s="364">
        <f t="shared" si="2"/>
        <v>26500</v>
      </c>
      <c r="I90" s="651"/>
    </row>
    <row r="91" spans="1:9" s="652" customFormat="1" ht="15.95" customHeight="1">
      <c r="A91" s="331" t="s">
        <v>6199</v>
      </c>
      <c r="B91" s="451" t="s">
        <v>6200</v>
      </c>
      <c r="C91" s="652">
        <v>64368</v>
      </c>
      <c r="D91" s="364">
        <v>65000</v>
      </c>
      <c r="E91" s="652">
        <v>26279</v>
      </c>
      <c r="F91" s="364">
        <v>27000</v>
      </c>
      <c r="G91" s="364">
        <f t="shared" si="2"/>
        <v>90647</v>
      </c>
      <c r="H91" s="364">
        <f t="shared" si="2"/>
        <v>92000</v>
      </c>
      <c r="I91" s="651"/>
    </row>
    <row r="92" spans="1:9" s="652" customFormat="1" ht="15.95" customHeight="1">
      <c r="A92" s="331" t="s">
        <v>6201</v>
      </c>
      <c r="B92" s="451" t="s">
        <v>6202</v>
      </c>
      <c r="C92" s="652">
        <v>15</v>
      </c>
      <c r="D92" s="364">
        <v>20</v>
      </c>
      <c r="E92" s="652">
        <v>41</v>
      </c>
      <c r="F92" s="364">
        <v>50</v>
      </c>
      <c r="G92" s="364">
        <f t="shared" si="2"/>
        <v>56</v>
      </c>
      <c r="H92" s="364">
        <f t="shared" si="2"/>
        <v>70</v>
      </c>
      <c r="I92" s="651"/>
    </row>
    <row r="93" spans="1:9" s="652" customFormat="1" ht="15.95" customHeight="1">
      <c r="A93" s="331" t="s">
        <v>6203</v>
      </c>
      <c r="B93" s="451" t="s">
        <v>6204</v>
      </c>
      <c r="C93" s="652">
        <v>44</v>
      </c>
      <c r="D93" s="364">
        <v>50</v>
      </c>
      <c r="E93" s="652">
        <v>71</v>
      </c>
      <c r="F93" s="364">
        <v>80</v>
      </c>
      <c r="G93" s="364">
        <f t="shared" si="2"/>
        <v>115</v>
      </c>
      <c r="H93" s="364">
        <f t="shared" si="2"/>
        <v>130</v>
      </c>
      <c r="I93" s="651"/>
    </row>
    <row r="94" spans="1:9" s="652" customFormat="1">
      <c r="A94" s="331" t="s">
        <v>6205</v>
      </c>
      <c r="B94" s="451" t="s">
        <v>6206</v>
      </c>
      <c r="C94" s="652">
        <v>33446</v>
      </c>
      <c r="D94" s="364">
        <v>34000</v>
      </c>
      <c r="E94" s="652">
        <v>8615</v>
      </c>
      <c r="F94" s="364">
        <v>8900</v>
      </c>
      <c r="G94" s="364">
        <f t="shared" si="2"/>
        <v>42061</v>
      </c>
      <c r="H94" s="364">
        <f t="shared" si="2"/>
        <v>42900</v>
      </c>
      <c r="I94" s="651"/>
    </row>
    <row r="95" spans="1:9" s="652" customFormat="1" ht="25.5">
      <c r="A95" s="331" t="s">
        <v>6207</v>
      </c>
      <c r="B95" s="451" t="s">
        <v>6208</v>
      </c>
      <c r="C95" s="652">
        <v>2505</v>
      </c>
      <c r="D95" s="364">
        <v>2500</v>
      </c>
      <c r="E95" s="652">
        <v>5507</v>
      </c>
      <c r="F95" s="364">
        <v>5600</v>
      </c>
      <c r="G95" s="364">
        <f t="shared" si="2"/>
        <v>8012</v>
      </c>
      <c r="H95" s="364">
        <f t="shared" si="2"/>
        <v>8100</v>
      </c>
      <c r="I95" s="651"/>
    </row>
    <row r="96" spans="1:9" s="652" customFormat="1" ht="25.5">
      <c r="A96" s="331" t="s">
        <v>6209</v>
      </c>
      <c r="B96" s="451" t="s">
        <v>6210</v>
      </c>
      <c r="C96" s="652">
        <v>0</v>
      </c>
      <c r="D96" s="364">
        <v>15</v>
      </c>
      <c r="E96" s="652">
        <v>0</v>
      </c>
      <c r="F96" s="364">
        <v>5</v>
      </c>
      <c r="G96" s="364">
        <f t="shared" si="2"/>
        <v>0</v>
      </c>
      <c r="H96" s="364">
        <f t="shared" si="2"/>
        <v>20</v>
      </c>
      <c r="I96" s="651"/>
    </row>
    <row r="97" spans="1:10" s="652" customFormat="1">
      <c r="A97" s="331" t="s">
        <v>6211</v>
      </c>
      <c r="B97" s="451" t="s">
        <v>6212</v>
      </c>
      <c r="C97" s="652">
        <v>636</v>
      </c>
      <c r="D97" s="364">
        <v>650</v>
      </c>
      <c r="E97" s="652">
        <v>673</v>
      </c>
      <c r="F97" s="364">
        <v>700</v>
      </c>
      <c r="G97" s="364">
        <f t="shared" si="2"/>
        <v>1309</v>
      </c>
      <c r="H97" s="364">
        <f t="shared" si="2"/>
        <v>1350</v>
      </c>
      <c r="I97" s="651"/>
    </row>
    <row r="98" spans="1:10" s="652" customFormat="1">
      <c r="A98" s="331" t="s">
        <v>6213</v>
      </c>
      <c r="B98" s="451" t="s">
        <v>6214</v>
      </c>
      <c r="C98" s="652">
        <v>0</v>
      </c>
      <c r="D98" s="364">
        <v>5</v>
      </c>
      <c r="E98" s="652">
        <v>0</v>
      </c>
      <c r="F98" s="364">
        <v>0</v>
      </c>
      <c r="G98" s="364">
        <f t="shared" si="2"/>
        <v>0</v>
      </c>
      <c r="H98" s="364">
        <f t="shared" si="2"/>
        <v>5</v>
      </c>
      <c r="I98" s="651"/>
    </row>
    <row r="99" spans="1:10" s="652" customFormat="1">
      <c r="A99" s="331" t="s">
        <v>6215</v>
      </c>
      <c r="B99" s="451" t="s">
        <v>6216</v>
      </c>
      <c r="C99" s="652">
        <v>0</v>
      </c>
      <c r="D99" s="364">
        <v>5</v>
      </c>
      <c r="E99" s="652">
        <v>0</v>
      </c>
      <c r="F99" s="364">
        <v>5</v>
      </c>
      <c r="G99" s="364">
        <f t="shared" si="2"/>
        <v>0</v>
      </c>
      <c r="H99" s="364">
        <f t="shared" si="2"/>
        <v>10</v>
      </c>
      <c r="I99" s="651"/>
    </row>
    <row r="100" spans="1:10" s="652" customFormat="1" ht="25.5">
      <c r="A100" s="331" t="s">
        <v>6217</v>
      </c>
      <c r="B100" s="451" t="s">
        <v>6218</v>
      </c>
      <c r="C100" s="652">
        <v>0</v>
      </c>
      <c r="D100" s="364">
        <v>5</v>
      </c>
      <c r="E100" s="652">
        <v>0</v>
      </c>
      <c r="F100" s="364">
        <v>5</v>
      </c>
      <c r="G100" s="364">
        <f t="shared" si="2"/>
        <v>0</v>
      </c>
      <c r="H100" s="364">
        <f t="shared" si="2"/>
        <v>10</v>
      </c>
      <c r="I100" s="651"/>
    </row>
    <row r="101" spans="1:10" s="652" customFormat="1" ht="25.5">
      <c r="A101" s="331" t="s">
        <v>6219</v>
      </c>
      <c r="B101" s="451" t="s">
        <v>6220</v>
      </c>
      <c r="C101" s="652">
        <v>0</v>
      </c>
      <c r="D101" s="364">
        <v>5</v>
      </c>
      <c r="E101" s="652">
        <v>0</v>
      </c>
      <c r="F101" s="364">
        <v>3</v>
      </c>
      <c r="G101" s="364">
        <f t="shared" si="2"/>
        <v>0</v>
      </c>
      <c r="H101" s="364">
        <f t="shared" si="2"/>
        <v>8</v>
      </c>
      <c r="I101" s="651"/>
    </row>
    <row r="102" spans="1:10" s="652" customFormat="1">
      <c r="A102" s="331" t="s">
        <v>6221</v>
      </c>
      <c r="B102" s="451" t="s">
        <v>6222</v>
      </c>
      <c r="C102" s="652">
        <v>8290</v>
      </c>
      <c r="D102" s="364">
        <v>8500</v>
      </c>
      <c r="E102" s="652">
        <v>6012</v>
      </c>
      <c r="F102" s="364">
        <v>6000</v>
      </c>
      <c r="G102" s="364">
        <f t="shared" si="2"/>
        <v>14302</v>
      </c>
      <c r="H102" s="364">
        <f t="shared" si="2"/>
        <v>14500</v>
      </c>
      <c r="I102" s="651"/>
    </row>
    <row r="103" spans="1:10" s="652" customFormat="1" ht="25.5">
      <c r="A103" s="331" t="s">
        <v>6223</v>
      </c>
      <c r="B103" s="451" t="s">
        <v>6224</v>
      </c>
      <c r="C103" s="652">
        <v>15909</v>
      </c>
      <c r="D103" s="364">
        <v>16000</v>
      </c>
      <c r="E103" s="652">
        <v>11654</v>
      </c>
      <c r="F103" s="364">
        <v>12000</v>
      </c>
      <c r="G103" s="364">
        <f t="shared" si="2"/>
        <v>27563</v>
      </c>
      <c r="H103" s="364">
        <f t="shared" si="2"/>
        <v>28000</v>
      </c>
      <c r="I103" s="651"/>
    </row>
    <row r="104" spans="1:10" s="652" customFormat="1">
      <c r="A104" s="331" t="s">
        <v>6225</v>
      </c>
      <c r="B104" s="451" t="s">
        <v>6226</v>
      </c>
      <c r="C104" s="652">
        <v>2834</v>
      </c>
      <c r="D104" s="364">
        <v>3000</v>
      </c>
      <c r="E104" s="652">
        <v>505</v>
      </c>
      <c r="F104" s="364">
        <v>500</v>
      </c>
      <c r="G104" s="364">
        <f t="shared" si="2"/>
        <v>3339</v>
      </c>
      <c r="H104" s="364">
        <f t="shared" si="2"/>
        <v>3500</v>
      </c>
      <c r="I104" s="651"/>
    </row>
    <row r="105" spans="1:10" s="652" customFormat="1">
      <c r="A105" s="331" t="s">
        <v>6227</v>
      </c>
      <c r="B105" s="451" t="s">
        <v>6228</v>
      </c>
      <c r="C105" s="652">
        <v>2378</v>
      </c>
      <c r="D105" s="364">
        <v>2500</v>
      </c>
      <c r="E105" s="652">
        <v>446</v>
      </c>
      <c r="F105" s="364">
        <v>500</v>
      </c>
      <c r="G105" s="364">
        <f t="shared" si="2"/>
        <v>2824</v>
      </c>
      <c r="H105" s="364">
        <f t="shared" si="2"/>
        <v>3000</v>
      </c>
      <c r="I105" s="651"/>
    </row>
    <row r="106" spans="1:10" s="652" customFormat="1">
      <c r="A106" s="472" t="s">
        <v>6229</v>
      </c>
      <c r="B106" s="451" t="s">
        <v>6230</v>
      </c>
      <c r="C106" s="652">
        <v>3</v>
      </c>
      <c r="D106" s="364">
        <v>10</v>
      </c>
      <c r="E106" s="652">
        <v>2</v>
      </c>
      <c r="F106" s="364">
        <v>5</v>
      </c>
      <c r="G106" s="364">
        <f t="shared" si="2"/>
        <v>5</v>
      </c>
      <c r="H106" s="364">
        <f t="shared" si="2"/>
        <v>15</v>
      </c>
      <c r="I106" s="651"/>
    </row>
    <row r="107" spans="1:10" s="652" customFormat="1">
      <c r="A107" s="729"/>
      <c r="B107" s="726" t="s">
        <v>6231</v>
      </c>
      <c r="C107" s="727">
        <f t="shared" ref="C107:H107" si="3">SUM(C9:C106)</f>
        <v>1258727</v>
      </c>
      <c r="D107" s="727">
        <f t="shared" si="3"/>
        <v>1295219</v>
      </c>
      <c r="E107" s="727">
        <f t="shared" si="3"/>
        <v>485766</v>
      </c>
      <c r="F107" s="727">
        <f t="shared" si="3"/>
        <v>583360</v>
      </c>
      <c r="G107" s="727">
        <f t="shared" si="3"/>
        <v>1744493</v>
      </c>
      <c r="H107" s="727">
        <f t="shared" si="3"/>
        <v>1878579</v>
      </c>
      <c r="I107" s="651"/>
    </row>
    <row r="108" spans="1:10" s="652" customFormat="1">
      <c r="A108" s="728" t="s">
        <v>262</v>
      </c>
      <c r="B108" s="728"/>
      <c r="C108" s="730">
        <v>199694</v>
      </c>
      <c r="D108" s="727">
        <v>200000</v>
      </c>
      <c r="E108" s="730">
        <v>129129</v>
      </c>
      <c r="F108" s="727">
        <v>135000</v>
      </c>
      <c r="G108" s="727">
        <f t="shared" si="2"/>
        <v>328823</v>
      </c>
      <c r="H108" s="727">
        <f t="shared" si="2"/>
        <v>335000</v>
      </c>
      <c r="I108" s="651"/>
    </row>
    <row r="109" spans="1:10" s="652" customFormat="1">
      <c r="A109" s="728" t="s">
        <v>261</v>
      </c>
      <c r="B109" s="728"/>
      <c r="C109" s="727">
        <v>120250</v>
      </c>
      <c r="D109" s="727">
        <v>125000</v>
      </c>
      <c r="E109" s="730">
        <v>49134</v>
      </c>
      <c r="F109" s="727">
        <v>55000</v>
      </c>
      <c r="G109" s="727">
        <f t="shared" ref="G109" si="4">C109+E109</f>
        <v>169384</v>
      </c>
      <c r="H109" s="727">
        <f t="shared" ref="H109" si="5">D109+F109</f>
        <v>180000</v>
      </c>
      <c r="I109" s="651"/>
    </row>
    <row r="110" spans="1:10" s="652" customFormat="1">
      <c r="A110" s="650"/>
      <c r="B110" s="650"/>
      <c r="C110" s="364"/>
      <c r="D110" s="649"/>
      <c r="E110" s="653"/>
      <c r="F110" s="649"/>
      <c r="G110" s="649"/>
      <c r="H110" s="649"/>
      <c r="I110" s="651"/>
    </row>
    <row r="111" spans="1:10" s="659" customFormat="1">
      <c r="A111" s="142" t="s">
        <v>263</v>
      </c>
      <c r="B111" s="142"/>
      <c r="C111" s="364"/>
      <c r="D111" s="140"/>
      <c r="E111" s="653"/>
      <c r="F111" s="142"/>
      <c r="G111" s="142"/>
      <c r="H111" s="142"/>
      <c r="I111" s="658"/>
    </row>
    <row r="112" spans="1:10" s="659" customFormat="1">
      <c r="A112" s="142" t="s">
        <v>262</v>
      </c>
      <c r="B112" s="142"/>
      <c r="C112" s="364"/>
      <c r="D112" s="140"/>
      <c r="E112" s="653"/>
      <c r="F112" s="142"/>
      <c r="G112" s="142"/>
      <c r="H112" s="142"/>
      <c r="I112" s="658"/>
      <c r="J112" s="652"/>
    </row>
    <row r="113" spans="1:9" s="659" customFormat="1">
      <c r="A113" s="142" t="s">
        <v>261</v>
      </c>
      <c r="B113" s="142"/>
      <c r="C113" s="364"/>
      <c r="D113" s="573"/>
      <c r="E113" s="653"/>
      <c r="F113" s="573"/>
      <c r="G113" s="573"/>
      <c r="H113" s="573"/>
      <c r="I113" s="658"/>
    </row>
    <row r="114" spans="1:9" s="659" customFormat="1">
      <c r="A114" s="142"/>
      <c r="B114" s="142"/>
      <c r="C114" s="364"/>
      <c r="D114" s="573"/>
      <c r="E114" s="653"/>
      <c r="F114" s="573"/>
      <c r="G114" s="573"/>
      <c r="H114" s="573"/>
      <c r="I114" s="658"/>
    </row>
    <row r="115" spans="1:9" s="664" customFormat="1">
      <c r="A115" s="660" t="s">
        <v>264</v>
      </c>
      <c r="B115" s="660"/>
      <c r="C115" s="363"/>
      <c r="D115" s="661"/>
      <c r="E115" s="662"/>
      <c r="F115" s="650"/>
      <c r="G115" s="650"/>
      <c r="H115" s="650"/>
      <c r="I115" s="663"/>
    </row>
    <row r="116" spans="1:9" s="668" customFormat="1">
      <c r="A116" s="432"/>
      <c r="B116" s="432"/>
      <c r="C116" s="463"/>
      <c r="D116" s="665"/>
      <c r="E116" s="666"/>
      <c r="F116" s="432"/>
      <c r="G116" s="432"/>
      <c r="H116" s="432"/>
      <c r="I116" s="667"/>
    </row>
    <row r="117" spans="1:9" s="668" customFormat="1">
      <c r="A117" s="333" t="s">
        <v>6232</v>
      </c>
      <c r="B117" s="367" t="s">
        <v>6233</v>
      </c>
      <c r="C117" s="668">
        <v>8217</v>
      </c>
      <c r="D117" s="364">
        <v>8500</v>
      </c>
      <c r="E117" s="668">
        <v>12491</v>
      </c>
      <c r="F117" s="364">
        <v>13000</v>
      </c>
      <c r="G117" s="669">
        <f t="shared" ref="G117:H148" si="6">C117+E117</f>
        <v>20708</v>
      </c>
      <c r="H117" s="669">
        <f t="shared" si="6"/>
        <v>21500</v>
      </c>
      <c r="I117" s="667"/>
    </row>
    <row r="118" spans="1:9" s="668" customFormat="1" ht="25.5">
      <c r="A118" s="333" t="s">
        <v>6234</v>
      </c>
      <c r="B118" s="367" t="s">
        <v>6235</v>
      </c>
      <c r="C118" s="668">
        <v>8217</v>
      </c>
      <c r="D118" s="364">
        <v>8500</v>
      </c>
      <c r="E118" s="668">
        <v>12491</v>
      </c>
      <c r="F118" s="364">
        <v>13000</v>
      </c>
      <c r="G118" s="669">
        <f t="shared" si="6"/>
        <v>20708</v>
      </c>
      <c r="H118" s="669">
        <f t="shared" si="6"/>
        <v>21500</v>
      </c>
      <c r="I118" s="667"/>
    </row>
    <row r="119" spans="1:9" s="668" customFormat="1">
      <c r="A119" s="333" t="s">
        <v>268</v>
      </c>
      <c r="B119" s="367" t="s">
        <v>6236</v>
      </c>
      <c r="C119" s="668">
        <v>4</v>
      </c>
      <c r="D119" s="364">
        <v>5</v>
      </c>
      <c r="E119" s="668">
        <v>150</v>
      </c>
      <c r="F119" s="364">
        <v>200</v>
      </c>
      <c r="G119" s="669">
        <f t="shared" si="6"/>
        <v>154</v>
      </c>
      <c r="H119" s="669">
        <f t="shared" si="6"/>
        <v>205</v>
      </c>
      <c r="I119" s="667"/>
    </row>
    <row r="120" spans="1:9" s="668" customFormat="1" ht="25.5">
      <c r="A120" s="333" t="s">
        <v>6237</v>
      </c>
      <c r="B120" s="367" t="s">
        <v>6238</v>
      </c>
      <c r="C120" s="668">
        <v>8217</v>
      </c>
      <c r="D120" s="364">
        <v>8500</v>
      </c>
      <c r="E120" s="668">
        <v>12315</v>
      </c>
      <c r="F120" s="364">
        <v>13000</v>
      </c>
      <c r="G120" s="669">
        <f t="shared" si="6"/>
        <v>20532</v>
      </c>
      <c r="H120" s="669">
        <f t="shared" si="6"/>
        <v>21500</v>
      </c>
      <c r="I120" s="667"/>
    </row>
    <row r="121" spans="1:9" s="668" customFormat="1">
      <c r="A121" s="333" t="s">
        <v>6239</v>
      </c>
      <c r="B121" s="367" t="s">
        <v>6240</v>
      </c>
      <c r="C121" s="668">
        <v>25</v>
      </c>
      <c r="D121" s="364">
        <v>25</v>
      </c>
      <c r="E121" s="668">
        <v>2</v>
      </c>
      <c r="F121" s="364">
        <v>5</v>
      </c>
      <c r="G121" s="669">
        <f t="shared" si="6"/>
        <v>27</v>
      </c>
      <c r="H121" s="669">
        <f t="shared" si="6"/>
        <v>30</v>
      </c>
      <c r="I121" s="667"/>
    </row>
    <row r="122" spans="1:9" s="668" customFormat="1">
      <c r="A122" s="333" t="s">
        <v>6241</v>
      </c>
      <c r="B122" s="367" t="s">
        <v>6242</v>
      </c>
      <c r="C122" s="668">
        <v>6</v>
      </c>
      <c r="D122" s="364">
        <v>8</v>
      </c>
      <c r="E122" s="668">
        <v>8</v>
      </c>
      <c r="F122" s="364">
        <v>10</v>
      </c>
      <c r="G122" s="669">
        <f t="shared" si="6"/>
        <v>14</v>
      </c>
      <c r="H122" s="669">
        <f t="shared" si="6"/>
        <v>18</v>
      </c>
      <c r="I122" s="667"/>
    </row>
    <row r="123" spans="1:9" s="668" customFormat="1">
      <c r="A123" s="333" t="s">
        <v>6243</v>
      </c>
      <c r="B123" s="367" t="s">
        <v>6244</v>
      </c>
      <c r="C123" s="668">
        <v>10</v>
      </c>
      <c r="D123" s="364">
        <v>15</v>
      </c>
      <c r="E123" s="668">
        <v>3</v>
      </c>
      <c r="F123" s="364">
        <v>5</v>
      </c>
      <c r="G123" s="669">
        <f t="shared" si="6"/>
        <v>13</v>
      </c>
      <c r="H123" s="669">
        <f t="shared" si="6"/>
        <v>20</v>
      </c>
      <c r="I123" s="667"/>
    </row>
    <row r="124" spans="1:9" s="668" customFormat="1" ht="25.5">
      <c r="A124" s="333" t="s">
        <v>6245</v>
      </c>
      <c r="B124" s="367" t="s">
        <v>6246</v>
      </c>
      <c r="C124" s="668">
        <v>23</v>
      </c>
      <c r="D124" s="364">
        <v>25</v>
      </c>
      <c r="E124" s="668">
        <v>1</v>
      </c>
      <c r="F124" s="364">
        <v>5</v>
      </c>
      <c r="G124" s="669">
        <f t="shared" si="6"/>
        <v>24</v>
      </c>
      <c r="H124" s="669">
        <f t="shared" si="6"/>
        <v>30</v>
      </c>
      <c r="I124" s="667"/>
    </row>
    <row r="125" spans="1:9" s="668" customFormat="1" ht="25.5">
      <c r="A125" s="333" t="s">
        <v>6247</v>
      </c>
      <c r="B125" s="367" t="s">
        <v>6248</v>
      </c>
      <c r="C125" s="668">
        <v>5</v>
      </c>
      <c r="D125" s="364">
        <v>10</v>
      </c>
      <c r="E125" s="668">
        <v>2</v>
      </c>
      <c r="F125" s="364">
        <v>3</v>
      </c>
      <c r="G125" s="669">
        <f t="shared" si="6"/>
        <v>7</v>
      </c>
      <c r="H125" s="669">
        <f t="shared" si="6"/>
        <v>13</v>
      </c>
      <c r="I125" s="667"/>
    </row>
    <row r="126" spans="1:9" s="668" customFormat="1" ht="25.5">
      <c r="A126" s="333" t="s">
        <v>6249</v>
      </c>
      <c r="B126" s="367" t="s">
        <v>6250</v>
      </c>
      <c r="C126" s="668">
        <v>0</v>
      </c>
      <c r="D126" s="364">
        <v>3</v>
      </c>
      <c r="E126" s="668">
        <v>0</v>
      </c>
      <c r="F126" s="364">
        <v>1</v>
      </c>
      <c r="G126" s="669">
        <f t="shared" si="6"/>
        <v>0</v>
      </c>
      <c r="H126" s="669">
        <f t="shared" si="6"/>
        <v>4</v>
      </c>
      <c r="I126" s="667"/>
    </row>
    <row r="127" spans="1:9" s="668" customFormat="1">
      <c r="A127" s="333" t="s">
        <v>6251</v>
      </c>
      <c r="B127" s="367" t="s">
        <v>6252</v>
      </c>
      <c r="C127" s="668">
        <v>8</v>
      </c>
      <c r="D127" s="364">
        <v>10</v>
      </c>
      <c r="E127" s="668">
        <v>8</v>
      </c>
      <c r="F127" s="364">
        <v>8</v>
      </c>
      <c r="G127" s="669">
        <f t="shared" si="6"/>
        <v>16</v>
      </c>
      <c r="H127" s="669">
        <f t="shared" si="6"/>
        <v>18</v>
      </c>
      <c r="I127" s="667"/>
    </row>
    <row r="128" spans="1:9" s="668" customFormat="1" ht="25.5">
      <c r="A128" s="333" t="s">
        <v>6253</v>
      </c>
      <c r="B128" s="367" t="s">
        <v>6254</v>
      </c>
      <c r="C128" s="668">
        <v>0</v>
      </c>
      <c r="D128" s="364">
        <v>2</v>
      </c>
      <c r="E128" s="668">
        <v>1</v>
      </c>
      <c r="F128" s="364">
        <v>3</v>
      </c>
      <c r="G128" s="669">
        <f t="shared" si="6"/>
        <v>1</v>
      </c>
      <c r="H128" s="669">
        <f t="shared" si="6"/>
        <v>5</v>
      </c>
      <c r="I128" s="667"/>
    </row>
    <row r="129" spans="1:9" s="668" customFormat="1">
      <c r="A129" s="333" t="s">
        <v>6255</v>
      </c>
      <c r="B129" s="367" t="s">
        <v>6256</v>
      </c>
      <c r="C129" s="668">
        <v>5</v>
      </c>
      <c r="D129" s="364">
        <v>2</v>
      </c>
      <c r="E129" s="668">
        <v>27</v>
      </c>
      <c r="F129" s="364">
        <v>30</v>
      </c>
      <c r="G129" s="669">
        <f t="shared" si="6"/>
        <v>32</v>
      </c>
      <c r="H129" s="669">
        <f t="shared" si="6"/>
        <v>32</v>
      </c>
      <c r="I129" s="667"/>
    </row>
    <row r="130" spans="1:9" s="668" customFormat="1">
      <c r="A130" s="333" t="s">
        <v>6257</v>
      </c>
      <c r="B130" s="367" t="s">
        <v>6258</v>
      </c>
      <c r="C130" s="668">
        <v>2</v>
      </c>
      <c r="D130" s="364">
        <v>1</v>
      </c>
      <c r="E130" s="668">
        <v>5</v>
      </c>
      <c r="F130" s="364">
        <v>10</v>
      </c>
      <c r="G130" s="669">
        <f t="shared" si="6"/>
        <v>7</v>
      </c>
      <c r="H130" s="669">
        <f t="shared" si="6"/>
        <v>11</v>
      </c>
      <c r="I130" s="667"/>
    </row>
    <row r="131" spans="1:9" s="668" customFormat="1" ht="25.5">
      <c r="A131" s="333" t="s">
        <v>6259</v>
      </c>
      <c r="B131" s="367" t="s">
        <v>6260</v>
      </c>
      <c r="C131" s="668">
        <v>1</v>
      </c>
      <c r="D131" s="364">
        <v>1</v>
      </c>
      <c r="E131" s="668">
        <v>1</v>
      </c>
      <c r="F131" s="364">
        <v>3</v>
      </c>
      <c r="G131" s="669">
        <f t="shared" si="6"/>
        <v>2</v>
      </c>
      <c r="H131" s="669">
        <f t="shared" si="6"/>
        <v>4</v>
      </c>
      <c r="I131" s="667"/>
    </row>
    <row r="132" spans="1:9" s="668" customFormat="1" ht="25.5">
      <c r="A132" s="333" t="s">
        <v>6261</v>
      </c>
      <c r="B132" s="367" t="s">
        <v>6262</v>
      </c>
      <c r="C132" s="668">
        <v>0</v>
      </c>
      <c r="D132" s="364">
        <v>1</v>
      </c>
      <c r="E132" s="668">
        <v>2</v>
      </c>
      <c r="F132" s="364">
        <v>3</v>
      </c>
      <c r="G132" s="669">
        <f t="shared" si="6"/>
        <v>2</v>
      </c>
      <c r="H132" s="669">
        <f t="shared" si="6"/>
        <v>4</v>
      </c>
      <c r="I132" s="667"/>
    </row>
    <row r="133" spans="1:9" s="668" customFormat="1" ht="25.5">
      <c r="A133" s="333" t="s">
        <v>6263</v>
      </c>
      <c r="B133" s="367" t="s">
        <v>6264</v>
      </c>
      <c r="C133" s="668">
        <v>6</v>
      </c>
      <c r="D133" s="364">
        <v>8</v>
      </c>
      <c r="E133" s="668">
        <v>25</v>
      </c>
      <c r="F133" s="364">
        <v>30</v>
      </c>
      <c r="G133" s="669">
        <f t="shared" si="6"/>
        <v>31</v>
      </c>
      <c r="H133" s="669">
        <f t="shared" si="6"/>
        <v>38</v>
      </c>
      <c r="I133" s="667"/>
    </row>
    <row r="134" spans="1:9" s="668" customFormat="1">
      <c r="A134" s="333" t="s">
        <v>6265</v>
      </c>
      <c r="B134" s="367" t="s">
        <v>6266</v>
      </c>
      <c r="C134" s="668">
        <v>2</v>
      </c>
      <c r="D134" s="364">
        <v>2</v>
      </c>
      <c r="E134" s="668">
        <v>1</v>
      </c>
      <c r="F134" s="364">
        <v>2</v>
      </c>
      <c r="G134" s="669">
        <f t="shared" si="6"/>
        <v>3</v>
      </c>
      <c r="H134" s="669">
        <f t="shared" si="6"/>
        <v>4</v>
      </c>
      <c r="I134" s="667"/>
    </row>
    <row r="135" spans="1:9" s="668" customFormat="1">
      <c r="A135" s="333" t="s">
        <v>6267</v>
      </c>
      <c r="B135" s="367" t="s">
        <v>6268</v>
      </c>
      <c r="C135" s="668">
        <v>0</v>
      </c>
      <c r="D135" s="364">
        <v>2</v>
      </c>
      <c r="E135" s="668">
        <v>1</v>
      </c>
      <c r="F135" s="364">
        <v>5</v>
      </c>
      <c r="G135" s="669">
        <f t="shared" si="6"/>
        <v>1</v>
      </c>
      <c r="H135" s="669">
        <f t="shared" si="6"/>
        <v>7</v>
      </c>
      <c r="I135" s="667"/>
    </row>
    <row r="136" spans="1:9" s="668" customFormat="1" ht="25.5">
      <c r="A136" s="333" t="s">
        <v>6269</v>
      </c>
      <c r="B136" s="367" t="s">
        <v>6270</v>
      </c>
      <c r="C136" s="668">
        <v>0</v>
      </c>
      <c r="D136" s="364">
        <v>2</v>
      </c>
      <c r="E136" s="668">
        <v>0</v>
      </c>
      <c r="F136" s="364">
        <v>5</v>
      </c>
      <c r="G136" s="669">
        <f t="shared" si="6"/>
        <v>0</v>
      </c>
      <c r="H136" s="669">
        <f t="shared" si="6"/>
        <v>7</v>
      </c>
      <c r="I136" s="667"/>
    </row>
    <row r="137" spans="1:9" s="668" customFormat="1">
      <c r="A137" s="333" t="s">
        <v>6271</v>
      </c>
      <c r="B137" s="367" t="s">
        <v>6272</v>
      </c>
      <c r="C137" s="668">
        <v>18</v>
      </c>
      <c r="D137" s="364">
        <v>25</v>
      </c>
      <c r="E137" s="668">
        <v>16</v>
      </c>
      <c r="F137" s="364">
        <v>25</v>
      </c>
      <c r="G137" s="669">
        <f t="shared" si="6"/>
        <v>34</v>
      </c>
      <c r="H137" s="669">
        <f t="shared" si="6"/>
        <v>50</v>
      </c>
      <c r="I137" s="667"/>
    </row>
    <row r="138" spans="1:9" s="668" customFormat="1">
      <c r="A138" s="333" t="s">
        <v>6273</v>
      </c>
      <c r="B138" s="367" t="s">
        <v>6274</v>
      </c>
      <c r="C138" s="668">
        <v>3</v>
      </c>
      <c r="D138" s="364">
        <v>3</v>
      </c>
      <c r="E138" s="668">
        <v>3</v>
      </c>
      <c r="F138" s="364">
        <v>8</v>
      </c>
      <c r="G138" s="669">
        <f t="shared" si="6"/>
        <v>6</v>
      </c>
      <c r="H138" s="669">
        <f t="shared" si="6"/>
        <v>11</v>
      </c>
      <c r="I138" s="667"/>
    </row>
    <row r="139" spans="1:9" s="668" customFormat="1">
      <c r="A139" s="333" t="s">
        <v>6275</v>
      </c>
      <c r="B139" s="367" t="s">
        <v>6276</v>
      </c>
      <c r="C139" s="668">
        <v>3</v>
      </c>
      <c r="D139" s="364">
        <v>5</v>
      </c>
      <c r="E139" s="668">
        <v>3</v>
      </c>
      <c r="F139" s="364">
        <v>2</v>
      </c>
      <c r="G139" s="669">
        <f t="shared" si="6"/>
        <v>6</v>
      </c>
      <c r="H139" s="669">
        <f t="shared" si="6"/>
        <v>7</v>
      </c>
      <c r="I139" s="667"/>
    </row>
    <row r="140" spans="1:9" s="668" customFormat="1" ht="25.5">
      <c r="A140" s="333" t="s">
        <v>6277</v>
      </c>
      <c r="B140" s="367" t="s">
        <v>6278</v>
      </c>
      <c r="C140" s="668">
        <v>3</v>
      </c>
      <c r="D140" s="364">
        <v>5</v>
      </c>
      <c r="E140" s="668">
        <v>0</v>
      </c>
      <c r="F140" s="364">
        <v>5</v>
      </c>
      <c r="G140" s="669">
        <f t="shared" si="6"/>
        <v>3</v>
      </c>
      <c r="H140" s="669">
        <f t="shared" si="6"/>
        <v>10</v>
      </c>
      <c r="I140" s="667"/>
    </row>
    <row r="141" spans="1:9" s="668" customFormat="1" ht="25.5">
      <c r="A141" s="333" t="s">
        <v>6279</v>
      </c>
      <c r="B141" s="367" t="s">
        <v>6280</v>
      </c>
      <c r="C141" s="668">
        <v>17</v>
      </c>
      <c r="D141" s="364">
        <v>20</v>
      </c>
      <c r="E141" s="668">
        <v>33</v>
      </c>
      <c r="F141" s="364">
        <v>30</v>
      </c>
      <c r="G141" s="669">
        <f t="shared" si="6"/>
        <v>50</v>
      </c>
      <c r="H141" s="669">
        <f t="shared" si="6"/>
        <v>50</v>
      </c>
      <c r="I141" s="667"/>
    </row>
    <row r="142" spans="1:9" s="668" customFormat="1" ht="25.5">
      <c r="A142" s="333" t="s">
        <v>6281</v>
      </c>
      <c r="B142" s="367" t="s">
        <v>6282</v>
      </c>
      <c r="C142" s="668">
        <v>0</v>
      </c>
      <c r="D142" s="364">
        <v>3</v>
      </c>
      <c r="E142" s="668">
        <v>0</v>
      </c>
      <c r="F142" s="364">
        <v>2</v>
      </c>
      <c r="G142" s="669">
        <f t="shared" si="6"/>
        <v>0</v>
      </c>
      <c r="H142" s="669">
        <f t="shared" si="6"/>
        <v>5</v>
      </c>
      <c r="I142" s="667"/>
    </row>
    <row r="143" spans="1:9" s="668" customFormat="1" ht="25.5">
      <c r="A143" s="333" t="s">
        <v>6283</v>
      </c>
      <c r="B143" s="367" t="s">
        <v>6284</v>
      </c>
      <c r="C143" s="668">
        <v>0</v>
      </c>
      <c r="D143" s="364">
        <v>1</v>
      </c>
      <c r="E143" s="668">
        <v>0</v>
      </c>
      <c r="F143" s="364">
        <v>1</v>
      </c>
      <c r="G143" s="669">
        <f t="shared" si="6"/>
        <v>0</v>
      </c>
      <c r="H143" s="669">
        <f t="shared" si="6"/>
        <v>2</v>
      </c>
      <c r="I143" s="667"/>
    </row>
    <row r="144" spans="1:9" s="668" customFormat="1">
      <c r="A144" s="332" t="s">
        <v>6285</v>
      </c>
      <c r="B144" s="367" t="s">
        <v>6286</v>
      </c>
      <c r="C144" s="668">
        <v>0</v>
      </c>
      <c r="D144" s="438">
        <v>1</v>
      </c>
      <c r="E144" s="668">
        <v>0</v>
      </c>
      <c r="F144" s="438">
        <v>2</v>
      </c>
      <c r="G144" s="669">
        <f t="shared" si="6"/>
        <v>0</v>
      </c>
      <c r="H144" s="669">
        <f t="shared" si="6"/>
        <v>3</v>
      </c>
      <c r="I144" s="667"/>
    </row>
    <row r="145" spans="1:9" s="668" customFormat="1">
      <c r="A145" s="332" t="s">
        <v>6287</v>
      </c>
      <c r="B145" s="367" t="s">
        <v>6288</v>
      </c>
      <c r="C145" s="668">
        <v>0</v>
      </c>
      <c r="D145" s="438">
        <v>1</v>
      </c>
      <c r="E145" s="668">
        <v>1</v>
      </c>
      <c r="F145" s="438">
        <v>2</v>
      </c>
      <c r="G145" s="669">
        <f t="shared" si="6"/>
        <v>1</v>
      </c>
      <c r="H145" s="669">
        <f t="shared" si="6"/>
        <v>3</v>
      </c>
      <c r="I145" s="667"/>
    </row>
    <row r="146" spans="1:9" s="668" customFormat="1">
      <c r="A146" s="333" t="s">
        <v>6289</v>
      </c>
      <c r="B146" s="367" t="s">
        <v>6290</v>
      </c>
      <c r="C146" s="668">
        <v>34</v>
      </c>
      <c r="D146" s="364">
        <v>35</v>
      </c>
      <c r="E146" s="668">
        <v>84</v>
      </c>
      <c r="F146" s="364">
        <v>75</v>
      </c>
      <c r="G146" s="669">
        <f t="shared" si="6"/>
        <v>118</v>
      </c>
      <c r="H146" s="669">
        <f t="shared" si="6"/>
        <v>110</v>
      </c>
      <c r="I146" s="667"/>
    </row>
    <row r="147" spans="1:9" s="668" customFormat="1">
      <c r="A147" s="333" t="s">
        <v>6291</v>
      </c>
      <c r="B147" s="367" t="s">
        <v>6292</v>
      </c>
      <c r="C147" s="668">
        <v>9</v>
      </c>
      <c r="D147" s="364">
        <v>10</v>
      </c>
      <c r="E147" s="668">
        <v>130</v>
      </c>
      <c r="F147" s="364">
        <v>130</v>
      </c>
      <c r="G147" s="669">
        <f t="shared" si="6"/>
        <v>139</v>
      </c>
      <c r="H147" s="669">
        <f t="shared" si="6"/>
        <v>140</v>
      </c>
      <c r="I147" s="667"/>
    </row>
    <row r="148" spans="1:9" s="668" customFormat="1">
      <c r="A148" s="333" t="s">
        <v>6293</v>
      </c>
      <c r="B148" s="367" t="s">
        <v>6294</v>
      </c>
      <c r="C148" s="668">
        <v>0</v>
      </c>
      <c r="D148" s="364">
        <v>3</v>
      </c>
      <c r="E148" s="668">
        <v>31</v>
      </c>
      <c r="F148" s="364">
        <v>30</v>
      </c>
      <c r="G148" s="669">
        <f t="shared" si="6"/>
        <v>31</v>
      </c>
      <c r="H148" s="669">
        <f t="shared" si="6"/>
        <v>33</v>
      </c>
      <c r="I148" s="667"/>
    </row>
    <row r="149" spans="1:9" s="668" customFormat="1">
      <c r="A149" s="333" t="s">
        <v>266</v>
      </c>
      <c r="B149" s="367" t="s">
        <v>6295</v>
      </c>
      <c r="C149" s="668">
        <v>147</v>
      </c>
      <c r="D149" s="364">
        <v>150</v>
      </c>
      <c r="E149" s="668">
        <v>6</v>
      </c>
      <c r="F149" s="364">
        <v>5</v>
      </c>
      <c r="G149" s="669">
        <f t="shared" ref="G149:H180" si="7">C149+E149</f>
        <v>153</v>
      </c>
      <c r="H149" s="669">
        <f t="shared" si="7"/>
        <v>155</v>
      </c>
      <c r="I149" s="667"/>
    </row>
    <row r="150" spans="1:9" s="668" customFormat="1">
      <c r="A150" s="333" t="s">
        <v>267</v>
      </c>
      <c r="B150" s="367" t="s">
        <v>6296</v>
      </c>
      <c r="C150" s="668">
        <v>1</v>
      </c>
      <c r="D150" s="364">
        <v>3</v>
      </c>
      <c r="E150" s="668">
        <v>0</v>
      </c>
      <c r="F150" s="364">
        <v>2</v>
      </c>
      <c r="G150" s="669">
        <f t="shared" si="7"/>
        <v>1</v>
      </c>
      <c r="H150" s="669">
        <f t="shared" si="7"/>
        <v>5</v>
      </c>
      <c r="I150" s="667"/>
    </row>
    <row r="151" spans="1:9" s="668" customFormat="1">
      <c r="A151" s="333" t="s">
        <v>6297</v>
      </c>
      <c r="B151" s="367" t="s">
        <v>6298</v>
      </c>
      <c r="C151" s="668">
        <v>0</v>
      </c>
      <c r="D151" s="364">
        <v>2</v>
      </c>
      <c r="E151" s="668">
        <v>5</v>
      </c>
      <c r="F151" s="364">
        <v>2</v>
      </c>
      <c r="G151" s="669">
        <f t="shared" si="7"/>
        <v>5</v>
      </c>
      <c r="H151" s="669">
        <f t="shared" si="7"/>
        <v>4</v>
      </c>
      <c r="I151" s="667"/>
    </row>
    <row r="152" spans="1:9" s="668" customFormat="1">
      <c r="A152" s="333" t="s">
        <v>6299</v>
      </c>
      <c r="B152" s="367" t="s">
        <v>6300</v>
      </c>
      <c r="C152" s="668">
        <v>8</v>
      </c>
      <c r="D152" s="364">
        <v>10</v>
      </c>
      <c r="E152" s="668">
        <v>2</v>
      </c>
      <c r="F152" s="364">
        <v>5</v>
      </c>
      <c r="G152" s="669">
        <f t="shared" si="7"/>
        <v>10</v>
      </c>
      <c r="H152" s="669">
        <f t="shared" si="7"/>
        <v>15</v>
      </c>
      <c r="I152" s="667"/>
    </row>
    <row r="153" spans="1:9" s="668" customFormat="1">
      <c r="A153" s="333" t="s">
        <v>6301</v>
      </c>
      <c r="B153" s="367" t="s">
        <v>6302</v>
      </c>
      <c r="C153" s="668">
        <v>63</v>
      </c>
      <c r="D153" s="364">
        <v>65</v>
      </c>
      <c r="E153" s="668">
        <v>56</v>
      </c>
      <c r="F153" s="364">
        <v>60</v>
      </c>
      <c r="G153" s="669">
        <f t="shared" si="7"/>
        <v>119</v>
      </c>
      <c r="H153" s="669">
        <f t="shared" si="7"/>
        <v>125</v>
      </c>
      <c r="I153" s="667"/>
    </row>
    <row r="154" spans="1:9" s="668" customFormat="1">
      <c r="A154" s="333" t="s">
        <v>6303</v>
      </c>
      <c r="B154" s="367" t="s">
        <v>6304</v>
      </c>
      <c r="C154" s="668">
        <v>1</v>
      </c>
      <c r="D154" s="364">
        <v>2</v>
      </c>
      <c r="E154" s="668">
        <v>1</v>
      </c>
      <c r="F154" s="364">
        <v>1</v>
      </c>
      <c r="G154" s="669">
        <f t="shared" si="7"/>
        <v>2</v>
      </c>
      <c r="H154" s="669">
        <f t="shared" si="7"/>
        <v>3</v>
      </c>
      <c r="I154" s="667"/>
    </row>
    <row r="155" spans="1:9" s="668" customFormat="1">
      <c r="A155" s="333" t="s">
        <v>6305</v>
      </c>
      <c r="B155" s="367" t="s">
        <v>6306</v>
      </c>
      <c r="C155" s="668">
        <v>6</v>
      </c>
      <c r="D155" s="364">
        <v>8</v>
      </c>
      <c r="E155" s="668">
        <v>14</v>
      </c>
      <c r="F155" s="364">
        <v>15</v>
      </c>
      <c r="G155" s="669">
        <f t="shared" si="7"/>
        <v>20</v>
      </c>
      <c r="H155" s="669">
        <f t="shared" si="7"/>
        <v>23</v>
      </c>
      <c r="I155" s="667"/>
    </row>
    <row r="156" spans="1:9" s="668" customFormat="1">
      <c r="A156" s="333" t="s">
        <v>6307</v>
      </c>
      <c r="B156" s="367" t="s">
        <v>6308</v>
      </c>
      <c r="C156" s="668">
        <v>8</v>
      </c>
      <c r="D156" s="364">
        <v>10</v>
      </c>
      <c r="E156" s="668">
        <v>60</v>
      </c>
      <c r="F156" s="364">
        <v>60</v>
      </c>
      <c r="G156" s="669">
        <f t="shared" si="7"/>
        <v>68</v>
      </c>
      <c r="H156" s="669">
        <f t="shared" si="7"/>
        <v>70</v>
      </c>
      <c r="I156" s="667"/>
    </row>
    <row r="157" spans="1:9" s="668" customFormat="1">
      <c r="A157" s="333" t="s">
        <v>6309</v>
      </c>
      <c r="B157" s="367" t="s">
        <v>6310</v>
      </c>
      <c r="C157" s="668">
        <v>1</v>
      </c>
      <c r="D157" s="364">
        <v>2</v>
      </c>
      <c r="E157" s="668">
        <v>0</v>
      </c>
      <c r="F157" s="364">
        <v>8</v>
      </c>
      <c r="G157" s="669">
        <f t="shared" si="7"/>
        <v>1</v>
      </c>
      <c r="H157" s="669">
        <f t="shared" si="7"/>
        <v>10</v>
      </c>
      <c r="I157" s="667"/>
    </row>
    <row r="158" spans="1:9" s="668" customFormat="1">
      <c r="A158" s="333" t="s">
        <v>6311</v>
      </c>
      <c r="B158" s="367" t="s">
        <v>6312</v>
      </c>
      <c r="C158" s="668">
        <v>3</v>
      </c>
      <c r="D158" s="364">
        <v>5</v>
      </c>
      <c r="E158" s="668">
        <v>13</v>
      </c>
      <c r="F158" s="364">
        <v>20</v>
      </c>
      <c r="G158" s="669">
        <f t="shared" si="7"/>
        <v>16</v>
      </c>
      <c r="H158" s="669">
        <f t="shared" si="7"/>
        <v>25</v>
      </c>
      <c r="I158" s="667"/>
    </row>
    <row r="159" spans="1:9" s="668" customFormat="1" ht="25.5">
      <c r="A159" s="333" t="s">
        <v>6313</v>
      </c>
      <c r="B159" s="367" t="s">
        <v>6314</v>
      </c>
      <c r="C159" s="668">
        <v>14</v>
      </c>
      <c r="D159" s="364">
        <v>15</v>
      </c>
      <c r="E159" s="668">
        <v>66</v>
      </c>
      <c r="F159" s="364">
        <v>60</v>
      </c>
      <c r="G159" s="669">
        <f t="shared" si="7"/>
        <v>80</v>
      </c>
      <c r="H159" s="669">
        <f t="shared" si="7"/>
        <v>75</v>
      </c>
      <c r="I159" s="667"/>
    </row>
    <row r="160" spans="1:9" s="668" customFormat="1">
      <c r="A160" s="333" t="s">
        <v>6315</v>
      </c>
      <c r="B160" s="367" t="s">
        <v>6316</v>
      </c>
      <c r="C160" s="668">
        <v>2</v>
      </c>
      <c r="D160" s="364">
        <v>2</v>
      </c>
      <c r="E160" s="668">
        <v>17</v>
      </c>
      <c r="F160" s="364">
        <v>1</v>
      </c>
      <c r="G160" s="669">
        <f t="shared" si="7"/>
        <v>19</v>
      </c>
      <c r="H160" s="669">
        <f t="shared" si="7"/>
        <v>3</v>
      </c>
      <c r="I160" s="667"/>
    </row>
    <row r="161" spans="1:9" s="668" customFormat="1">
      <c r="A161" s="333" t="s">
        <v>6317</v>
      </c>
      <c r="B161" s="367" t="s">
        <v>6318</v>
      </c>
      <c r="C161" s="668">
        <v>1</v>
      </c>
      <c r="D161" s="364">
        <v>2</v>
      </c>
      <c r="E161" s="668">
        <v>4</v>
      </c>
      <c r="F161" s="364">
        <v>2</v>
      </c>
      <c r="G161" s="669">
        <f t="shared" si="7"/>
        <v>5</v>
      </c>
      <c r="H161" s="669">
        <f t="shared" si="7"/>
        <v>4</v>
      </c>
      <c r="I161" s="667"/>
    </row>
    <row r="162" spans="1:9" s="668" customFormat="1" ht="25.5">
      <c r="A162" s="333" t="s">
        <v>6319</v>
      </c>
      <c r="B162" s="367" t="s">
        <v>6320</v>
      </c>
      <c r="C162" s="668">
        <v>1</v>
      </c>
      <c r="D162" s="364">
        <v>1</v>
      </c>
      <c r="E162" s="668">
        <v>14</v>
      </c>
      <c r="F162" s="364">
        <v>3</v>
      </c>
      <c r="G162" s="669">
        <f t="shared" si="7"/>
        <v>15</v>
      </c>
      <c r="H162" s="669">
        <f t="shared" si="7"/>
        <v>4</v>
      </c>
      <c r="I162" s="667"/>
    </row>
    <row r="163" spans="1:9" s="668" customFormat="1">
      <c r="A163" s="333" t="s">
        <v>6321</v>
      </c>
      <c r="B163" s="367" t="s">
        <v>6322</v>
      </c>
      <c r="C163" s="668">
        <v>0</v>
      </c>
      <c r="D163" s="364">
        <v>0</v>
      </c>
      <c r="E163" s="668">
        <v>2</v>
      </c>
      <c r="F163" s="364">
        <v>1</v>
      </c>
      <c r="G163" s="669">
        <f t="shared" si="7"/>
        <v>2</v>
      </c>
      <c r="H163" s="669">
        <f t="shared" si="7"/>
        <v>1</v>
      </c>
      <c r="I163" s="667"/>
    </row>
    <row r="164" spans="1:9" s="668" customFormat="1" ht="38.25">
      <c r="A164" s="333" t="s">
        <v>270</v>
      </c>
      <c r="B164" s="367" t="s">
        <v>6323</v>
      </c>
      <c r="C164" s="668">
        <v>560</v>
      </c>
      <c r="D164" s="364">
        <v>600</v>
      </c>
      <c r="E164" s="668">
        <v>227</v>
      </c>
      <c r="F164" s="364">
        <v>250</v>
      </c>
      <c r="G164" s="669">
        <f t="shared" si="7"/>
        <v>787</v>
      </c>
      <c r="H164" s="669">
        <f t="shared" si="7"/>
        <v>850</v>
      </c>
      <c r="I164" s="667"/>
    </row>
    <row r="165" spans="1:9" s="668" customFormat="1">
      <c r="A165" s="332" t="s">
        <v>6324</v>
      </c>
      <c r="B165" s="367" t="s">
        <v>6325</v>
      </c>
      <c r="C165" s="668">
        <v>0</v>
      </c>
      <c r="D165" s="438">
        <v>1</v>
      </c>
      <c r="E165" s="668">
        <v>0</v>
      </c>
      <c r="F165" s="438">
        <v>2</v>
      </c>
      <c r="G165" s="669">
        <f t="shared" si="7"/>
        <v>0</v>
      </c>
      <c r="H165" s="669">
        <f t="shared" si="7"/>
        <v>3</v>
      </c>
      <c r="I165" s="667"/>
    </row>
    <row r="166" spans="1:9" s="668" customFormat="1" ht="25.5">
      <c r="A166" s="333" t="s">
        <v>269</v>
      </c>
      <c r="B166" s="367" t="s">
        <v>6326</v>
      </c>
      <c r="C166" s="668">
        <v>220</v>
      </c>
      <c r="D166" s="364">
        <v>250</v>
      </c>
      <c r="E166" s="668">
        <v>39</v>
      </c>
      <c r="F166" s="364">
        <v>50</v>
      </c>
      <c r="G166" s="669">
        <f t="shared" si="7"/>
        <v>259</v>
      </c>
      <c r="H166" s="669">
        <f t="shared" si="7"/>
        <v>300</v>
      </c>
      <c r="I166" s="667"/>
    </row>
    <row r="167" spans="1:9" s="668" customFormat="1">
      <c r="A167" s="333" t="s">
        <v>6327</v>
      </c>
      <c r="B167" s="367" t="s">
        <v>6328</v>
      </c>
      <c r="C167" s="668">
        <v>1</v>
      </c>
      <c r="D167" s="364">
        <v>2</v>
      </c>
      <c r="E167" s="668">
        <v>19</v>
      </c>
      <c r="F167" s="364">
        <v>13</v>
      </c>
      <c r="G167" s="669">
        <f t="shared" si="7"/>
        <v>20</v>
      </c>
      <c r="H167" s="669">
        <f t="shared" si="7"/>
        <v>15</v>
      </c>
      <c r="I167" s="667"/>
    </row>
    <row r="168" spans="1:9" s="668" customFormat="1">
      <c r="A168" s="333" t="s">
        <v>6329</v>
      </c>
      <c r="B168" s="367" t="s">
        <v>6330</v>
      </c>
      <c r="C168" s="668">
        <v>0</v>
      </c>
      <c r="D168" s="364">
        <v>2</v>
      </c>
      <c r="E168" s="668">
        <v>1</v>
      </c>
      <c r="F168" s="364">
        <v>3</v>
      </c>
      <c r="G168" s="669">
        <f t="shared" si="7"/>
        <v>1</v>
      </c>
      <c r="H168" s="669">
        <f t="shared" si="7"/>
        <v>5</v>
      </c>
      <c r="I168" s="667"/>
    </row>
    <row r="169" spans="1:9" s="668" customFormat="1" ht="25.5">
      <c r="A169" s="333" t="s">
        <v>6331</v>
      </c>
      <c r="B169" s="367" t="s">
        <v>6332</v>
      </c>
      <c r="C169" s="668">
        <v>0</v>
      </c>
      <c r="D169" s="364">
        <v>0</v>
      </c>
      <c r="E169" s="668">
        <v>3</v>
      </c>
      <c r="F169" s="364">
        <v>1</v>
      </c>
      <c r="G169" s="669">
        <f t="shared" si="7"/>
        <v>3</v>
      </c>
      <c r="H169" s="669">
        <f t="shared" si="7"/>
        <v>1</v>
      </c>
      <c r="I169" s="667"/>
    </row>
    <row r="170" spans="1:9" s="668" customFormat="1" ht="25.5">
      <c r="A170" s="333" t="s">
        <v>6333</v>
      </c>
      <c r="B170" s="367" t="s">
        <v>6334</v>
      </c>
      <c r="C170" s="668">
        <v>0</v>
      </c>
      <c r="D170" s="364">
        <v>0</v>
      </c>
      <c r="E170" s="668">
        <v>1</v>
      </c>
      <c r="F170" s="364">
        <v>2</v>
      </c>
      <c r="G170" s="669">
        <f t="shared" si="7"/>
        <v>1</v>
      </c>
      <c r="H170" s="669">
        <f t="shared" si="7"/>
        <v>2</v>
      </c>
      <c r="I170" s="667"/>
    </row>
    <row r="171" spans="1:9" s="668" customFormat="1">
      <c r="A171" s="333" t="s">
        <v>6335</v>
      </c>
      <c r="B171" s="367" t="s">
        <v>6336</v>
      </c>
      <c r="C171" s="668">
        <v>5</v>
      </c>
      <c r="D171" s="364">
        <v>5</v>
      </c>
      <c r="E171" s="668">
        <v>45</v>
      </c>
      <c r="F171" s="364">
        <v>49</v>
      </c>
      <c r="G171" s="669">
        <f t="shared" si="7"/>
        <v>50</v>
      </c>
      <c r="H171" s="669">
        <f t="shared" si="7"/>
        <v>54</v>
      </c>
      <c r="I171" s="667"/>
    </row>
    <row r="172" spans="1:9" s="668" customFormat="1">
      <c r="A172" s="333" t="s">
        <v>6337</v>
      </c>
      <c r="B172" s="367" t="s">
        <v>6338</v>
      </c>
      <c r="C172" s="668">
        <v>8</v>
      </c>
      <c r="D172" s="364">
        <v>10</v>
      </c>
      <c r="E172" s="668">
        <v>113</v>
      </c>
      <c r="F172" s="364">
        <v>120</v>
      </c>
      <c r="G172" s="669">
        <f t="shared" si="7"/>
        <v>121</v>
      </c>
      <c r="H172" s="669">
        <f t="shared" si="7"/>
        <v>130</v>
      </c>
      <c r="I172" s="667"/>
    </row>
    <row r="173" spans="1:9" s="668" customFormat="1">
      <c r="A173" s="333" t="s">
        <v>6339</v>
      </c>
      <c r="B173" s="367" t="s">
        <v>6340</v>
      </c>
      <c r="C173" s="668">
        <v>0</v>
      </c>
      <c r="D173" s="364">
        <v>0</v>
      </c>
      <c r="E173" s="668">
        <v>2</v>
      </c>
      <c r="F173" s="364">
        <v>2</v>
      </c>
      <c r="G173" s="669">
        <f t="shared" si="7"/>
        <v>2</v>
      </c>
      <c r="H173" s="669">
        <f t="shared" si="7"/>
        <v>2</v>
      </c>
      <c r="I173" s="667"/>
    </row>
    <row r="174" spans="1:9" s="668" customFormat="1">
      <c r="A174" s="333" t="s">
        <v>6341</v>
      </c>
      <c r="B174" s="367" t="s">
        <v>6342</v>
      </c>
      <c r="C174" s="668">
        <v>0</v>
      </c>
      <c r="D174" s="364">
        <v>0</v>
      </c>
      <c r="E174" s="668">
        <v>0</v>
      </c>
      <c r="F174" s="364">
        <v>2</v>
      </c>
      <c r="G174" s="669">
        <f t="shared" si="7"/>
        <v>0</v>
      </c>
      <c r="H174" s="669">
        <f t="shared" si="7"/>
        <v>2</v>
      </c>
      <c r="I174" s="667"/>
    </row>
    <row r="175" spans="1:9" s="668" customFormat="1">
      <c r="A175" s="333" t="s">
        <v>6343</v>
      </c>
      <c r="B175" s="367" t="s">
        <v>6344</v>
      </c>
      <c r="C175" s="668">
        <v>0</v>
      </c>
      <c r="D175" s="364">
        <v>0</v>
      </c>
      <c r="E175" s="668">
        <v>0</v>
      </c>
      <c r="F175" s="364">
        <v>2</v>
      </c>
      <c r="G175" s="669">
        <f t="shared" si="7"/>
        <v>0</v>
      </c>
      <c r="H175" s="669">
        <f t="shared" si="7"/>
        <v>2</v>
      </c>
      <c r="I175" s="667"/>
    </row>
    <row r="176" spans="1:9" s="668" customFormat="1">
      <c r="A176" s="333" t="s">
        <v>6345</v>
      </c>
      <c r="B176" s="367" t="s">
        <v>6346</v>
      </c>
      <c r="C176" s="668">
        <v>1</v>
      </c>
      <c r="D176" s="364">
        <v>1</v>
      </c>
      <c r="E176" s="668">
        <v>7</v>
      </c>
      <c r="F176" s="364">
        <v>2</v>
      </c>
      <c r="G176" s="669">
        <f t="shared" si="7"/>
        <v>8</v>
      </c>
      <c r="H176" s="669">
        <f t="shared" si="7"/>
        <v>3</v>
      </c>
      <c r="I176" s="667"/>
    </row>
    <row r="177" spans="1:9" s="668" customFormat="1" ht="25.5">
      <c r="A177" s="333" t="s">
        <v>6347</v>
      </c>
      <c r="B177" s="367" t="s">
        <v>6348</v>
      </c>
      <c r="C177" s="668">
        <v>0</v>
      </c>
      <c r="D177" s="364">
        <v>0</v>
      </c>
      <c r="E177" s="668">
        <v>2</v>
      </c>
      <c r="F177" s="364">
        <v>5</v>
      </c>
      <c r="G177" s="669">
        <f t="shared" si="7"/>
        <v>2</v>
      </c>
      <c r="H177" s="669">
        <f t="shared" si="7"/>
        <v>5</v>
      </c>
      <c r="I177" s="667"/>
    </row>
    <row r="178" spans="1:9" s="668" customFormat="1">
      <c r="A178" s="333" t="s">
        <v>6349</v>
      </c>
      <c r="B178" s="367" t="s">
        <v>6350</v>
      </c>
      <c r="C178" s="668">
        <v>4</v>
      </c>
      <c r="D178" s="364">
        <v>5</v>
      </c>
      <c r="E178" s="668">
        <v>56</v>
      </c>
      <c r="F178" s="364">
        <v>60</v>
      </c>
      <c r="G178" s="669">
        <f t="shared" si="7"/>
        <v>60</v>
      </c>
      <c r="H178" s="669">
        <f t="shared" si="7"/>
        <v>65</v>
      </c>
      <c r="I178" s="667"/>
    </row>
    <row r="179" spans="1:9" s="668" customFormat="1">
      <c r="A179" s="333" t="s">
        <v>6351</v>
      </c>
      <c r="B179" s="367" t="s">
        <v>6352</v>
      </c>
      <c r="C179" s="668">
        <v>41</v>
      </c>
      <c r="D179" s="364">
        <v>40</v>
      </c>
      <c r="E179" s="668">
        <v>444</v>
      </c>
      <c r="F179" s="364">
        <v>450</v>
      </c>
      <c r="G179" s="669">
        <f t="shared" si="7"/>
        <v>485</v>
      </c>
      <c r="H179" s="669">
        <f t="shared" si="7"/>
        <v>490</v>
      </c>
      <c r="I179" s="667"/>
    </row>
    <row r="180" spans="1:9" s="668" customFormat="1">
      <c r="A180" s="329" t="s">
        <v>6353</v>
      </c>
      <c r="B180" s="330" t="s">
        <v>6354</v>
      </c>
      <c r="C180" s="668">
        <v>2</v>
      </c>
      <c r="D180" s="461">
        <v>2</v>
      </c>
      <c r="E180" s="668">
        <v>7</v>
      </c>
      <c r="F180" s="461">
        <v>8</v>
      </c>
      <c r="G180" s="670">
        <f t="shared" si="7"/>
        <v>9</v>
      </c>
      <c r="H180" s="670">
        <f t="shared" si="7"/>
        <v>10</v>
      </c>
      <c r="I180" s="671"/>
    </row>
    <row r="181" spans="1:9" s="668" customFormat="1">
      <c r="A181" s="333" t="s">
        <v>6355</v>
      </c>
      <c r="B181" s="367" t="s">
        <v>6356</v>
      </c>
      <c r="C181" s="668">
        <v>7</v>
      </c>
      <c r="D181" s="364">
        <v>10</v>
      </c>
      <c r="E181" s="668">
        <v>144</v>
      </c>
      <c r="F181" s="364">
        <v>150</v>
      </c>
      <c r="G181" s="669">
        <f t="shared" ref="G181:H196" si="8">C181+E181</f>
        <v>151</v>
      </c>
      <c r="H181" s="669">
        <f t="shared" si="8"/>
        <v>160</v>
      </c>
      <c r="I181" s="667"/>
    </row>
    <row r="182" spans="1:9" s="668" customFormat="1" ht="25.5">
      <c r="A182" s="333" t="s">
        <v>6357</v>
      </c>
      <c r="B182" s="367" t="s">
        <v>6358</v>
      </c>
      <c r="C182" s="668">
        <v>0</v>
      </c>
      <c r="D182" s="364">
        <v>0</v>
      </c>
      <c r="E182" s="668">
        <v>2</v>
      </c>
      <c r="F182" s="364">
        <v>8</v>
      </c>
      <c r="G182" s="669">
        <f t="shared" si="8"/>
        <v>2</v>
      </c>
      <c r="H182" s="669">
        <f t="shared" si="8"/>
        <v>8</v>
      </c>
      <c r="I182" s="667"/>
    </row>
    <row r="183" spans="1:9" s="668" customFormat="1">
      <c r="A183" s="333" t="s">
        <v>6359</v>
      </c>
      <c r="B183" s="367" t="s">
        <v>6360</v>
      </c>
      <c r="C183" s="668">
        <v>0</v>
      </c>
      <c r="D183" s="364">
        <v>0</v>
      </c>
      <c r="E183" s="668">
        <v>6</v>
      </c>
      <c r="F183" s="364">
        <v>2</v>
      </c>
      <c r="G183" s="669">
        <f t="shared" si="8"/>
        <v>6</v>
      </c>
      <c r="H183" s="669">
        <f t="shared" si="8"/>
        <v>2</v>
      </c>
      <c r="I183" s="667"/>
    </row>
    <row r="184" spans="1:9" s="668" customFormat="1" ht="25.5">
      <c r="A184" s="333" t="s">
        <v>6361</v>
      </c>
      <c r="B184" s="367" t="s">
        <v>6362</v>
      </c>
      <c r="C184" s="668">
        <v>1</v>
      </c>
      <c r="D184" s="364">
        <v>0</v>
      </c>
      <c r="E184" s="668">
        <v>23</v>
      </c>
      <c r="F184" s="364">
        <v>20</v>
      </c>
      <c r="G184" s="669">
        <f t="shared" si="8"/>
        <v>24</v>
      </c>
      <c r="H184" s="669">
        <f t="shared" si="8"/>
        <v>20</v>
      </c>
      <c r="I184" s="667"/>
    </row>
    <row r="185" spans="1:9" s="668" customFormat="1" ht="25.5">
      <c r="A185" s="333" t="s">
        <v>6363</v>
      </c>
      <c r="B185" s="367" t="s">
        <v>6364</v>
      </c>
      <c r="C185" s="668">
        <v>2</v>
      </c>
      <c r="D185" s="364">
        <v>2</v>
      </c>
      <c r="E185" s="668">
        <v>26</v>
      </c>
      <c r="F185" s="364">
        <v>30</v>
      </c>
      <c r="G185" s="669">
        <f t="shared" si="8"/>
        <v>28</v>
      </c>
      <c r="H185" s="669">
        <f t="shared" si="8"/>
        <v>32</v>
      </c>
      <c r="I185" s="667"/>
    </row>
    <row r="186" spans="1:9" s="668" customFormat="1">
      <c r="A186" s="333" t="s">
        <v>6365</v>
      </c>
      <c r="B186" s="367" t="s">
        <v>6366</v>
      </c>
      <c r="C186" s="668">
        <v>0</v>
      </c>
      <c r="D186" s="364">
        <v>0</v>
      </c>
      <c r="E186" s="668">
        <v>21</v>
      </c>
      <c r="F186" s="364">
        <v>20</v>
      </c>
      <c r="G186" s="669">
        <f t="shared" si="8"/>
        <v>21</v>
      </c>
      <c r="H186" s="669">
        <f t="shared" si="8"/>
        <v>20</v>
      </c>
      <c r="I186" s="667"/>
    </row>
    <row r="187" spans="1:9" s="668" customFormat="1">
      <c r="A187" s="333" t="s">
        <v>6367</v>
      </c>
      <c r="B187" s="367" t="s">
        <v>6368</v>
      </c>
      <c r="C187" s="668">
        <v>2</v>
      </c>
      <c r="D187" s="364">
        <v>2</v>
      </c>
      <c r="E187" s="668">
        <v>0</v>
      </c>
      <c r="F187" s="364">
        <v>1</v>
      </c>
      <c r="G187" s="669">
        <f t="shared" si="8"/>
        <v>2</v>
      </c>
      <c r="H187" s="669">
        <f t="shared" si="8"/>
        <v>3</v>
      </c>
      <c r="I187" s="667"/>
    </row>
    <row r="188" spans="1:9" s="668" customFormat="1" ht="25.5">
      <c r="A188" s="333" t="s">
        <v>6369</v>
      </c>
      <c r="B188" s="367" t="s">
        <v>6370</v>
      </c>
      <c r="C188" s="668">
        <v>170</v>
      </c>
      <c r="D188" s="364">
        <v>180</v>
      </c>
      <c r="E188" s="668">
        <v>14</v>
      </c>
      <c r="F188" s="364">
        <v>15</v>
      </c>
      <c r="G188" s="669">
        <f t="shared" si="8"/>
        <v>184</v>
      </c>
      <c r="H188" s="669">
        <f t="shared" si="8"/>
        <v>195</v>
      </c>
      <c r="I188" s="667"/>
    </row>
    <row r="189" spans="1:9" s="668" customFormat="1" ht="25.5">
      <c r="A189" s="333" t="s">
        <v>6371</v>
      </c>
      <c r="B189" s="367" t="s">
        <v>6372</v>
      </c>
      <c r="C189" s="668">
        <v>646</v>
      </c>
      <c r="D189" s="364">
        <v>650</v>
      </c>
      <c r="E189" s="668">
        <v>77</v>
      </c>
      <c r="F189" s="364">
        <v>90</v>
      </c>
      <c r="G189" s="669">
        <f t="shared" si="8"/>
        <v>723</v>
      </c>
      <c r="H189" s="669">
        <f t="shared" si="8"/>
        <v>740</v>
      </c>
      <c r="I189" s="667"/>
    </row>
    <row r="190" spans="1:9" s="668" customFormat="1">
      <c r="A190" s="369" t="s">
        <v>6373</v>
      </c>
      <c r="B190" s="374" t="s">
        <v>6374</v>
      </c>
      <c r="C190" s="668">
        <v>10</v>
      </c>
      <c r="D190" s="413">
        <v>15</v>
      </c>
      <c r="E190" s="668">
        <v>2</v>
      </c>
      <c r="F190" s="413">
        <v>9</v>
      </c>
      <c r="G190" s="672">
        <f t="shared" si="8"/>
        <v>12</v>
      </c>
      <c r="H190" s="672">
        <f t="shared" si="8"/>
        <v>24</v>
      </c>
      <c r="I190" s="667"/>
    </row>
    <row r="191" spans="1:9" s="668" customFormat="1">
      <c r="A191" s="673" t="s">
        <v>6373</v>
      </c>
      <c r="B191" s="673" t="s">
        <v>6375</v>
      </c>
      <c r="C191" s="668">
        <v>10</v>
      </c>
      <c r="D191" s="673">
        <v>15</v>
      </c>
      <c r="E191" s="668">
        <v>2</v>
      </c>
      <c r="F191" s="673">
        <v>9</v>
      </c>
      <c r="G191" s="673"/>
      <c r="H191" s="672">
        <f t="shared" si="8"/>
        <v>24</v>
      </c>
      <c r="I191" s="667"/>
    </row>
    <row r="192" spans="1:9" s="668" customFormat="1">
      <c r="A192" s="333" t="s">
        <v>6376</v>
      </c>
      <c r="B192" s="367" t="s">
        <v>6377</v>
      </c>
      <c r="C192" s="668">
        <v>11</v>
      </c>
      <c r="D192" s="364">
        <v>15</v>
      </c>
      <c r="E192" s="668">
        <v>0</v>
      </c>
      <c r="F192" s="364">
        <v>1</v>
      </c>
      <c r="G192" s="669">
        <f t="shared" ref="G192:H233" si="9">C192+E192</f>
        <v>11</v>
      </c>
      <c r="H192" s="669">
        <f t="shared" si="8"/>
        <v>16</v>
      </c>
      <c r="I192" s="667"/>
    </row>
    <row r="193" spans="1:9" s="668" customFormat="1">
      <c r="A193" s="333" t="s">
        <v>6378</v>
      </c>
      <c r="B193" s="367" t="s">
        <v>6379</v>
      </c>
      <c r="C193" s="668">
        <v>143</v>
      </c>
      <c r="D193" s="364">
        <v>150</v>
      </c>
      <c r="E193" s="668">
        <v>45</v>
      </c>
      <c r="F193" s="364">
        <v>45</v>
      </c>
      <c r="G193" s="669">
        <f t="shared" si="9"/>
        <v>188</v>
      </c>
      <c r="H193" s="669">
        <f t="shared" si="8"/>
        <v>195</v>
      </c>
      <c r="I193" s="667"/>
    </row>
    <row r="194" spans="1:9" s="668" customFormat="1" ht="25.5">
      <c r="A194" s="333" t="s">
        <v>6380</v>
      </c>
      <c r="B194" s="367" t="s">
        <v>6381</v>
      </c>
      <c r="C194" s="668">
        <v>2</v>
      </c>
      <c r="D194" s="364">
        <v>5</v>
      </c>
      <c r="E194" s="668">
        <v>7</v>
      </c>
      <c r="F194" s="364">
        <v>10</v>
      </c>
      <c r="G194" s="669">
        <f t="shared" si="9"/>
        <v>9</v>
      </c>
      <c r="H194" s="669">
        <f t="shared" si="8"/>
        <v>15</v>
      </c>
      <c r="I194" s="667"/>
    </row>
    <row r="195" spans="1:9" s="668" customFormat="1" ht="25.5">
      <c r="A195" s="333" t="s">
        <v>6382</v>
      </c>
      <c r="B195" s="367" t="s">
        <v>6383</v>
      </c>
      <c r="C195" s="668">
        <v>0</v>
      </c>
      <c r="D195" s="364">
        <v>1</v>
      </c>
      <c r="E195" s="668">
        <v>4</v>
      </c>
      <c r="F195" s="364">
        <v>5</v>
      </c>
      <c r="G195" s="669">
        <f t="shared" si="9"/>
        <v>4</v>
      </c>
      <c r="H195" s="669">
        <f t="shared" si="8"/>
        <v>6</v>
      </c>
      <c r="I195" s="667"/>
    </row>
    <row r="196" spans="1:9" s="668" customFormat="1" ht="25.5">
      <c r="A196" s="332" t="s">
        <v>6384</v>
      </c>
      <c r="B196" s="367" t="s">
        <v>6385</v>
      </c>
      <c r="C196" s="668">
        <v>0</v>
      </c>
      <c r="D196" s="438">
        <v>1</v>
      </c>
      <c r="E196" s="668">
        <v>0</v>
      </c>
      <c r="F196" s="438">
        <v>1</v>
      </c>
      <c r="G196" s="669">
        <f t="shared" si="9"/>
        <v>0</v>
      </c>
      <c r="H196" s="669">
        <f t="shared" si="8"/>
        <v>2</v>
      </c>
      <c r="I196" s="667"/>
    </row>
    <row r="197" spans="1:9" s="668" customFormat="1" ht="38.25">
      <c r="A197" s="333" t="s">
        <v>6386</v>
      </c>
      <c r="B197" s="367" t="s">
        <v>6387</v>
      </c>
      <c r="C197" s="668">
        <v>0</v>
      </c>
      <c r="D197" s="364">
        <v>0</v>
      </c>
      <c r="E197" s="668">
        <v>0</v>
      </c>
      <c r="F197" s="364">
        <v>2</v>
      </c>
      <c r="G197" s="669">
        <f t="shared" si="9"/>
        <v>0</v>
      </c>
      <c r="H197" s="669">
        <f t="shared" si="9"/>
        <v>2</v>
      </c>
      <c r="I197" s="667"/>
    </row>
    <row r="198" spans="1:9" s="668" customFormat="1">
      <c r="A198" s="333" t="s">
        <v>6388</v>
      </c>
      <c r="B198" s="367" t="s">
        <v>6389</v>
      </c>
      <c r="C198" s="668">
        <v>45</v>
      </c>
      <c r="D198" s="364">
        <v>50</v>
      </c>
      <c r="E198" s="668">
        <v>61</v>
      </c>
      <c r="F198" s="364">
        <v>60</v>
      </c>
      <c r="G198" s="669">
        <f t="shared" si="9"/>
        <v>106</v>
      </c>
      <c r="H198" s="669">
        <f t="shared" si="9"/>
        <v>110</v>
      </c>
      <c r="I198" s="667"/>
    </row>
    <row r="199" spans="1:9" s="668" customFormat="1">
      <c r="A199" s="333" t="s">
        <v>6390</v>
      </c>
      <c r="B199" s="367" t="s">
        <v>6391</v>
      </c>
      <c r="C199" s="668">
        <v>0</v>
      </c>
      <c r="D199" s="364">
        <v>1</v>
      </c>
      <c r="E199" s="668">
        <v>0</v>
      </c>
      <c r="F199" s="364">
        <v>3</v>
      </c>
      <c r="G199" s="669">
        <f t="shared" si="9"/>
        <v>0</v>
      </c>
      <c r="H199" s="669">
        <f t="shared" si="9"/>
        <v>4</v>
      </c>
      <c r="I199" s="667"/>
    </row>
    <row r="200" spans="1:9" s="668" customFormat="1">
      <c r="A200" s="332" t="s">
        <v>6392</v>
      </c>
      <c r="B200" s="367" t="s">
        <v>6393</v>
      </c>
      <c r="C200" s="668">
        <v>0</v>
      </c>
      <c r="D200" s="438">
        <v>1</v>
      </c>
      <c r="E200" s="668">
        <v>1</v>
      </c>
      <c r="F200" s="438">
        <v>2</v>
      </c>
      <c r="G200" s="669">
        <f t="shared" si="9"/>
        <v>1</v>
      </c>
      <c r="H200" s="669">
        <f t="shared" si="9"/>
        <v>3</v>
      </c>
      <c r="I200" s="667"/>
    </row>
    <row r="201" spans="1:9" s="668" customFormat="1" ht="25.5">
      <c r="A201" s="333" t="s">
        <v>6394</v>
      </c>
      <c r="B201" s="367" t="s">
        <v>6395</v>
      </c>
      <c r="C201" s="668">
        <v>1</v>
      </c>
      <c r="D201" s="364">
        <v>2</v>
      </c>
      <c r="E201" s="668">
        <v>9</v>
      </c>
      <c r="F201" s="364">
        <v>10</v>
      </c>
      <c r="G201" s="669">
        <f t="shared" si="9"/>
        <v>10</v>
      </c>
      <c r="H201" s="669">
        <f t="shared" si="9"/>
        <v>12</v>
      </c>
      <c r="I201" s="667"/>
    </row>
    <row r="202" spans="1:9" s="668" customFormat="1">
      <c r="A202" s="332" t="s">
        <v>6396</v>
      </c>
      <c r="B202" s="367" t="s">
        <v>6397</v>
      </c>
      <c r="C202" s="668">
        <v>0</v>
      </c>
      <c r="D202" s="438">
        <v>1</v>
      </c>
      <c r="E202" s="668">
        <v>0</v>
      </c>
      <c r="F202" s="438">
        <v>2</v>
      </c>
      <c r="G202" s="669">
        <f t="shared" si="9"/>
        <v>0</v>
      </c>
      <c r="H202" s="669">
        <f t="shared" si="9"/>
        <v>3</v>
      </c>
      <c r="I202" s="667"/>
    </row>
    <row r="203" spans="1:9" s="668" customFormat="1" ht="25.5">
      <c r="A203" s="333" t="s">
        <v>6398</v>
      </c>
      <c r="B203" s="367" t="s">
        <v>6399</v>
      </c>
      <c r="C203" s="668">
        <v>0</v>
      </c>
      <c r="D203" s="364">
        <v>0</v>
      </c>
      <c r="E203" s="668">
        <v>1</v>
      </c>
      <c r="F203" s="364">
        <v>2</v>
      </c>
      <c r="G203" s="669">
        <f t="shared" si="9"/>
        <v>1</v>
      </c>
      <c r="H203" s="669">
        <f t="shared" si="9"/>
        <v>2</v>
      </c>
      <c r="I203" s="667"/>
    </row>
    <row r="204" spans="1:9" s="668" customFormat="1">
      <c r="A204" s="333" t="s">
        <v>6400</v>
      </c>
      <c r="B204" s="367" t="s">
        <v>6401</v>
      </c>
      <c r="C204" s="668">
        <v>0</v>
      </c>
      <c r="D204" s="364">
        <v>0</v>
      </c>
      <c r="E204" s="668">
        <v>1</v>
      </c>
      <c r="F204" s="364">
        <v>2</v>
      </c>
      <c r="G204" s="669">
        <f t="shared" si="9"/>
        <v>1</v>
      </c>
      <c r="H204" s="669">
        <f t="shared" si="9"/>
        <v>2</v>
      </c>
      <c r="I204" s="667"/>
    </row>
    <row r="205" spans="1:9" s="668" customFormat="1">
      <c r="A205" s="333" t="s">
        <v>6402</v>
      </c>
      <c r="B205" s="367" t="s">
        <v>6403</v>
      </c>
      <c r="C205" s="668">
        <v>1</v>
      </c>
      <c r="D205" s="364">
        <v>1</v>
      </c>
      <c r="E205" s="668">
        <v>4</v>
      </c>
      <c r="F205" s="364">
        <v>4</v>
      </c>
      <c r="G205" s="669">
        <f t="shared" si="9"/>
        <v>5</v>
      </c>
      <c r="H205" s="669">
        <f t="shared" si="9"/>
        <v>5</v>
      </c>
      <c r="I205" s="667"/>
    </row>
    <row r="206" spans="1:9" s="668" customFormat="1">
      <c r="A206" s="333" t="s">
        <v>6404</v>
      </c>
      <c r="B206" s="367" t="s">
        <v>6405</v>
      </c>
      <c r="C206" s="668">
        <v>0</v>
      </c>
      <c r="D206" s="364">
        <v>1</v>
      </c>
      <c r="E206" s="668">
        <v>0</v>
      </c>
      <c r="F206" s="364">
        <v>1</v>
      </c>
      <c r="G206" s="669">
        <f t="shared" si="9"/>
        <v>0</v>
      </c>
      <c r="H206" s="669">
        <f t="shared" si="9"/>
        <v>2</v>
      </c>
      <c r="I206" s="667"/>
    </row>
    <row r="207" spans="1:9" s="668" customFormat="1" ht="25.5">
      <c r="A207" s="333" t="s">
        <v>6406</v>
      </c>
      <c r="B207" s="367" t="s">
        <v>6407</v>
      </c>
      <c r="C207" s="668">
        <v>1</v>
      </c>
      <c r="D207" s="364">
        <v>1</v>
      </c>
      <c r="E207" s="668">
        <v>0</v>
      </c>
      <c r="F207" s="364">
        <v>2</v>
      </c>
      <c r="G207" s="669">
        <f t="shared" si="9"/>
        <v>1</v>
      </c>
      <c r="H207" s="669">
        <f t="shared" si="9"/>
        <v>3</v>
      </c>
      <c r="I207" s="667"/>
    </row>
    <row r="208" spans="1:9" s="668" customFormat="1">
      <c r="A208" s="333" t="s">
        <v>6408</v>
      </c>
      <c r="B208" s="367" t="s">
        <v>6409</v>
      </c>
      <c r="C208" s="668">
        <v>0</v>
      </c>
      <c r="D208" s="364">
        <v>2</v>
      </c>
      <c r="E208" s="668">
        <v>1</v>
      </c>
      <c r="F208" s="364">
        <v>2</v>
      </c>
      <c r="G208" s="669">
        <f t="shared" si="9"/>
        <v>1</v>
      </c>
      <c r="H208" s="669">
        <f t="shared" si="9"/>
        <v>4</v>
      </c>
      <c r="I208" s="667"/>
    </row>
    <row r="209" spans="1:9" s="668" customFormat="1">
      <c r="A209" s="333" t="s">
        <v>6410</v>
      </c>
      <c r="B209" s="367" t="s">
        <v>6411</v>
      </c>
      <c r="C209" s="668">
        <v>1</v>
      </c>
      <c r="D209" s="364">
        <v>1</v>
      </c>
      <c r="E209" s="668">
        <v>0</v>
      </c>
      <c r="F209" s="364">
        <v>4</v>
      </c>
      <c r="G209" s="669">
        <f t="shared" si="9"/>
        <v>1</v>
      </c>
      <c r="H209" s="669">
        <f t="shared" si="9"/>
        <v>5</v>
      </c>
      <c r="I209" s="667"/>
    </row>
    <row r="210" spans="1:9" s="668" customFormat="1">
      <c r="A210" s="332" t="s">
        <v>6412</v>
      </c>
      <c r="B210" s="367" t="s">
        <v>6413</v>
      </c>
      <c r="C210" s="668">
        <v>0</v>
      </c>
      <c r="D210" s="438">
        <v>1</v>
      </c>
      <c r="E210" s="668">
        <v>0</v>
      </c>
      <c r="F210" s="438">
        <v>2</v>
      </c>
      <c r="G210" s="669">
        <f t="shared" si="9"/>
        <v>0</v>
      </c>
      <c r="H210" s="669">
        <f t="shared" si="9"/>
        <v>3</v>
      </c>
      <c r="I210" s="667"/>
    </row>
    <row r="211" spans="1:9" s="668" customFormat="1">
      <c r="A211" s="332" t="s">
        <v>6414</v>
      </c>
      <c r="B211" s="367" t="s">
        <v>6415</v>
      </c>
      <c r="C211" s="668">
        <v>0</v>
      </c>
      <c r="D211" s="438">
        <v>1</v>
      </c>
      <c r="E211" s="668">
        <v>0</v>
      </c>
      <c r="F211" s="438">
        <v>2</v>
      </c>
      <c r="G211" s="669">
        <f t="shared" si="9"/>
        <v>0</v>
      </c>
      <c r="H211" s="669">
        <f t="shared" si="9"/>
        <v>3</v>
      </c>
      <c r="I211" s="667"/>
    </row>
    <row r="212" spans="1:9" s="668" customFormat="1">
      <c r="A212" s="333" t="s">
        <v>6416</v>
      </c>
      <c r="B212" s="367" t="s">
        <v>6417</v>
      </c>
      <c r="C212" s="668">
        <v>0</v>
      </c>
      <c r="D212" s="364">
        <v>2</v>
      </c>
      <c r="E212" s="668">
        <v>5</v>
      </c>
      <c r="F212" s="364">
        <v>5</v>
      </c>
      <c r="G212" s="669">
        <f t="shared" si="9"/>
        <v>5</v>
      </c>
      <c r="H212" s="669">
        <f t="shared" si="9"/>
        <v>7</v>
      </c>
      <c r="I212" s="667"/>
    </row>
    <row r="213" spans="1:9" s="668" customFormat="1">
      <c r="A213" s="333" t="s">
        <v>6418</v>
      </c>
      <c r="B213" s="367" t="s">
        <v>6419</v>
      </c>
      <c r="C213" s="668">
        <v>1</v>
      </c>
      <c r="D213" s="364">
        <v>2</v>
      </c>
      <c r="E213" s="668">
        <v>5</v>
      </c>
      <c r="F213" s="364">
        <v>5</v>
      </c>
      <c r="G213" s="669">
        <f t="shared" si="9"/>
        <v>6</v>
      </c>
      <c r="H213" s="669">
        <f t="shared" si="9"/>
        <v>7</v>
      </c>
      <c r="I213" s="667"/>
    </row>
    <row r="214" spans="1:9" s="668" customFormat="1">
      <c r="A214" s="333" t="s">
        <v>6420</v>
      </c>
      <c r="B214" s="367" t="s">
        <v>6421</v>
      </c>
      <c r="C214" s="668">
        <v>3</v>
      </c>
      <c r="D214" s="364">
        <v>1</v>
      </c>
      <c r="E214" s="668">
        <v>5</v>
      </c>
      <c r="F214" s="364">
        <v>5</v>
      </c>
      <c r="G214" s="669">
        <f t="shared" si="9"/>
        <v>8</v>
      </c>
      <c r="H214" s="669">
        <f t="shared" si="9"/>
        <v>6</v>
      </c>
      <c r="I214" s="667"/>
    </row>
    <row r="215" spans="1:9" s="668" customFormat="1">
      <c r="A215" s="333" t="s">
        <v>6422</v>
      </c>
      <c r="B215" s="367" t="s">
        <v>6423</v>
      </c>
      <c r="C215" s="668">
        <v>2</v>
      </c>
      <c r="D215" s="364">
        <v>2</v>
      </c>
      <c r="E215" s="668">
        <v>6</v>
      </c>
      <c r="F215" s="364">
        <v>5</v>
      </c>
      <c r="G215" s="669">
        <f t="shared" si="9"/>
        <v>8</v>
      </c>
      <c r="H215" s="669">
        <f t="shared" si="9"/>
        <v>7</v>
      </c>
      <c r="I215" s="667"/>
    </row>
    <row r="216" spans="1:9" s="668" customFormat="1">
      <c r="A216" s="333" t="s">
        <v>6424</v>
      </c>
      <c r="B216" s="367" t="s">
        <v>6425</v>
      </c>
      <c r="C216" s="668">
        <v>2</v>
      </c>
      <c r="D216" s="364">
        <v>2</v>
      </c>
      <c r="E216" s="668">
        <v>13</v>
      </c>
      <c r="F216" s="364">
        <v>14</v>
      </c>
      <c r="G216" s="669">
        <f t="shared" si="9"/>
        <v>15</v>
      </c>
      <c r="H216" s="669">
        <f t="shared" si="9"/>
        <v>16</v>
      </c>
      <c r="I216" s="667"/>
    </row>
    <row r="217" spans="1:9" s="668" customFormat="1">
      <c r="A217" s="333" t="s">
        <v>6426</v>
      </c>
      <c r="B217" s="367" t="s">
        <v>6427</v>
      </c>
      <c r="C217" s="668">
        <v>0</v>
      </c>
      <c r="D217" s="364">
        <v>0</v>
      </c>
      <c r="E217" s="668">
        <v>0</v>
      </c>
      <c r="F217" s="364">
        <v>2</v>
      </c>
      <c r="G217" s="669">
        <f t="shared" si="9"/>
        <v>0</v>
      </c>
      <c r="H217" s="669">
        <f t="shared" si="9"/>
        <v>2</v>
      </c>
      <c r="I217" s="667"/>
    </row>
    <row r="218" spans="1:9" s="668" customFormat="1">
      <c r="A218" s="333" t="s">
        <v>6428</v>
      </c>
      <c r="B218" s="367" t="s">
        <v>6429</v>
      </c>
      <c r="C218" s="668">
        <v>663</v>
      </c>
      <c r="D218" s="364">
        <v>650</v>
      </c>
      <c r="E218" s="668">
        <v>594</v>
      </c>
      <c r="F218" s="364">
        <v>600</v>
      </c>
      <c r="G218" s="669">
        <f t="shared" si="9"/>
        <v>1257</v>
      </c>
      <c r="H218" s="669">
        <f t="shared" si="9"/>
        <v>1250</v>
      </c>
      <c r="I218" s="667"/>
    </row>
    <row r="219" spans="1:9" s="668" customFormat="1" ht="25.5">
      <c r="A219" s="333" t="s">
        <v>6430</v>
      </c>
      <c r="B219" s="367" t="s">
        <v>6431</v>
      </c>
      <c r="C219" s="668">
        <v>0</v>
      </c>
      <c r="D219" s="364">
        <v>0</v>
      </c>
      <c r="E219" s="668">
        <v>11</v>
      </c>
      <c r="F219" s="364">
        <v>15</v>
      </c>
      <c r="G219" s="669">
        <f t="shared" si="9"/>
        <v>11</v>
      </c>
      <c r="H219" s="669">
        <f t="shared" si="9"/>
        <v>15</v>
      </c>
      <c r="I219" s="667"/>
    </row>
    <row r="220" spans="1:9" s="668" customFormat="1">
      <c r="A220" s="333" t="s">
        <v>6432</v>
      </c>
      <c r="B220" s="367" t="s">
        <v>6433</v>
      </c>
      <c r="C220" s="668">
        <v>0</v>
      </c>
      <c r="D220" s="364">
        <v>1</v>
      </c>
      <c r="E220" s="668">
        <v>42</v>
      </c>
      <c r="F220" s="364">
        <v>54</v>
      </c>
      <c r="G220" s="669">
        <f t="shared" si="9"/>
        <v>42</v>
      </c>
      <c r="H220" s="669">
        <f t="shared" si="9"/>
        <v>55</v>
      </c>
      <c r="I220" s="667"/>
    </row>
    <row r="221" spans="1:9" s="668" customFormat="1">
      <c r="A221" s="333" t="s">
        <v>6434</v>
      </c>
      <c r="B221" s="367" t="s">
        <v>6435</v>
      </c>
      <c r="C221" s="668">
        <v>0</v>
      </c>
      <c r="D221" s="364">
        <v>0</v>
      </c>
      <c r="E221" s="668">
        <v>3</v>
      </c>
      <c r="F221" s="364">
        <v>12</v>
      </c>
      <c r="G221" s="669">
        <f t="shared" si="9"/>
        <v>3</v>
      </c>
      <c r="H221" s="669">
        <f t="shared" si="9"/>
        <v>12</v>
      </c>
      <c r="I221" s="667"/>
    </row>
    <row r="222" spans="1:9" s="668" customFormat="1" ht="25.5">
      <c r="A222" s="333" t="s">
        <v>6436</v>
      </c>
      <c r="B222" s="367" t="s">
        <v>6437</v>
      </c>
      <c r="C222" s="668">
        <v>24</v>
      </c>
      <c r="D222" s="364">
        <v>25</v>
      </c>
      <c r="E222" s="668">
        <v>143</v>
      </c>
      <c r="F222" s="364">
        <v>150</v>
      </c>
      <c r="G222" s="669">
        <f t="shared" si="9"/>
        <v>167</v>
      </c>
      <c r="H222" s="669">
        <f t="shared" si="9"/>
        <v>175</v>
      </c>
      <c r="I222" s="667"/>
    </row>
    <row r="223" spans="1:9" s="668" customFormat="1" ht="25.5">
      <c r="A223" s="333" t="s">
        <v>6438</v>
      </c>
      <c r="B223" s="367" t="s">
        <v>6439</v>
      </c>
      <c r="C223" s="668">
        <v>0</v>
      </c>
      <c r="D223" s="364">
        <v>1</v>
      </c>
      <c r="E223" s="668">
        <v>4</v>
      </c>
      <c r="F223" s="364">
        <v>5</v>
      </c>
      <c r="G223" s="669">
        <f t="shared" si="9"/>
        <v>4</v>
      </c>
      <c r="H223" s="669">
        <f t="shared" si="9"/>
        <v>6</v>
      </c>
      <c r="I223" s="667"/>
    </row>
    <row r="224" spans="1:9" s="668" customFormat="1">
      <c r="A224" s="333" t="s">
        <v>6440</v>
      </c>
      <c r="B224" s="367" t="s">
        <v>6441</v>
      </c>
      <c r="C224" s="668">
        <v>0</v>
      </c>
      <c r="D224" s="364">
        <v>0</v>
      </c>
      <c r="E224" s="668">
        <v>0</v>
      </c>
      <c r="F224" s="364">
        <v>1</v>
      </c>
      <c r="G224" s="669">
        <f t="shared" si="9"/>
        <v>0</v>
      </c>
      <c r="H224" s="669">
        <f t="shared" si="9"/>
        <v>1</v>
      </c>
      <c r="I224" s="667"/>
    </row>
    <row r="225" spans="1:9" s="668" customFormat="1">
      <c r="A225" s="333" t="s">
        <v>6442</v>
      </c>
      <c r="B225" s="367" t="s">
        <v>6443</v>
      </c>
      <c r="C225" s="668">
        <v>0</v>
      </c>
      <c r="D225" s="364">
        <v>0</v>
      </c>
      <c r="E225" s="668">
        <v>2</v>
      </c>
      <c r="F225" s="364">
        <v>1</v>
      </c>
      <c r="G225" s="669">
        <f t="shared" si="9"/>
        <v>2</v>
      </c>
      <c r="H225" s="669">
        <f t="shared" si="9"/>
        <v>1</v>
      </c>
      <c r="I225" s="667"/>
    </row>
    <row r="226" spans="1:9" s="668" customFormat="1">
      <c r="A226" s="333" t="s">
        <v>6444</v>
      </c>
      <c r="B226" s="367" t="s">
        <v>6445</v>
      </c>
      <c r="C226" s="668">
        <v>0</v>
      </c>
      <c r="D226" s="364">
        <v>0</v>
      </c>
      <c r="E226" s="668">
        <v>0</v>
      </c>
      <c r="F226" s="364">
        <v>2</v>
      </c>
      <c r="G226" s="669">
        <f t="shared" si="9"/>
        <v>0</v>
      </c>
      <c r="H226" s="669">
        <f t="shared" si="9"/>
        <v>2</v>
      </c>
      <c r="I226" s="667"/>
    </row>
    <row r="227" spans="1:9" s="668" customFormat="1">
      <c r="A227" s="333" t="s">
        <v>6446</v>
      </c>
      <c r="B227" s="367" t="s">
        <v>6447</v>
      </c>
      <c r="C227" s="668">
        <v>0</v>
      </c>
      <c r="D227" s="364">
        <v>0</v>
      </c>
      <c r="E227" s="668">
        <v>0</v>
      </c>
      <c r="F227" s="364">
        <v>2</v>
      </c>
      <c r="G227" s="669">
        <f t="shared" si="9"/>
        <v>0</v>
      </c>
      <c r="H227" s="669">
        <f t="shared" si="9"/>
        <v>2</v>
      </c>
      <c r="I227" s="667"/>
    </row>
    <row r="228" spans="1:9" s="675" customFormat="1">
      <c r="A228" s="333" t="s">
        <v>6448</v>
      </c>
      <c r="B228" s="367" t="s">
        <v>6449</v>
      </c>
      <c r="C228" s="675">
        <v>0</v>
      </c>
      <c r="D228" s="364">
        <v>0</v>
      </c>
      <c r="E228" s="675">
        <v>2</v>
      </c>
      <c r="F228" s="364">
        <v>3</v>
      </c>
      <c r="G228" s="669">
        <f t="shared" si="9"/>
        <v>2</v>
      </c>
      <c r="H228" s="669">
        <f t="shared" si="9"/>
        <v>3</v>
      </c>
      <c r="I228" s="674"/>
    </row>
    <row r="229" spans="1:9" s="675" customFormat="1">
      <c r="A229" s="333" t="s">
        <v>6450</v>
      </c>
      <c r="B229" s="367" t="s">
        <v>6451</v>
      </c>
      <c r="C229" s="675">
        <v>0</v>
      </c>
      <c r="D229" s="364">
        <v>0</v>
      </c>
      <c r="E229" s="675">
        <v>17</v>
      </c>
      <c r="F229" s="364">
        <v>20</v>
      </c>
      <c r="G229" s="669">
        <f t="shared" si="9"/>
        <v>17</v>
      </c>
      <c r="H229" s="669">
        <f t="shared" si="9"/>
        <v>20</v>
      </c>
      <c r="I229" s="674"/>
    </row>
    <row r="230" spans="1:9" s="659" customFormat="1" ht="25.5">
      <c r="A230" s="333" t="s">
        <v>6452</v>
      </c>
      <c r="B230" s="367" t="s">
        <v>6453</v>
      </c>
      <c r="C230" s="659">
        <v>0</v>
      </c>
      <c r="D230" s="364">
        <v>0</v>
      </c>
      <c r="E230" s="659">
        <v>0</v>
      </c>
      <c r="F230" s="364">
        <v>1</v>
      </c>
      <c r="G230" s="669">
        <f t="shared" si="9"/>
        <v>0</v>
      </c>
      <c r="H230" s="669">
        <f t="shared" si="9"/>
        <v>1</v>
      </c>
      <c r="I230" s="658"/>
    </row>
    <row r="231" spans="1:9" s="659" customFormat="1">
      <c r="A231" s="333" t="s">
        <v>6454</v>
      </c>
      <c r="B231" s="367" t="s">
        <v>6455</v>
      </c>
      <c r="C231" s="659">
        <v>0</v>
      </c>
      <c r="D231" s="364">
        <v>0</v>
      </c>
      <c r="E231" s="659">
        <v>4</v>
      </c>
      <c r="F231" s="364">
        <v>5</v>
      </c>
      <c r="G231" s="669">
        <f t="shared" si="9"/>
        <v>4</v>
      </c>
      <c r="H231" s="669">
        <f t="shared" si="9"/>
        <v>5</v>
      </c>
      <c r="I231" s="658"/>
    </row>
    <row r="232" spans="1:9" s="659" customFormat="1">
      <c r="A232" s="333" t="s">
        <v>6456</v>
      </c>
      <c r="B232" s="367" t="s">
        <v>6457</v>
      </c>
      <c r="C232" s="659">
        <v>0</v>
      </c>
      <c r="D232" s="364">
        <v>0</v>
      </c>
      <c r="E232" s="659">
        <v>0</v>
      </c>
      <c r="F232" s="364">
        <v>1</v>
      </c>
      <c r="G232" s="669">
        <f t="shared" si="9"/>
        <v>0</v>
      </c>
      <c r="H232" s="669">
        <f t="shared" si="9"/>
        <v>1</v>
      </c>
      <c r="I232" s="658"/>
    </row>
    <row r="233" spans="1:9" s="659" customFormat="1" ht="25.5">
      <c r="A233" s="369" t="s">
        <v>6458</v>
      </c>
      <c r="B233" s="374" t="s">
        <v>6459</v>
      </c>
      <c r="C233" s="659">
        <v>11</v>
      </c>
      <c r="D233" s="413">
        <v>10</v>
      </c>
      <c r="E233" s="659">
        <v>0</v>
      </c>
      <c r="F233" s="413">
        <v>1</v>
      </c>
      <c r="G233" s="672">
        <f t="shared" si="9"/>
        <v>11</v>
      </c>
      <c r="H233" s="672">
        <f t="shared" si="9"/>
        <v>11</v>
      </c>
      <c r="I233" s="658"/>
    </row>
    <row r="234" spans="1:9" s="659" customFormat="1" ht="25.5">
      <c r="A234" s="673" t="s">
        <v>6458</v>
      </c>
      <c r="B234" s="676" t="s">
        <v>6460</v>
      </c>
      <c r="C234" s="659">
        <v>11</v>
      </c>
      <c r="D234" s="673">
        <v>10</v>
      </c>
      <c r="E234" s="659">
        <v>0</v>
      </c>
      <c r="F234" s="673">
        <v>0</v>
      </c>
      <c r="G234" s="673"/>
      <c r="H234" s="672">
        <f t="shared" ref="H234:H270" si="10">D234+F234</f>
        <v>10</v>
      </c>
      <c r="I234" s="658"/>
    </row>
    <row r="235" spans="1:9" s="659" customFormat="1">
      <c r="A235" s="369" t="s">
        <v>6461</v>
      </c>
      <c r="B235" s="374" t="s">
        <v>6462</v>
      </c>
      <c r="C235" s="659">
        <v>8</v>
      </c>
      <c r="D235" s="413">
        <v>10</v>
      </c>
      <c r="E235" s="659">
        <v>5</v>
      </c>
      <c r="F235" s="413">
        <v>8</v>
      </c>
      <c r="G235" s="672">
        <f>C235+E235</f>
        <v>13</v>
      </c>
      <c r="H235" s="672">
        <f t="shared" si="10"/>
        <v>18</v>
      </c>
      <c r="I235" s="658"/>
    </row>
    <row r="236" spans="1:9" s="659" customFormat="1">
      <c r="A236" s="673" t="s">
        <v>6461</v>
      </c>
      <c r="B236" s="673" t="s">
        <v>6463</v>
      </c>
      <c r="C236" s="659">
        <v>8</v>
      </c>
      <c r="D236" s="673">
        <v>10</v>
      </c>
      <c r="E236" s="659">
        <v>5</v>
      </c>
      <c r="F236" s="673">
        <v>5</v>
      </c>
      <c r="G236" s="673"/>
      <c r="H236" s="672">
        <f t="shared" si="10"/>
        <v>15</v>
      </c>
      <c r="I236" s="658"/>
    </row>
    <row r="237" spans="1:9" s="659" customFormat="1">
      <c r="A237" s="369" t="s">
        <v>6464</v>
      </c>
      <c r="B237" s="374" t="s">
        <v>6465</v>
      </c>
      <c r="C237" s="659">
        <v>3</v>
      </c>
      <c r="D237" s="413">
        <v>10</v>
      </c>
      <c r="E237" s="659">
        <v>3</v>
      </c>
      <c r="F237" s="413">
        <v>5</v>
      </c>
      <c r="G237" s="672">
        <f>C237+E237</f>
        <v>6</v>
      </c>
      <c r="H237" s="672">
        <f t="shared" si="10"/>
        <v>15</v>
      </c>
      <c r="I237" s="658"/>
    </row>
    <row r="238" spans="1:9" s="659" customFormat="1">
      <c r="A238" s="673" t="s">
        <v>6464</v>
      </c>
      <c r="B238" s="673" t="s">
        <v>6466</v>
      </c>
      <c r="C238" s="659">
        <v>3</v>
      </c>
      <c r="D238" s="673">
        <v>10</v>
      </c>
      <c r="E238" s="659">
        <v>3</v>
      </c>
      <c r="F238" s="673">
        <v>5</v>
      </c>
      <c r="G238" s="673"/>
      <c r="H238" s="672">
        <f t="shared" si="10"/>
        <v>15</v>
      </c>
      <c r="I238" s="658"/>
    </row>
    <row r="239" spans="1:9" s="659" customFormat="1">
      <c r="A239" s="333" t="s">
        <v>6467</v>
      </c>
      <c r="B239" s="367" t="s">
        <v>6468</v>
      </c>
      <c r="C239" s="659">
        <v>247</v>
      </c>
      <c r="D239" s="364">
        <v>240</v>
      </c>
      <c r="E239" s="659">
        <v>35</v>
      </c>
      <c r="F239" s="364">
        <v>35</v>
      </c>
      <c r="G239" s="669">
        <f t="shared" ref="G239:G270" si="11">C239+E239</f>
        <v>282</v>
      </c>
      <c r="H239" s="669">
        <f t="shared" si="10"/>
        <v>275</v>
      </c>
      <c r="I239" s="658"/>
    </row>
    <row r="240" spans="1:9" s="659" customFormat="1">
      <c r="A240" s="333" t="s">
        <v>6469</v>
      </c>
      <c r="B240" s="367" t="s">
        <v>6470</v>
      </c>
      <c r="C240" s="659">
        <v>533</v>
      </c>
      <c r="D240" s="364">
        <v>550</v>
      </c>
      <c r="E240" s="659">
        <v>81</v>
      </c>
      <c r="F240" s="364">
        <v>90</v>
      </c>
      <c r="G240" s="669">
        <f t="shared" si="11"/>
        <v>614</v>
      </c>
      <c r="H240" s="669">
        <f t="shared" si="10"/>
        <v>640</v>
      </c>
      <c r="I240" s="658"/>
    </row>
    <row r="241" spans="1:9" s="659" customFormat="1">
      <c r="A241" s="333" t="s">
        <v>6471</v>
      </c>
      <c r="B241" s="367" t="s">
        <v>6472</v>
      </c>
      <c r="C241" s="659">
        <v>100</v>
      </c>
      <c r="D241" s="364">
        <v>100</v>
      </c>
      <c r="E241" s="659">
        <v>15</v>
      </c>
      <c r="F241" s="364">
        <v>15</v>
      </c>
      <c r="G241" s="669">
        <f t="shared" si="11"/>
        <v>115</v>
      </c>
      <c r="H241" s="669">
        <f t="shared" si="10"/>
        <v>115</v>
      </c>
      <c r="I241" s="658"/>
    </row>
    <row r="242" spans="1:9" s="659" customFormat="1">
      <c r="A242" s="333" t="s">
        <v>271</v>
      </c>
      <c r="B242" s="367" t="s">
        <v>6473</v>
      </c>
      <c r="C242" s="659">
        <v>0</v>
      </c>
      <c r="D242" s="364">
        <v>0</v>
      </c>
      <c r="E242" s="659">
        <v>52</v>
      </c>
      <c r="F242" s="364">
        <v>55</v>
      </c>
      <c r="G242" s="669">
        <f t="shared" si="11"/>
        <v>52</v>
      </c>
      <c r="H242" s="669">
        <f t="shared" si="10"/>
        <v>55</v>
      </c>
      <c r="I242" s="658"/>
    </row>
    <row r="243" spans="1:9" s="659" customFormat="1">
      <c r="A243" s="332" t="s">
        <v>6474</v>
      </c>
      <c r="B243" s="367" t="s">
        <v>6475</v>
      </c>
      <c r="C243" s="659">
        <v>0</v>
      </c>
      <c r="D243" s="438">
        <v>1</v>
      </c>
      <c r="E243" s="659">
        <v>1</v>
      </c>
      <c r="F243" s="438">
        <v>8</v>
      </c>
      <c r="G243" s="669">
        <f t="shared" si="11"/>
        <v>1</v>
      </c>
      <c r="H243" s="669">
        <f t="shared" si="10"/>
        <v>9</v>
      </c>
      <c r="I243" s="658"/>
    </row>
    <row r="244" spans="1:9" s="659" customFormat="1">
      <c r="A244" s="333" t="s">
        <v>6476</v>
      </c>
      <c r="B244" s="367" t="s">
        <v>6477</v>
      </c>
      <c r="C244" s="659">
        <v>572</v>
      </c>
      <c r="D244" s="364">
        <v>600</v>
      </c>
      <c r="E244" s="659">
        <v>254</v>
      </c>
      <c r="F244" s="364">
        <v>260</v>
      </c>
      <c r="G244" s="669">
        <f t="shared" si="11"/>
        <v>826</v>
      </c>
      <c r="H244" s="669">
        <f t="shared" si="10"/>
        <v>860</v>
      </c>
      <c r="I244" s="658"/>
    </row>
    <row r="245" spans="1:9" s="659" customFormat="1" ht="25.5">
      <c r="A245" s="333" t="s">
        <v>6478</v>
      </c>
      <c r="B245" s="367" t="s">
        <v>6479</v>
      </c>
      <c r="C245" s="659">
        <v>0</v>
      </c>
      <c r="D245" s="364">
        <v>5</v>
      </c>
      <c r="E245" s="659">
        <v>0</v>
      </c>
      <c r="F245" s="364">
        <v>5</v>
      </c>
      <c r="G245" s="669">
        <f t="shared" si="11"/>
        <v>0</v>
      </c>
      <c r="H245" s="669">
        <f t="shared" si="10"/>
        <v>10</v>
      </c>
      <c r="I245" s="658"/>
    </row>
    <row r="246" spans="1:9" s="659" customFormat="1">
      <c r="A246" s="333" t="s">
        <v>6480</v>
      </c>
      <c r="B246" s="367" t="s">
        <v>6481</v>
      </c>
      <c r="C246" s="659">
        <v>1</v>
      </c>
      <c r="D246" s="364">
        <v>5</v>
      </c>
      <c r="E246" s="659">
        <v>17</v>
      </c>
      <c r="F246" s="364">
        <v>20</v>
      </c>
      <c r="G246" s="669">
        <f t="shared" si="11"/>
        <v>18</v>
      </c>
      <c r="H246" s="669">
        <f t="shared" si="10"/>
        <v>25</v>
      </c>
      <c r="I246" s="658"/>
    </row>
    <row r="247" spans="1:9">
      <c r="A247" s="332" t="s">
        <v>6482</v>
      </c>
      <c r="B247" s="367" t="s">
        <v>6483</v>
      </c>
      <c r="C247" s="645">
        <v>0</v>
      </c>
      <c r="D247" s="438">
        <v>1</v>
      </c>
      <c r="E247" s="645">
        <v>1</v>
      </c>
      <c r="F247" s="438">
        <v>2</v>
      </c>
      <c r="G247" s="669">
        <f t="shared" si="11"/>
        <v>1</v>
      </c>
      <c r="H247" s="669">
        <f t="shared" si="10"/>
        <v>3</v>
      </c>
    </row>
    <row r="248" spans="1:9">
      <c r="A248" s="333" t="s">
        <v>6484</v>
      </c>
      <c r="B248" s="367" t="s">
        <v>6485</v>
      </c>
      <c r="C248" s="645">
        <v>0</v>
      </c>
      <c r="D248" s="364">
        <v>1</v>
      </c>
      <c r="E248" s="645">
        <v>47</v>
      </c>
      <c r="F248" s="364">
        <v>52</v>
      </c>
      <c r="G248" s="669">
        <f t="shared" si="11"/>
        <v>47</v>
      </c>
      <c r="H248" s="669">
        <f t="shared" si="10"/>
        <v>53</v>
      </c>
    </row>
    <row r="249" spans="1:9" ht="25.5">
      <c r="A249" s="333" t="s">
        <v>6486</v>
      </c>
      <c r="B249" s="367" t="s">
        <v>6487</v>
      </c>
      <c r="C249" s="645">
        <v>1</v>
      </c>
      <c r="D249" s="364">
        <v>1</v>
      </c>
      <c r="E249" s="645">
        <v>22</v>
      </c>
      <c r="F249" s="364">
        <v>30</v>
      </c>
      <c r="G249" s="669">
        <f t="shared" si="11"/>
        <v>23</v>
      </c>
      <c r="H249" s="669">
        <f t="shared" si="10"/>
        <v>31</v>
      </c>
    </row>
    <row r="250" spans="1:9" ht="25.5">
      <c r="A250" s="333" t="s">
        <v>6488</v>
      </c>
      <c r="B250" s="367" t="s">
        <v>6489</v>
      </c>
      <c r="C250" s="645">
        <v>1</v>
      </c>
      <c r="D250" s="364">
        <v>1</v>
      </c>
      <c r="E250" s="645">
        <v>50</v>
      </c>
      <c r="F250" s="364">
        <v>50</v>
      </c>
      <c r="G250" s="669">
        <f t="shared" si="11"/>
        <v>51</v>
      </c>
      <c r="H250" s="669">
        <f t="shared" si="10"/>
        <v>51</v>
      </c>
    </row>
    <row r="251" spans="1:9">
      <c r="A251" s="333" t="s">
        <v>6490</v>
      </c>
      <c r="B251" s="367" t="s">
        <v>6491</v>
      </c>
      <c r="C251" s="645">
        <v>2</v>
      </c>
      <c r="D251" s="364">
        <v>0</v>
      </c>
      <c r="E251" s="645">
        <v>0</v>
      </c>
      <c r="F251" s="364">
        <v>3</v>
      </c>
      <c r="G251" s="669">
        <f t="shared" si="11"/>
        <v>2</v>
      </c>
      <c r="H251" s="669">
        <f t="shared" si="10"/>
        <v>3</v>
      </c>
    </row>
    <row r="252" spans="1:9">
      <c r="A252" s="333" t="s">
        <v>6492</v>
      </c>
      <c r="B252" s="367" t="s">
        <v>6493</v>
      </c>
      <c r="C252" s="645">
        <v>0</v>
      </c>
      <c r="D252" s="364">
        <v>0</v>
      </c>
      <c r="E252" s="645">
        <v>10</v>
      </c>
      <c r="F252" s="364">
        <v>16</v>
      </c>
      <c r="G252" s="669">
        <f t="shared" si="11"/>
        <v>10</v>
      </c>
      <c r="H252" s="669">
        <f t="shared" si="10"/>
        <v>16</v>
      </c>
    </row>
    <row r="253" spans="1:9" s="659" customFormat="1">
      <c r="A253" s="333" t="s">
        <v>6494</v>
      </c>
      <c r="B253" s="367" t="s">
        <v>6495</v>
      </c>
      <c r="C253" s="659">
        <v>2</v>
      </c>
      <c r="D253" s="364">
        <v>5</v>
      </c>
      <c r="E253" s="659">
        <v>77</v>
      </c>
      <c r="F253" s="364">
        <v>75</v>
      </c>
      <c r="G253" s="669">
        <f t="shared" si="11"/>
        <v>79</v>
      </c>
      <c r="H253" s="669">
        <f t="shared" si="10"/>
        <v>80</v>
      </c>
      <c r="I253" s="658"/>
    </row>
    <row r="254" spans="1:9" s="659" customFormat="1">
      <c r="A254" s="333" t="s">
        <v>6496</v>
      </c>
      <c r="B254" s="367" t="s">
        <v>6497</v>
      </c>
      <c r="C254" s="659">
        <v>0</v>
      </c>
      <c r="D254" s="364">
        <v>1</v>
      </c>
      <c r="E254" s="659">
        <v>15</v>
      </c>
      <c r="F254" s="364">
        <v>20</v>
      </c>
      <c r="G254" s="669">
        <f t="shared" si="11"/>
        <v>15</v>
      </c>
      <c r="H254" s="669">
        <f t="shared" si="10"/>
        <v>21</v>
      </c>
      <c r="I254" s="658"/>
    </row>
    <row r="255" spans="1:9" s="659" customFormat="1">
      <c r="A255" s="333" t="s">
        <v>6498</v>
      </c>
      <c r="B255" s="367" t="s">
        <v>6499</v>
      </c>
      <c r="C255" s="659">
        <v>0</v>
      </c>
      <c r="D255" s="364">
        <v>0</v>
      </c>
      <c r="E255" s="659">
        <v>7</v>
      </c>
      <c r="F255" s="364">
        <v>10</v>
      </c>
      <c r="G255" s="669">
        <f t="shared" si="11"/>
        <v>7</v>
      </c>
      <c r="H255" s="669">
        <f t="shared" si="10"/>
        <v>10</v>
      </c>
      <c r="I255" s="658"/>
    </row>
    <row r="256" spans="1:9" s="659" customFormat="1">
      <c r="A256" s="333" t="s">
        <v>6500</v>
      </c>
      <c r="B256" s="367" t="s">
        <v>6501</v>
      </c>
      <c r="C256" s="659">
        <v>1</v>
      </c>
      <c r="D256" s="364">
        <v>0</v>
      </c>
      <c r="E256" s="659">
        <v>18</v>
      </c>
      <c r="F256" s="364">
        <v>22</v>
      </c>
      <c r="G256" s="669">
        <f t="shared" si="11"/>
        <v>19</v>
      </c>
      <c r="H256" s="669">
        <f t="shared" si="10"/>
        <v>22</v>
      </c>
      <c r="I256" s="658"/>
    </row>
    <row r="257" spans="1:9" s="659" customFormat="1">
      <c r="A257" s="333" t="s">
        <v>6502</v>
      </c>
      <c r="B257" s="367" t="s">
        <v>6503</v>
      </c>
      <c r="C257" s="659">
        <v>1</v>
      </c>
      <c r="D257" s="364">
        <v>2</v>
      </c>
      <c r="E257" s="659">
        <v>38</v>
      </c>
      <c r="F257" s="364">
        <v>25</v>
      </c>
      <c r="G257" s="669">
        <f t="shared" si="11"/>
        <v>39</v>
      </c>
      <c r="H257" s="669">
        <f t="shared" si="10"/>
        <v>27</v>
      </c>
      <c r="I257" s="658"/>
    </row>
    <row r="258" spans="1:9" s="659" customFormat="1">
      <c r="A258" s="333" t="s">
        <v>6504</v>
      </c>
      <c r="B258" s="367" t="s">
        <v>6505</v>
      </c>
      <c r="C258" s="659">
        <v>0</v>
      </c>
      <c r="D258" s="364">
        <v>0</v>
      </c>
      <c r="E258" s="659">
        <v>3</v>
      </c>
      <c r="F258" s="364">
        <v>5</v>
      </c>
      <c r="G258" s="669">
        <f t="shared" si="11"/>
        <v>3</v>
      </c>
      <c r="H258" s="669">
        <f t="shared" si="10"/>
        <v>5</v>
      </c>
      <c r="I258" s="658"/>
    </row>
    <row r="259" spans="1:9" s="659" customFormat="1" ht="25.5">
      <c r="A259" s="333" t="s">
        <v>6506</v>
      </c>
      <c r="B259" s="367" t="s">
        <v>6507</v>
      </c>
      <c r="C259" s="659">
        <v>0</v>
      </c>
      <c r="D259" s="364">
        <v>5</v>
      </c>
      <c r="E259" s="659">
        <v>28</v>
      </c>
      <c r="F259" s="364">
        <v>25</v>
      </c>
      <c r="G259" s="669">
        <f t="shared" si="11"/>
        <v>28</v>
      </c>
      <c r="H259" s="669">
        <f t="shared" si="10"/>
        <v>30</v>
      </c>
      <c r="I259" s="658"/>
    </row>
    <row r="260" spans="1:9" s="659" customFormat="1">
      <c r="A260" s="333" t="s">
        <v>6508</v>
      </c>
      <c r="B260" s="367" t="s">
        <v>6509</v>
      </c>
      <c r="C260" s="659">
        <v>6</v>
      </c>
      <c r="D260" s="364">
        <v>6</v>
      </c>
      <c r="E260" s="659">
        <v>1</v>
      </c>
      <c r="F260" s="364">
        <v>2</v>
      </c>
      <c r="G260" s="669">
        <f t="shared" si="11"/>
        <v>7</v>
      </c>
      <c r="H260" s="669">
        <f t="shared" si="10"/>
        <v>8</v>
      </c>
      <c r="I260" s="658"/>
    </row>
    <row r="261" spans="1:9" s="659" customFormat="1" ht="25.5">
      <c r="A261" s="333" t="s">
        <v>6510</v>
      </c>
      <c r="B261" s="367" t="s">
        <v>6511</v>
      </c>
      <c r="C261" s="659">
        <v>0</v>
      </c>
      <c r="D261" s="364">
        <v>0</v>
      </c>
      <c r="E261" s="659">
        <v>0</v>
      </c>
      <c r="F261" s="364">
        <v>0</v>
      </c>
      <c r="G261" s="669">
        <f t="shared" si="11"/>
        <v>0</v>
      </c>
      <c r="H261" s="669">
        <f t="shared" si="10"/>
        <v>0</v>
      </c>
      <c r="I261" s="658"/>
    </row>
    <row r="262" spans="1:9" s="659" customFormat="1">
      <c r="A262" s="333" t="s">
        <v>2543</v>
      </c>
      <c r="B262" s="367" t="s">
        <v>2544</v>
      </c>
      <c r="C262" s="659">
        <v>30</v>
      </c>
      <c r="D262" s="364">
        <v>35</v>
      </c>
      <c r="E262" s="659">
        <v>17</v>
      </c>
      <c r="F262" s="364">
        <v>23</v>
      </c>
      <c r="G262" s="669">
        <f t="shared" si="11"/>
        <v>47</v>
      </c>
      <c r="H262" s="669">
        <f t="shared" si="10"/>
        <v>58</v>
      </c>
      <c r="I262" s="658"/>
    </row>
    <row r="263" spans="1:9" s="659" customFormat="1" ht="25.5">
      <c r="A263" s="645" t="s">
        <v>6512</v>
      </c>
      <c r="B263" s="677" t="s">
        <v>6513</v>
      </c>
      <c r="C263" s="659">
        <v>35</v>
      </c>
      <c r="D263" s="645">
        <v>35</v>
      </c>
      <c r="E263" s="659">
        <v>61</v>
      </c>
      <c r="F263" s="645">
        <v>60</v>
      </c>
      <c r="G263" s="669">
        <f t="shared" si="11"/>
        <v>96</v>
      </c>
      <c r="H263" s="670">
        <f t="shared" si="10"/>
        <v>95</v>
      </c>
      <c r="I263" s="658"/>
    </row>
    <row r="264" spans="1:9" s="659" customFormat="1" ht="38.25">
      <c r="A264" s="645" t="s">
        <v>6514</v>
      </c>
      <c r="B264" s="677" t="s">
        <v>6515</v>
      </c>
      <c r="C264" s="659">
        <v>134</v>
      </c>
      <c r="D264" s="645">
        <v>150</v>
      </c>
      <c r="E264" s="659">
        <v>2</v>
      </c>
      <c r="F264" s="645">
        <v>5</v>
      </c>
      <c r="G264" s="669">
        <f t="shared" si="11"/>
        <v>136</v>
      </c>
      <c r="H264" s="670">
        <f t="shared" si="10"/>
        <v>155</v>
      </c>
      <c r="I264" s="658"/>
    </row>
    <row r="265" spans="1:9" s="659" customFormat="1">
      <c r="A265" s="333" t="s">
        <v>6516</v>
      </c>
      <c r="B265" s="367" t="s">
        <v>6517</v>
      </c>
      <c r="C265" s="659">
        <v>69</v>
      </c>
      <c r="D265" s="364">
        <v>60</v>
      </c>
      <c r="E265" s="659">
        <v>103</v>
      </c>
      <c r="F265" s="364">
        <v>100</v>
      </c>
      <c r="G265" s="669">
        <f t="shared" si="11"/>
        <v>172</v>
      </c>
      <c r="H265" s="669">
        <f t="shared" si="10"/>
        <v>160</v>
      </c>
      <c r="I265" s="658"/>
    </row>
    <row r="266" spans="1:9" s="659" customFormat="1">
      <c r="A266" s="332" t="s">
        <v>6518</v>
      </c>
      <c r="B266" s="367" t="s">
        <v>6519</v>
      </c>
      <c r="C266" s="659">
        <v>0</v>
      </c>
      <c r="D266" s="438">
        <v>2</v>
      </c>
      <c r="E266" s="659">
        <v>0</v>
      </c>
      <c r="F266" s="438">
        <v>1</v>
      </c>
      <c r="G266" s="669">
        <f t="shared" si="11"/>
        <v>0</v>
      </c>
      <c r="H266" s="669">
        <f t="shared" si="10"/>
        <v>3</v>
      </c>
      <c r="I266" s="658"/>
    </row>
    <row r="267" spans="1:9" s="659" customFormat="1" ht="25.5">
      <c r="A267" s="333" t="s">
        <v>6520</v>
      </c>
      <c r="B267" s="367" t="s">
        <v>6521</v>
      </c>
      <c r="C267" s="659">
        <v>49</v>
      </c>
      <c r="D267" s="364">
        <v>55</v>
      </c>
      <c r="E267" s="659">
        <v>74</v>
      </c>
      <c r="F267" s="364">
        <v>77</v>
      </c>
      <c r="G267" s="669">
        <f t="shared" si="11"/>
        <v>123</v>
      </c>
      <c r="H267" s="669">
        <f t="shared" si="10"/>
        <v>132</v>
      </c>
      <c r="I267" s="658"/>
    </row>
    <row r="268" spans="1:9" s="659" customFormat="1">
      <c r="A268" s="333" t="s">
        <v>6522</v>
      </c>
      <c r="B268" s="367" t="s">
        <v>6523</v>
      </c>
      <c r="C268" s="659">
        <v>0</v>
      </c>
      <c r="D268" s="364">
        <v>0</v>
      </c>
      <c r="E268" s="659">
        <v>0</v>
      </c>
      <c r="F268" s="364">
        <v>2</v>
      </c>
      <c r="G268" s="669">
        <f t="shared" si="11"/>
        <v>0</v>
      </c>
      <c r="H268" s="669">
        <f t="shared" si="10"/>
        <v>2</v>
      </c>
      <c r="I268" s="658"/>
    </row>
    <row r="269" spans="1:9" s="659" customFormat="1">
      <c r="A269" s="333" t="s">
        <v>6524</v>
      </c>
      <c r="B269" s="367" t="s">
        <v>6525</v>
      </c>
      <c r="C269" s="659">
        <v>0</v>
      </c>
      <c r="D269" s="364">
        <v>0</v>
      </c>
      <c r="E269" s="659">
        <v>0</v>
      </c>
      <c r="F269" s="364">
        <v>2</v>
      </c>
      <c r="G269" s="669">
        <f t="shared" si="11"/>
        <v>0</v>
      </c>
      <c r="H269" s="669">
        <f t="shared" si="10"/>
        <v>2</v>
      </c>
      <c r="I269" s="658"/>
    </row>
    <row r="270" spans="1:9" s="659" customFormat="1">
      <c r="A270" s="333" t="s">
        <v>6526</v>
      </c>
      <c r="B270" s="367" t="s">
        <v>6527</v>
      </c>
      <c r="C270" s="659">
        <v>0</v>
      </c>
      <c r="D270" s="364">
        <v>0</v>
      </c>
      <c r="E270" s="659">
        <v>0</v>
      </c>
      <c r="F270" s="364">
        <v>2</v>
      </c>
      <c r="G270" s="669">
        <f t="shared" si="11"/>
        <v>0</v>
      </c>
      <c r="H270" s="669">
        <f t="shared" si="10"/>
        <v>2</v>
      </c>
      <c r="I270" s="658"/>
    </row>
    <row r="271" spans="1:9" s="659" customFormat="1">
      <c r="A271" s="678"/>
      <c r="B271" s="679" t="s">
        <v>6528</v>
      </c>
      <c r="C271" s="656">
        <f t="shared" ref="C271:H271" si="12">SUM(C117:C270)</f>
        <v>29509</v>
      </c>
      <c r="D271" s="656">
        <f t="shared" si="12"/>
        <v>30645</v>
      </c>
      <c r="E271" s="656">
        <f t="shared" si="12"/>
        <v>41413</v>
      </c>
      <c r="F271" s="656">
        <f t="shared" si="12"/>
        <v>43451</v>
      </c>
      <c r="G271" s="656">
        <f t="shared" si="12"/>
        <v>70880</v>
      </c>
      <c r="H271" s="656">
        <f t="shared" si="12"/>
        <v>74096</v>
      </c>
      <c r="I271" s="658"/>
    </row>
    <row r="272" spans="1:9" s="683" customFormat="1">
      <c r="A272" s="680" t="s">
        <v>262</v>
      </c>
      <c r="B272" s="680"/>
      <c r="C272" s="656">
        <v>3750</v>
      </c>
      <c r="D272" s="656">
        <v>4500</v>
      </c>
      <c r="E272" s="681">
        <v>16411</v>
      </c>
      <c r="F272" s="656">
        <v>17000</v>
      </c>
      <c r="G272" s="656">
        <f>C272+E272</f>
        <v>20161</v>
      </c>
      <c r="H272" s="656">
        <f>D272+F272</f>
        <v>21500</v>
      </c>
      <c r="I272" s="682"/>
    </row>
    <row r="273" spans="1:9" s="683" customFormat="1">
      <c r="A273" s="680" t="s">
        <v>261</v>
      </c>
      <c r="B273" s="680"/>
      <c r="C273" s="656">
        <v>2126</v>
      </c>
      <c r="D273" s="656">
        <v>2500</v>
      </c>
      <c r="E273" s="681">
        <v>3508</v>
      </c>
      <c r="F273" s="656">
        <v>4000</v>
      </c>
      <c r="G273" s="656">
        <f>C273+E273</f>
        <v>5634</v>
      </c>
      <c r="H273" s="656">
        <f>D273+F273</f>
        <v>6500</v>
      </c>
      <c r="I273" s="682"/>
    </row>
    <row r="274" spans="1:9" s="688" customFormat="1">
      <c r="A274" s="684"/>
      <c r="B274" s="684"/>
      <c r="C274" s="463"/>
      <c r="D274" s="685"/>
      <c r="E274" s="452"/>
      <c r="F274" s="685"/>
      <c r="G274" s="686"/>
      <c r="H274" s="686"/>
      <c r="I274" s="687"/>
    </row>
    <row r="275" spans="1:9" s="659" customFormat="1">
      <c r="A275" s="142" t="s">
        <v>265</v>
      </c>
      <c r="B275" s="142"/>
      <c r="C275" s="364"/>
      <c r="D275" s="140"/>
      <c r="E275" s="653"/>
      <c r="F275" s="142"/>
      <c r="G275" s="686"/>
      <c r="H275" s="686"/>
      <c r="I275" s="658"/>
    </row>
    <row r="276" spans="1:9" s="659" customFormat="1">
      <c r="A276" s="573"/>
      <c r="B276" s="142"/>
      <c r="C276" s="364"/>
      <c r="D276" s="140"/>
      <c r="E276" s="653"/>
      <c r="F276" s="142"/>
      <c r="G276" s="686"/>
      <c r="H276" s="686"/>
      <c r="I276" s="658"/>
    </row>
    <row r="277" spans="1:9" s="659" customFormat="1">
      <c r="A277" s="497" t="s">
        <v>2003</v>
      </c>
      <c r="B277" s="689" t="s">
        <v>2004</v>
      </c>
      <c r="C277" s="364">
        <v>241</v>
      </c>
      <c r="D277" s="669">
        <v>200</v>
      </c>
      <c r="E277" s="653">
        <v>254</v>
      </c>
      <c r="F277" s="669">
        <v>200</v>
      </c>
      <c r="G277" s="670">
        <f t="shared" ref="G277:H287" si="13">C277+E277</f>
        <v>495</v>
      </c>
      <c r="H277" s="670">
        <f t="shared" si="13"/>
        <v>400</v>
      </c>
      <c r="I277" s="658"/>
    </row>
    <row r="278" spans="1:9" s="659" customFormat="1">
      <c r="A278" s="497" t="s">
        <v>6529</v>
      </c>
      <c r="B278" s="689" t="s">
        <v>6530</v>
      </c>
      <c r="C278" s="364">
        <v>0</v>
      </c>
      <c r="D278" s="669">
        <v>54</v>
      </c>
      <c r="E278" s="653">
        <f>VLOOKUP(A278,'[6]Plan, izvrsenje i fakturisanje'!$A$2:$C$105,3,FALSE)</f>
        <v>0</v>
      </c>
      <c r="F278" s="669">
        <v>15</v>
      </c>
      <c r="G278" s="670">
        <f t="shared" ref="G278:G284" si="14">C278+E278</f>
        <v>0</v>
      </c>
      <c r="H278" s="670">
        <f t="shared" ref="H278:H284" si="15">D278+F278</f>
        <v>69</v>
      </c>
      <c r="I278" s="658"/>
    </row>
    <row r="279" spans="1:9" s="659" customFormat="1">
      <c r="A279" s="497" t="s">
        <v>6531</v>
      </c>
      <c r="B279" s="689" t="s">
        <v>6532</v>
      </c>
      <c r="C279" s="364">
        <v>0</v>
      </c>
      <c r="D279" s="669">
        <v>0</v>
      </c>
      <c r="E279" s="653">
        <v>0</v>
      </c>
      <c r="F279" s="669">
        <v>5</v>
      </c>
      <c r="G279" s="670">
        <f t="shared" si="14"/>
        <v>0</v>
      </c>
      <c r="H279" s="670">
        <f t="shared" si="15"/>
        <v>5</v>
      </c>
      <c r="I279" s="658"/>
    </row>
    <row r="280" spans="1:9" s="659" customFormat="1">
      <c r="A280" s="497" t="s">
        <v>6533</v>
      </c>
      <c r="B280" s="689" t="s">
        <v>6534</v>
      </c>
      <c r="C280" s="364">
        <v>0</v>
      </c>
      <c r="D280" s="669">
        <v>0</v>
      </c>
      <c r="E280" s="653">
        <v>0</v>
      </c>
      <c r="F280" s="669">
        <v>5</v>
      </c>
      <c r="G280" s="670">
        <f t="shared" si="14"/>
        <v>0</v>
      </c>
      <c r="H280" s="670">
        <f t="shared" si="15"/>
        <v>5</v>
      </c>
      <c r="I280" s="658"/>
    </row>
    <row r="281" spans="1:9" s="659" customFormat="1" ht="25.5">
      <c r="A281" s="497" t="s">
        <v>6535</v>
      </c>
      <c r="B281" s="689" t="s">
        <v>6536</v>
      </c>
      <c r="C281" s="364">
        <v>37</v>
      </c>
      <c r="D281" s="669">
        <v>0</v>
      </c>
      <c r="E281" s="653">
        <f>VLOOKUP(A281,'[6]Plan, izvrsenje i fakturisanje'!$A$2:$C$105,3,FALSE)</f>
        <v>0</v>
      </c>
      <c r="F281" s="669">
        <v>50</v>
      </c>
      <c r="G281" s="670">
        <f t="shared" si="14"/>
        <v>37</v>
      </c>
      <c r="H281" s="670">
        <f t="shared" si="15"/>
        <v>50</v>
      </c>
      <c r="I281" s="658"/>
    </row>
    <row r="282" spans="1:9" s="659" customFormat="1">
      <c r="A282" s="497" t="s">
        <v>6537</v>
      </c>
      <c r="B282" s="689" t="s">
        <v>6538</v>
      </c>
      <c r="C282" s="364">
        <v>0</v>
      </c>
      <c r="D282" s="669">
        <v>2</v>
      </c>
      <c r="E282" s="653">
        <f>VLOOKUP(A282,'[6]Plan, izvrsenje i fakturisanje'!$A$2:$C$105,3,FALSE)</f>
        <v>0</v>
      </c>
      <c r="F282" s="669">
        <v>50</v>
      </c>
      <c r="G282" s="670">
        <f t="shared" si="14"/>
        <v>0</v>
      </c>
      <c r="H282" s="670">
        <f t="shared" si="15"/>
        <v>52</v>
      </c>
      <c r="I282" s="658"/>
    </row>
    <row r="283" spans="1:9" s="659" customFormat="1" ht="25.5">
      <c r="A283" s="497" t="s">
        <v>6539</v>
      </c>
      <c r="B283" s="689" t="s">
        <v>6540</v>
      </c>
      <c r="C283" s="364">
        <v>37</v>
      </c>
      <c r="D283" s="669">
        <v>50</v>
      </c>
      <c r="E283" s="653">
        <f>VLOOKUP(A283,'[6]Plan, izvrsenje i fakturisanje'!$A$2:$C$105,3,FALSE)</f>
        <v>0</v>
      </c>
      <c r="F283" s="669">
        <v>50</v>
      </c>
      <c r="G283" s="670">
        <f t="shared" si="14"/>
        <v>37</v>
      </c>
      <c r="H283" s="670">
        <f t="shared" si="15"/>
        <v>100</v>
      </c>
      <c r="I283" s="658"/>
    </row>
    <row r="284" spans="1:9" s="659" customFormat="1" ht="25.5">
      <c r="A284" s="497" t="s">
        <v>6541</v>
      </c>
      <c r="B284" s="689" t="s">
        <v>6542</v>
      </c>
      <c r="C284" s="364">
        <v>37</v>
      </c>
      <c r="D284" s="669">
        <v>50</v>
      </c>
      <c r="E284" s="653">
        <f>VLOOKUP(A284,'[6]Plan, izvrsenje i fakturisanje'!$A$2:$C$105,3,FALSE)</f>
        <v>0</v>
      </c>
      <c r="F284" s="669">
        <v>50</v>
      </c>
      <c r="G284" s="670">
        <f t="shared" si="14"/>
        <v>37</v>
      </c>
      <c r="H284" s="670">
        <f t="shared" si="15"/>
        <v>100</v>
      </c>
      <c r="I284" s="658"/>
    </row>
    <row r="285" spans="1:9" s="659" customFormat="1">
      <c r="A285" s="690"/>
      <c r="B285" s="691" t="s">
        <v>2011</v>
      </c>
      <c r="C285" s="691">
        <f>SUM(C277:C284)</f>
        <v>352</v>
      </c>
      <c r="D285" s="691">
        <f>SUM(D277:D284)</f>
        <v>356</v>
      </c>
      <c r="E285" s="691">
        <f>SUM(E277:E284)</f>
        <v>254</v>
      </c>
      <c r="F285" s="691">
        <f>SUM(F277:F284)</f>
        <v>425</v>
      </c>
      <c r="G285" s="366">
        <f t="shared" si="13"/>
        <v>606</v>
      </c>
      <c r="H285" s="366">
        <f t="shared" si="13"/>
        <v>781</v>
      </c>
      <c r="I285" s="658"/>
    </row>
    <row r="286" spans="1:9" s="659" customFormat="1">
      <c r="A286" s="692" t="s">
        <v>262</v>
      </c>
      <c r="B286" s="692"/>
      <c r="C286" s="656">
        <v>241</v>
      </c>
      <c r="D286" s="656">
        <v>250</v>
      </c>
      <c r="E286" s="656">
        <v>254</v>
      </c>
      <c r="F286" s="656">
        <v>300</v>
      </c>
      <c r="G286" s="366">
        <f t="shared" si="13"/>
        <v>495</v>
      </c>
      <c r="H286" s="366">
        <f t="shared" si="13"/>
        <v>550</v>
      </c>
      <c r="I286" s="658"/>
    </row>
    <row r="287" spans="1:9" s="659" customFormat="1">
      <c r="A287" s="692" t="s">
        <v>261</v>
      </c>
      <c r="B287" s="692"/>
      <c r="C287" s="656">
        <v>241</v>
      </c>
      <c r="D287" s="656">
        <v>250</v>
      </c>
      <c r="E287" s="656">
        <v>254</v>
      </c>
      <c r="F287" s="656">
        <v>300</v>
      </c>
      <c r="G287" s="366">
        <f t="shared" si="13"/>
        <v>495</v>
      </c>
      <c r="H287" s="366">
        <f t="shared" si="13"/>
        <v>550</v>
      </c>
      <c r="I287" s="658"/>
    </row>
    <row r="288" spans="1:9" s="659" customFormat="1">
      <c r="A288" s="248"/>
      <c r="B288" s="693"/>
      <c r="C288" s="693"/>
      <c r="D288" s="693"/>
      <c r="E288" s="693"/>
      <c r="F288" s="693"/>
      <c r="G288" s="686"/>
      <c r="H288" s="686"/>
      <c r="I288" s="658"/>
    </row>
    <row r="289" spans="1:9" s="659" customFormat="1">
      <c r="A289" s="248"/>
      <c r="B289" s="693"/>
      <c r="C289" s="693"/>
      <c r="D289" s="693"/>
      <c r="E289" s="693"/>
      <c r="F289" s="693"/>
      <c r="G289" s="686"/>
      <c r="H289" s="686"/>
      <c r="I289" s="658"/>
    </row>
    <row r="290" spans="1:9" s="659" customFormat="1">
      <c r="A290" s="142" t="s">
        <v>354</v>
      </c>
      <c r="B290" s="142"/>
      <c r="C290" s="140"/>
      <c r="D290" s="140"/>
      <c r="E290" s="142"/>
      <c r="F290" s="142"/>
      <c r="G290" s="142"/>
      <c r="H290" s="142"/>
      <c r="I290" s="658"/>
    </row>
    <row r="291" spans="1:9" s="659" customFormat="1">
      <c r="A291" s="694" t="s">
        <v>6543</v>
      </c>
      <c r="B291" s="694"/>
      <c r="C291" s="694"/>
      <c r="D291" s="140"/>
      <c r="E291" s="142"/>
      <c r="F291" s="142"/>
      <c r="G291" s="142"/>
      <c r="H291" s="142"/>
      <c r="I291" s="658"/>
    </row>
    <row r="292" spans="1:9" s="659" customFormat="1">
      <c r="A292" s="695" t="s">
        <v>6544</v>
      </c>
      <c r="B292" s="696" t="s">
        <v>180</v>
      </c>
      <c r="C292" s="140"/>
      <c r="D292" s="140">
        <v>100</v>
      </c>
      <c r="E292" s="142"/>
      <c r="F292" s="142"/>
      <c r="G292" s="670">
        <f t="shared" ref="G292:H296" si="16">C292+E292</f>
        <v>0</v>
      </c>
      <c r="H292" s="670">
        <f t="shared" si="16"/>
        <v>100</v>
      </c>
      <c r="I292" s="658"/>
    </row>
    <row r="293" spans="1:9" s="659" customFormat="1">
      <c r="A293" s="695" t="s">
        <v>6545</v>
      </c>
      <c r="B293" s="697" t="s">
        <v>181</v>
      </c>
      <c r="C293" s="140"/>
      <c r="D293" s="140"/>
      <c r="E293" s="142"/>
      <c r="F293" s="142"/>
      <c r="G293" s="670">
        <f t="shared" si="16"/>
        <v>0</v>
      </c>
      <c r="H293" s="670">
        <f t="shared" si="16"/>
        <v>0</v>
      </c>
      <c r="I293" s="658"/>
    </row>
    <row r="294" spans="1:9" s="659" customFormat="1">
      <c r="A294" s="695" t="s">
        <v>6546</v>
      </c>
      <c r="B294" s="697" t="s">
        <v>182</v>
      </c>
      <c r="C294" s="140"/>
      <c r="D294" s="140"/>
      <c r="E294" s="142"/>
      <c r="F294" s="142"/>
      <c r="G294" s="670">
        <f t="shared" si="16"/>
        <v>0</v>
      </c>
      <c r="H294" s="670">
        <f t="shared" si="16"/>
        <v>0</v>
      </c>
      <c r="I294" s="658"/>
    </row>
    <row r="295" spans="1:9" s="659" customFormat="1" ht="63.75">
      <c r="A295" s="695" t="s">
        <v>6547</v>
      </c>
      <c r="B295" s="697" t="s">
        <v>185</v>
      </c>
      <c r="C295" s="140">
        <v>60</v>
      </c>
      <c r="D295" s="140">
        <v>200</v>
      </c>
      <c r="E295" s="142"/>
      <c r="F295" s="142"/>
      <c r="G295" s="670">
        <f t="shared" si="16"/>
        <v>60</v>
      </c>
      <c r="H295" s="670">
        <f t="shared" si="16"/>
        <v>200</v>
      </c>
      <c r="I295" s="658"/>
    </row>
    <row r="296" spans="1:9" s="659" customFormat="1" ht="89.25">
      <c r="A296" s="695" t="s">
        <v>6548</v>
      </c>
      <c r="B296" s="697" t="s">
        <v>183</v>
      </c>
      <c r="C296" s="140">
        <v>11</v>
      </c>
      <c r="D296" s="140">
        <v>200</v>
      </c>
      <c r="E296" s="142"/>
      <c r="F296" s="142"/>
      <c r="G296" s="670">
        <f t="shared" si="16"/>
        <v>11</v>
      </c>
      <c r="H296" s="670">
        <f t="shared" si="16"/>
        <v>200</v>
      </c>
      <c r="I296" s="658"/>
    </row>
    <row r="297" spans="1:9" s="659" customFormat="1">
      <c r="A297" s="142"/>
      <c r="B297" s="142" t="s">
        <v>2011</v>
      </c>
      <c r="C297" s="698">
        <f t="shared" ref="C297:H297" si="17">SUM(C292:C296)</f>
        <v>71</v>
      </c>
      <c r="D297" s="698">
        <f t="shared" si="17"/>
        <v>500</v>
      </c>
      <c r="E297" s="698">
        <f t="shared" si="17"/>
        <v>0</v>
      </c>
      <c r="F297" s="698">
        <f t="shared" si="17"/>
        <v>0</v>
      </c>
      <c r="G297" s="698">
        <f t="shared" si="17"/>
        <v>71</v>
      </c>
      <c r="H297" s="698">
        <f t="shared" si="17"/>
        <v>500</v>
      </c>
      <c r="I297" s="658"/>
    </row>
    <row r="298" spans="1:9" s="659" customFormat="1">
      <c r="A298" s="144" t="s">
        <v>121</v>
      </c>
      <c r="B298" s="144"/>
      <c r="C298" s="699">
        <f t="shared" ref="C298:H298" si="18">C287+C273+C109</f>
        <v>122617</v>
      </c>
      <c r="D298" s="699">
        <f t="shared" si="18"/>
        <v>127750</v>
      </c>
      <c r="E298" s="699">
        <f t="shared" si="18"/>
        <v>52896</v>
      </c>
      <c r="F298" s="699">
        <f t="shared" si="18"/>
        <v>59300</v>
      </c>
      <c r="G298" s="699">
        <f t="shared" si="18"/>
        <v>175513</v>
      </c>
      <c r="H298" s="699">
        <f t="shared" si="18"/>
        <v>187050</v>
      </c>
      <c r="I298" s="658"/>
    </row>
    <row r="299" spans="1:9" s="659" customFormat="1">
      <c r="A299" s="144" t="s">
        <v>122</v>
      </c>
      <c r="B299" s="144"/>
      <c r="C299" s="699">
        <f t="shared" ref="C299:H299" si="19">C286+C272+C108</f>
        <v>203685</v>
      </c>
      <c r="D299" s="699">
        <f t="shared" si="19"/>
        <v>204750</v>
      </c>
      <c r="E299" s="699">
        <f t="shared" si="19"/>
        <v>145794</v>
      </c>
      <c r="F299" s="699">
        <f t="shared" si="19"/>
        <v>152300</v>
      </c>
      <c r="G299" s="699">
        <f t="shared" si="19"/>
        <v>349479</v>
      </c>
      <c r="H299" s="699">
        <f t="shared" si="19"/>
        <v>357050</v>
      </c>
      <c r="I299" s="658"/>
    </row>
    <row r="300" spans="1:9" s="659" customFormat="1">
      <c r="A300" s="700" t="s">
        <v>123</v>
      </c>
      <c r="B300" s="700"/>
      <c r="C300" s="701">
        <f>C285+C271+C107</f>
        <v>1288588</v>
      </c>
      <c r="D300" s="701">
        <f>D285+D271+D107+D297</f>
        <v>1326720</v>
      </c>
      <c r="E300" s="701">
        <f>E285+E271+E107+E297</f>
        <v>527433</v>
      </c>
      <c r="F300" s="701">
        <f>F285+F271+F107+F297</f>
        <v>627236</v>
      </c>
      <c r="G300" s="701">
        <f>G285+G271+G107+G297</f>
        <v>1816050</v>
      </c>
      <c r="H300" s="701">
        <f>H285+H271+H107+H297</f>
        <v>1953956</v>
      </c>
      <c r="I300" s="658"/>
    </row>
    <row r="301" spans="1:9" s="702" customFormat="1">
      <c r="A301" s="990" t="s">
        <v>342</v>
      </c>
      <c r="B301" s="990"/>
      <c r="C301" s="990"/>
      <c r="D301" s="990"/>
      <c r="E301" s="990"/>
      <c r="F301" s="990"/>
      <c r="G301" s="990"/>
      <c r="H301" s="990"/>
      <c r="I301" s="570"/>
    </row>
    <row r="302" spans="1:9" s="702" customFormat="1">
      <c r="A302" s="990" t="s">
        <v>343</v>
      </c>
      <c r="B302" s="990"/>
      <c r="C302" s="990"/>
      <c r="D302" s="990"/>
      <c r="E302" s="990"/>
      <c r="F302" s="990"/>
      <c r="G302" s="990"/>
      <c r="H302" s="990"/>
      <c r="I302" s="570"/>
    </row>
  </sheetData>
  <mergeCells count="8">
    <mergeCell ref="C2:D2"/>
    <mergeCell ref="A301:H301"/>
    <mergeCell ref="A302:H302"/>
    <mergeCell ref="G6:H6"/>
    <mergeCell ref="C6:D6"/>
    <mergeCell ref="E6:F6"/>
    <mergeCell ref="A6:A7"/>
    <mergeCell ref="B6:B7"/>
  </mergeCells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>
    <oddFooter>&amp;R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FF00"/>
  </sheetPr>
  <dimension ref="A1:T18"/>
  <sheetViews>
    <sheetView tabSelected="1" zoomScaleSheetLayoutView="130" workbookViewId="0">
      <selection activeCell="W14" sqref="W14"/>
    </sheetView>
  </sheetViews>
  <sheetFormatPr defaultRowHeight="12.75"/>
  <cols>
    <col min="2" max="2" width="24.7109375" customWidth="1"/>
    <col min="3" max="3" width="5.5703125" customWidth="1"/>
    <col min="4" max="4" width="6.7109375" customWidth="1"/>
    <col min="5" max="5" width="6.85546875" customWidth="1"/>
    <col min="6" max="6" width="4.85546875" customWidth="1"/>
    <col min="7" max="7" width="5.42578125" customWidth="1"/>
    <col min="8" max="8" width="4.28515625" customWidth="1"/>
    <col min="9" max="9" width="5.42578125" customWidth="1"/>
    <col min="10" max="10" width="4.85546875" customWidth="1"/>
    <col min="11" max="11" width="6.5703125" customWidth="1"/>
    <col min="12" max="12" width="6.42578125" customWidth="1"/>
    <col min="13" max="13" width="4.7109375" customWidth="1"/>
    <col min="14" max="14" width="5" customWidth="1"/>
    <col min="15" max="15" width="5.85546875" customWidth="1"/>
    <col min="16" max="16" width="6.140625" customWidth="1"/>
    <col min="17" max="18" width="4.85546875" customWidth="1"/>
    <col min="19" max="19" width="10.42578125" customWidth="1"/>
    <col min="20" max="20" width="7" customWidth="1"/>
  </cols>
  <sheetData>
    <row r="1" spans="1:20">
      <c r="A1" s="177"/>
      <c r="B1" s="178" t="s">
        <v>200</v>
      </c>
      <c r="C1" s="169" t="s">
        <v>6008</v>
      </c>
      <c r="D1" s="173"/>
      <c r="E1" s="173"/>
      <c r="F1" s="175"/>
      <c r="G1" s="1003"/>
      <c r="H1" s="1003"/>
      <c r="I1" s="1003"/>
      <c r="J1" s="1003"/>
      <c r="K1" s="1003"/>
      <c r="L1" s="1003"/>
      <c r="M1" s="1003"/>
      <c r="N1" s="1003"/>
      <c r="O1" s="1003"/>
      <c r="P1" s="1003"/>
      <c r="Q1" s="1003"/>
      <c r="R1" s="1003"/>
      <c r="S1" s="1003"/>
      <c r="T1" s="1004"/>
    </row>
    <row r="2" spans="1:20">
      <c r="A2" s="177"/>
      <c r="B2" s="178" t="s">
        <v>201</v>
      </c>
      <c r="C2" s="169">
        <v>17870092</v>
      </c>
      <c r="D2" s="173"/>
      <c r="E2" s="173"/>
      <c r="F2" s="175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4"/>
    </row>
    <row r="3" spans="1:20">
      <c r="A3" s="177"/>
      <c r="B3" s="178"/>
      <c r="C3" s="169"/>
      <c r="D3" s="173"/>
      <c r="E3" s="173"/>
      <c r="F3" s="175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1003"/>
      <c r="S3" s="1003"/>
      <c r="T3" s="1004"/>
    </row>
    <row r="4" spans="1:20" ht="14.25">
      <c r="A4" s="177"/>
      <c r="B4" s="178" t="s">
        <v>202</v>
      </c>
      <c r="C4" s="170" t="s">
        <v>139</v>
      </c>
      <c r="D4" s="174"/>
      <c r="E4" s="174"/>
      <c r="F4" s="176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6"/>
      <c r="T4" s="1007"/>
    </row>
    <row r="5" spans="1:20">
      <c r="A5" s="1003"/>
      <c r="B5" s="1003"/>
      <c r="C5" s="1003"/>
      <c r="D5" s="1003"/>
      <c r="E5" s="1003"/>
      <c r="F5" s="1003"/>
      <c r="G5" s="1003"/>
      <c r="H5" s="1003"/>
      <c r="I5" s="1003"/>
      <c r="J5" s="1003"/>
      <c r="K5" s="1003"/>
      <c r="L5" s="1003"/>
      <c r="M5" s="1003"/>
      <c r="N5" s="1003"/>
      <c r="O5" s="1003"/>
      <c r="P5" s="1003"/>
      <c r="Q5" s="1003"/>
      <c r="R5" s="1003"/>
      <c r="S5" s="1007"/>
      <c r="T5" s="1007"/>
    </row>
    <row r="6" spans="1:20">
      <c r="A6" s="1008" t="s">
        <v>53</v>
      </c>
      <c r="B6" s="1008" t="s">
        <v>344</v>
      </c>
      <c r="C6" s="1009" t="s">
        <v>311</v>
      </c>
      <c r="D6" s="1010"/>
      <c r="E6" s="1010"/>
      <c r="F6" s="1010"/>
      <c r="G6" s="1010"/>
      <c r="H6" s="1010"/>
      <c r="I6" s="1010"/>
      <c r="J6" s="1010"/>
      <c r="K6" s="1009" t="s">
        <v>312</v>
      </c>
      <c r="L6" s="1010"/>
      <c r="M6" s="1010"/>
      <c r="N6" s="1010"/>
      <c r="O6" s="1010"/>
      <c r="P6" s="1010"/>
      <c r="Q6" s="1010"/>
      <c r="R6" s="1010"/>
      <c r="S6" s="1011" t="s">
        <v>313</v>
      </c>
      <c r="T6" s="1011" t="s">
        <v>259</v>
      </c>
    </row>
    <row r="7" spans="1:20" ht="13.5" thickBot="1">
      <c r="A7" s="1012"/>
      <c r="B7" s="1012"/>
      <c r="C7" s="1013" t="s">
        <v>366</v>
      </c>
      <c r="D7" s="1014"/>
      <c r="E7" s="1014"/>
      <c r="F7" s="1015"/>
      <c r="G7" s="1013" t="s">
        <v>367</v>
      </c>
      <c r="H7" s="1014"/>
      <c r="I7" s="1014"/>
      <c r="J7" s="1015"/>
      <c r="K7" s="1013" t="s">
        <v>366</v>
      </c>
      <c r="L7" s="1014"/>
      <c r="M7" s="1014"/>
      <c r="N7" s="1015"/>
      <c r="O7" s="1013" t="s">
        <v>367</v>
      </c>
      <c r="P7" s="1014"/>
      <c r="Q7" s="1014"/>
      <c r="R7" s="1014"/>
      <c r="S7" s="1016"/>
      <c r="T7" s="1016"/>
    </row>
    <row r="8" spans="1:20" ht="24" thickTop="1" thickBot="1">
      <c r="A8" s="1017"/>
      <c r="B8" s="1018"/>
      <c r="C8" s="1019" t="s">
        <v>88</v>
      </c>
      <c r="D8" s="1019" t="s">
        <v>111</v>
      </c>
      <c r="E8" s="1019" t="s">
        <v>110</v>
      </c>
      <c r="F8" s="1019" t="s">
        <v>109</v>
      </c>
      <c r="G8" s="1019" t="s">
        <v>88</v>
      </c>
      <c r="H8" s="1019" t="s">
        <v>111</v>
      </c>
      <c r="I8" s="1019" t="s">
        <v>110</v>
      </c>
      <c r="J8" s="1019" t="s">
        <v>109</v>
      </c>
      <c r="K8" s="1019" t="s">
        <v>88</v>
      </c>
      <c r="L8" s="1019" t="s">
        <v>111</v>
      </c>
      <c r="M8" s="1019" t="s">
        <v>110</v>
      </c>
      <c r="N8" s="1019" t="s">
        <v>109</v>
      </c>
      <c r="O8" s="1019" t="s">
        <v>88</v>
      </c>
      <c r="P8" s="1019" t="s">
        <v>111</v>
      </c>
      <c r="Q8" s="1019" t="s">
        <v>110</v>
      </c>
      <c r="R8" s="1019" t="s">
        <v>109</v>
      </c>
      <c r="S8" s="1020"/>
      <c r="T8" s="1020"/>
    </row>
    <row r="9" spans="1:20" ht="13.5" thickTop="1">
      <c r="A9" s="1021" t="s">
        <v>190</v>
      </c>
      <c r="B9" s="1022"/>
      <c r="C9" s="1023">
        <v>169</v>
      </c>
      <c r="D9" s="1023">
        <v>112</v>
      </c>
      <c r="E9" s="1023">
        <v>20</v>
      </c>
      <c r="F9" s="1023">
        <v>37</v>
      </c>
      <c r="G9" s="1023">
        <v>155</v>
      </c>
      <c r="H9" s="1023">
        <v>105</v>
      </c>
      <c r="I9" s="1023">
        <v>20</v>
      </c>
      <c r="J9" s="1023">
        <v>30</v>
      </c>
      <c r="K9" s="1023">
        <v>13571</v>
      </c>
      <c r="L9" s="1023">
        <v>13229</v>
      </c>
      <c r="M9" s="1023">
        <v>144</v>
      </c>
      <c r="N9" s="1023">
        <v>198</v>
      </c>
      <c r="O9" s="1023">
        <v>13800</v>
      </c>
      <c r="P9" s="1023">
        <v>13450</v>
      </c>
      <c r="Q9" s="1023">
        <v>150</v>
      </c>
      <c r="R9" s="1024">
        <v>200</v>
      </c>
      <c r="S9" s="1025">
        <v>118848900</v>
      </c>
      <c r="T9" s="1026">
        <v>25</v>
      </c>
    </row>
    <row r="10" spans="1:20" ht="26.25" customHeight="1">
      <c r="A10" s="1027" t="s">
        <v>6991</v>
      </c>
      <c r="B10" s="1027" t="s">
        <v>6992</v>
      </c>
      <c r="C10" s="1028">
        <v>147</v>
      </c>
      <c r="D10" s="1028">
        <v>90</v>
      </c>
      <c r="E10" s="1028">
        <v>20</v>
      </c>
      <c r="F10" s="1028">
        <v>37</v>
      </c>
      <c r="G10" s="1028">
        <v>135</v>
      </c>
      <c r="H10" s="1028">
        <v>85</v>
      </c>
      <c r="I10" s="1028">
        <v>20</v>
      </c>
      <c r="J10" s="1028">
        <v>30</v>
      </c>
      <c r="K10" s="1028">
        <v>11053</v>
      </c>
      <c r="L10" s="1028">
        <v>10711</v>
      </c>
      <c r="M10" s="1028">
        <v>144</v>
      </c>
      <c r="N10" s="1028">
        <v>198</v>
      </c>
      <c r="O10" s="1028">
        <v>11000</v>
      </c>
      <c r="P10" s="1028">
        <v>10650</v>
      </c>
      <c r="Q10" s="1028">
        <v>150</v>
      </c>
      <c r="R10" s="1029">
        <v>200</v>
      </c>
      <c r="S10" s="1030">
        <v>89479700</v>
      </c>
      <c r="T10" s="1031"/>
    </row>
    <row r="11" spans="1:20" ht="18.75" customHeight="1">
      <c r="A11" s="1027" t="s">
        <v>191</v>
      </c>
      <c r="B11" s="1027" t="s">
        <v>192</v>
      </c>
      <c r="C11" s="1028">
        <v>22</v>
      </c>
      <c r="D11" s="1028">
        <v>22</v>
      </c>
      <c r="E11" s="1028"/>
      <c r="F11" s="1028"/>
      <c r="G11" s="1028"/>
      <c r="H11" s="1028"/>
      <c r="I11" s="1028"/>
      <c r="J11" s="1028"/>
      <c r="K11" s="1028">
        <v>2518</v>
      </c>
      <c r="L11" s="1028">
        <v>2518</v>
      </c>
      <c r="M11" s="1028"/>
      <c r="N11" s="1028"/>
      <c r="O11" s="1028">
        <v>2800</v>
      </c>
      <c r="P11" s="1028">
        <v>2800</v>
      </c>
      <c r="Q11" s="1028"/>
      <c r="R11" s="1029"/>
      <c r="S11" s="1030">
        <v>29369200</v>
      </c>
      <c r="T11" s="1031"/>
    </row>
    <row r="12" spans="1:20">
      <c r="A12" s="1032" t="s">
        <v>193</v>
      </c>
      <c r="B12" s="1033"/>
      <c r="C12" s="1023"/>
      <c r="D12" s="1023"/>
      <c r="E12" s="1023"/>
      <c r="F12" s="1023"/>
      <c r="G12" s="1023"/>
      <c r="H12" s="1023"/>
      <c r="I12" s="1023"/>
      <c r="J12" s="1023"/>
      <c r="K12" s="1023">
        <v>1003</v>
      </c>
      <c r="L12" s="1023"/>
      <c r="M12" s="1023"/>
      <c r="N12" s="1023"/>
      <c r="O12" s="1023">
        <v>1570</v>
      </c>
      <c r="P12" s="1023"/>
      <c r="Q12" s="1023"/>
      <c r="R12" s="1024"/>
      <c r="S12" s="1025">
        <v>17032930</v>
      </c>
      <c r="T12" s="1026"/>
    </row>
    <row r="13" spans="1:20" ht="39.75" customHeight="1">
      <c r="A13" s="1027" t="s">
        <v>194</v>
      </c>
      <c r="B13" s="1027" t="s">
        <v>307</v>
      </c>
      <c r="C13" s="1028">
        <v>2</v>
      </c>
      <c r="D13" s="1028"/>
      <c r="E13" s="1028"/>
      <c r="F13" s="1028"/>
      <c r="G13" s="1028">
        <v>4</v>
      </c>
      <c r="H13" s="1028"/>
      <c r="I13" s="1028"/>
      <c r="J13" s="1028"/>
      <c r="K13" s="1028">
        <v>730</v>
      </c>
      <c r="L13" s="1028"/>
      <c r="M13" s="1028"/>
      <c r="N13" s="1028"/>
      <c r="O13" s="1028">
        <v>1290</v>
      </c>
      <c r="P13" s="1028"/>
      <c r="Q13" s="1028"/>
      <c r="R13" s="1029"/>
      <c r="S13" s="1030"/>
      <c r="T13" s="1031"/>
    </row>
    <row r="14" spans="1:20" ht="33.75" customHeight="1">
      <c r="A14" s="1027" t="s">
        <v>194</v>
      </c>
      <c r="B14" s="1027" t="s">
        <v>308</v>
      </c>
      <c r="C14" s="1028">
        <v>1</v>
      </c>
      <c r="D14" s="1028"/>
      <c r="E14" s="1028"/>
      <c r="F14" s="1028"/>
      <c r="G14" s="1028">
        <v>1</v>
      </c>
      <c r="H14" s="1028"/>
      <c r="I14" s="1028"/>
      <c r="J14" s="1028"/>
      <c r="K14" s="1028">
        <v>273</v>
      </c>
      <c r="L14" s="1028"/>
      <c r="M14" s="1028"/>
      <c r="N14" s="1028"/>
      <c r="O14" s="1028">
        <v>280</v>
      </c>
      <c r="P14" s="1028"/>
      <c r="Q14" s="1028"/>
      <c r="R14" s="1029"/>
      <c r="S14" s="1030"/>
      <c r="T14" s="1031"/>
    </row>
    <row r="15" spans="1:20" ht="57.75" customHeight="1">
      <c r="A15" s="1027" t="s">
        <v>195</v>
      </c>
      <c r="B15" s="1027" t="s">
        <v>309</v>
      </c>
      <c r="C15" s="1023"/>
      <c r="D15" s="1023"/>
      <c r="E15" s="1023"/>
      <c r="F15" s="1023"/>
      <c r="G15" s="1023"/>
      <c r="H15" s="1023"/>
      <c r="I15" s="1023"/>
      <c r="J15" s="1023"/>
      <c r="K15" s="1023"/>
      <c r="L15" s="1023"/>
      <c r="M15" s="1023"/>
      <c r="N15" s="1023"/>
      <c r="O15" s="1023"/>
      <c r="P15" s="1023"/>
      <c r="Q15" s="1023"/>
      <c r="R15" s="1024"/>
      <c r="S15" s="1025"/>
      <c r="T15" s="1026"/>
    </row>
    <row r="16" spans="1:20">
      <c r="A16" s="1034" t="s">
        <v>310</v>
      </c>
      <c r="B16" s="1035"/>
      <c r="C16" s="1036"/>
      <c r="D16" s="1036"/>
      <c r="E16" s="1036"/>
      <c r="F16" s="1036"/>
      <c r="G16" s="1036"/>
      <c r="H16" s="1036"/>
      <c r="I16" s="1036"/>
      <c r="J16" s="1036"/>
      <c r="K16" s="1036"/>
      <c r="L16" s="1036"/>
      <c r="M16" s="1036"/>
      <c r="N16" s="1036"/>
      <c r="O16" s="1036"/>
      <c r="P16" s="1036"/>
      <c r="Q16" s="1036"/>
      <c r="R16" s="1037"/>
      <c r="S16" s="1038"/>
      <c r="T16" s="1039"/>
    </row>
    <row r="17" spans="1:20">
      <c r="A17" s="1040" t="s">
        <v>196</v>
      </c>
      <c r="B17" s="1038"/>
      <c r="C17" s="1041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2"/>
      <c r="S17" s="1043"/>
      <c r="T17" s="1044"/>
    </row>
    <row r="18" spans="1:20">
      <c r="A18" s="1045" t="s">
        <v>88</v>
      </c>
      <c r="B18" s="1046"/>
      <c r="C18" s="1043"/>
      <c r="D18" s="1043"/>
      <c r="E18" s="1043"/>
      <c r="F18" s="1043"/>
      <c r="G18" s="1043"/>
      <c r="H18" s="1043"/>
      <c r="I18" s="1043"/>
      <c r="J18" s="1043"/>
      <c r="K18" s="1043"/>
      <c r="L18" s="1043"/>
      <c r="M18" s="1043"/>
      <c r="N18" s="1043"/>
      <c r="O18" s="1043"/>
      <c r="P18" s="1043"/>
      <c r="Q18" s="1043"/>
      <c r="R18" s="1047"/>
      <c r="S18" s="1048"/>
      <c r="T18" s="1049"/>
    </row>
  </sheetData>
  <mergeCells count="11">
    <mergeCell ref="A6:A7"/>
    <mergeCell ref="B6:B7"/>
    <mergeCell ref="T6:T8"/>
    <mergeCell ref="C7:F7"/>
    <mergeCell ref="G7:J7"/>
    <mergeCell ref="K7:N7"/>
    <mergeCell ref="O7:R7"/>
    <mergeCell ref="C6:J6"/>
    <mergeCell ref="K6:R6"/>
    <mergeCell ref="S6:S8"/>
    <mergeCell ref="A18:B18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C00000"/>
  </sheetPr>
  <dimension ref="A1:R64"/>
  <sheetViews>
    <sheetView topLeftCell="A46" zoomScaleSheetLayoutView="100" workbookViewId="0">
      <selection activeCell="K59" sqref="K59"/>
    </sheetView>
  </sheetViews>
  <sheetFormatPr defaultRowHeight="12.75"/>
  <cols>
    <col min="1" max="1" width="9" style="6" bestFit="1" customWidth="1"/>
    <col min="2" max="2" width="43.140625" style="6" customWidth="1"/>
    <col min="3" max="3" width="5.140625" style="6" customWidth="1"/>
    <col min="4" max="4" width="11.28515625" style="6" bestFit="1" customWidth="1"/>
    <col min="5" max="5" width="8.140625" style="6" customWidth="1"/>
    <col min="6" max="11" width="8" style="6" bestFit="1" customWidth="1"/>
    <col min="12" max="13" width="8" style="7" bestFit="1" customWidth="1"/>
    <col min="14" max="15" width="8" style="6" bestFit="1" customWidth="1"/>
    <col min="16" max="17" width="8" style="7" bestFit="1" customWidth="1"/>
    <col min="18" max="16384" width="9.140625" style="7"/>
  </cols>
  <sheetData>
    <row r="1" spans="1:18" s="29" customFormat="1" ht="15.75">
      <c r="A1" s="177"/>
      <c r="B1" s="178" t="s">
        <v>200</v>
      </c>
      <c r="C1" s="169" t="str">
        <f>Kadar.ode.!C1</f>
        <v>ОБ"Студеница" Краљево</v>
      </c>
      <c r="D1" s="173"/>
      <c r="E1" s="173"/>
      <c r="F1" s="173"/>
      <c r="G1" s="173"/>
      <c r="H1" s="175"/>
      <c r="P1" s="11"/>
      <c r="Q1" s="11"/>
      <c r="R1" s="31"/>
    </row>
    <row r="2" spans="1:18" s="29" customFormat="1" ht="15.75">
      <c r="A2" s="177"/>
      <c r="B2" s="178" t="s">
        <v>201</v>
      </c>
      <c r="C2" s="169">
        <f>Kadar.ode.!C2</f>
        <v>17870092</v>
      </c>
      <c r="D2" s="173"/>
      <c r="E2" s="173"/>
      <c r="F2" s="173"/>
      <c r="G2" s="173"/>
      <c r="H2" s="175"/>
      <c r="P2" s="11"/>
      <c r="Q2" s="11"/>
      <c r="R2" s="31"/>
    </row>
    <row r="3" spans="1:18" s="29" customFormat="1" ht="15.75">
      <c r="A3" s="177"/>
      <c r="B3" s="178"/>
      <c r="C3" s="169"/>
      <c r="D3" s="173"/>
      <c r="E3" s="173"/>
      <c r="F3" s="173"/>
      <c r="G3" s="173"/>
      <c r="H3" s="175"/>
      <c r="P3" s="11"/>
      <c r="Q3" s="11"/>
      <c r="R3" s="31"/>
    </row>
    <row r="4" spans="1:18" s="29" customFormat="1" ht="15.75">
      <c r="A4" s="177"/>
      <c r="B4" s="178" t="s">
        <v>202</v>
      </c>
      <c r="C4" s="170" t="s">
        <v>306</v>
      </c>
      <c r="D4" s="174"/>
      <c r="E4" s="174"/>
      <c r="F4" s="174"/>
      <c r="G4" s="174"/>
      <c r="H4" s="176"/>
      <c r="P4" s="11"/>
      <c r="Q4" s="11"/>
    </row>
    <row r="5" spans="1:18" s="29" customFormat="1" ht="15.75">
      <c r="A5" s="32"/>
      <c r="B5" s="32"/>
      <c r="C5" s="32"/>
      <c r="D5" s="32"/>
      <c r="E5" s="32"/>
      <c r="F5" s="32"/>
      <c r="G5" s="32"/>
      <c r="H5" s="28"/>
      <c r="I5" s="28"/>
      <c r="J5" s="28"/>
      <c r="K5" s="28"/>
      <c r="N5" s="28"/>
      <c r="O5" s="28"/>
      <c r="P5" s="11"/>
      <c r="Q5" s="11"/>
    </row>
    <row r="6" spans="1:18" s="29" customFormat="1" ht="12.75" customHeight="1">
      <c r="A6" s="998" t="s">
        <v>53</v>
      </c>
      <c r="B6" s="999" t="s">
        <v>251</v>
      </c>
      <c r="C6" s="999" t="s">
        <v>345</v>
      </c>
      <c r="D6" s="997" t="s">
        <v>314</v>
      </c>
      <c r="E6" s="1000" t="s">
        <v>88</v>
      </c>
      <c r="F6" s="1000"/>
      <c r="G6" s="1000"/>
      <c r="H6" s="1000"/>
    </row>
    <row r="7" spans="1:18" s="33" customFormat="1" ht="12.75" customHeight="1">
      <c r="A7" s="998"/>
      <c r="B7" s="999"/>
      <c r="C7" s="999"/>
      <c r="D7" s="997"/>
      <c r="E7" s="999" t="s">
        <v>366</v>
      </c>
      <c r="F7" s="999"/>
      <c r="G7" s="999" t="s">
        <v>367</v>
      </c>
      <c r="H7" s="999"/>
    </row>
    <row r="8" spans="1:18" s="33" customFormat="1" ht="22.5">
      <c r="A8" s="998"/>
      <c r="B8" s="999"/>
      <c r="C8" s="999"/>
      <c r="D8" s="997"/>
      <c r="E8" s="145" t="s">
        <v>13</v>
      </c>
      <c r="F8" s="145" t="s">
        <v>50</v>
      </c>
      <c r="G8" s="145" t="s">
        <v>13</v>
      </c>
      <c r="H8" s="145" t="s">
        <v>50</v>
      </c>
    </row>
    <row r="9" spans="1:18" s="33" customFormat="1" ht="25.5" customHeight="1">
      <c r="A9" s="253"/>
      <c r="B9" s="991" t="s">
        <v>361</v>
      </c>
      <c r="C9" s="992"/>
      <c r="D9" s="992"/>
      <c r="E9" s="992"/>
      <c r="F9" s="992"/>
      <c r="G9" s="992"/>
      <c r="H9" s="993"/>
    </row>
    <row r="10" spans="1:18" s="9" customFormat="1">
      <c r="A10" s="146">
        <v>540100</v>
      </c>
      <c r="B10" s="185" t="s">
        <v>272</v>
      </c>
      <c r="C10" s="146" t="s">
        <v>273</v>
      </c>
      <c r="D10" s="147">
        <v>11.2</v>
      </c>
      <c r="E10" s="139"/>
      <c r="F10" s="139">
        <f t="shared" ref="F10:F36" si="0">D10*E10</f>
        <v>0</v>
      </c>
      <c r="G10" s="139"/>
      <c r="H10" s="139">
        <f t="shared" ref="H10:H36" si="1">D10*G10</f>
        <v>0</v>
      </c>
    </row>
    <row r="11" spans="1:18" s="9" customFormat="1">
      <c r="A11" s="146">
        <v>540101</v>
      </c>
      <c r="B11" s="185" t="s">
        <v>274</v>
      </c>
      <c r="C11" s="146" t="s">
        <v>273</v>
      </c>
      <c r="D11" s="147">
        <v>13.72</v>
      </c>
      <c r="E11" s="139"/>
      <c r="F11" s="139">
        <f t="shared" si="0"/>
        <v>0</v>
      </c>
      <c r="G11" s="139"/>
      <c r="H11" s="139">
        <f t="shared" si="1"/>
        <v>0</v>
      </c>
    </row>
    <row r="12" spans="1:18" s="9" customFormat="1">
      <c r="A12" s="146">
        <v>540102</v>
      </c>
      <c r="B12" s="185" t="s">
        <v>275</v>
      </c>
      <c r="C12" s="146" t="s">
        <v>273</v>
      </c>
      <c r="D12" s="147">
        <v>17.190000000000001</v>
      </c>
      <c r="E12" s="139"/>
      <c r="F12" s="139">
        <f t="shared" si="0"/>
        <v>0</v>
      </c>
      <c r="G12" s="139"/>
      <c r="H12" s="139">
        <f t="shared" si="1"/>
        <v>0</v>
      </c>
    </row>
    <row r="13" spans="1:18" s="9" customFormat="1">
      <c r="A13" s="146">
        <v>540103</v>
      </c>
      <c r="B13" s="185" t="s">
        <v>276</v>
      </c>
      <c r="C13" s="146" t="s">
        <v>273</v>
      </c>
      <c r="D13" s="147">
        <v>14.17</v>
      </c>
      <c r="E13" s="139"/>
      <c r="F13" s="139">
        <f t="shared" si="0"/>
        <v>0</v>
      </c>
      <c r="G13" s="139"/>
      <c r="H13" s="139">
        <f t="shared" si="1"/>
        <v>0</v>
      </c>
    </row>
    <row r="14" spans="1:18" s="9" customFormat="1">
      <c r="A14" s="146">
        <v>540104</v>
      </c>
      <c r="B14" s="185" t="s">
        <v>277</v>
      </c>
      <c r="C14" s="146" t="s">
        <v>273</v>
      </c>
      <c r="D14" s="147">
        <v>11.46</v>
      </c>
      <c r="E14" s="139"/>
      <c r="F14" s="139">
        <f t="shared" si="0"/>
        <v>0</v>
      </c>
      <c r="G14" s="139"/>
      <c r="H14" s="139">
        <f t="shared" si="1"/>
        <v>0</v>
      </c>
    </row>
    <row r="15" spans="1:18" s="9" customFormat="1" ht="22.5">
      <c r="A15" s="146">
        <v>540105</v>
      </c>
      <c r="B15" s="185" t="s">
        <v>278</v>
      </c>
      <c r="C15" s="146" t="s">
        <v>273</v>
      </c>
      <c r="D15" s="147">
        <v>12.08</v>
      </c>
      <c r="E15" s="139"/>
      <c r="F15" s="139">
        <f t="shared" si="0"/>
        <v>0</v>
      </c>
      <c r="G15" s="139"/>
      <c r="H15" s="139">
        <f t="shared" si="1"/>
        <v>0</v>
      </c>
    </row>
    <row r="16" spans="1:18" s="9" customFormat="1">
      <c r="A16" s="146">
        <v>560100</v>
      </c>
      <c r="B16" s="185" t="s">
        <v>279</v>
      </c>
      <c r="C16" s="146" t="s">
        <v>273</v>
      </c>
      <c r="D16" s="147">
        <v>11.2</v>
      </c>
      <c r="E16" s="139"/>
      <c r="F16" s="139">
        <f t="shared" si="0"/>
        <v>0</v>
      </c>
      <c r="G16" s="139"/>
      <c r="H16" s="139">
        <f t="shared" si="1"/>
        <v>0</v>
      </c>
    </row>
    <row r="17" spans="1:8" s="9" customFormat="1" ht="22.5">
      <c r="A17" s="146">
        <v>560101</v>
      </c>
      <c r="B17" s="185" t="s">
        <v>280</v>
      </c>
      <c r="C17" s="146" t="s">
        <v>273</v>
      </c>
      <c r="D17" s="147" t="s">
        <v>281</v>
      </c>
      <c r="E17" s="139"/>
      <c r="F17" s="139" t="e">
        <f t="shared" si="0"/>
        <v>#VALUE!</v>
      </c>
      <c r="G17" s="139"/>
      <c r="H17" s="139" t="e">
        <f t="shared" si="1"/>
        <v>#VALUE!</v>
      </c>
    </row>
    <row r="18" spans="1:8" s="9" customFormat="1">
      <c r="A18" s="146">
        <v>560200</v>
      </c>
      <c r="B18" s="185" t="s">
        <v>282</v>
      </c>
      <c r="C18" s="146" t="s">
        <v>273</v>
      </c>
      <c r="D18" s="147">
        <v>17.27</v>
      </c>
      <c r="E18" s="139"/>
      <c r="F18" s="139">
        <f t="shared" si="0"/>
        <v>0</v>
      </c>
      <c r="G18" s="139"/>
      <c r="H18" s="139">
        <f t="shared" si="1"/>
        <v>0</v>
      </c>
    </row>
    <row r="19" spans="1:8" s="9" customFormat="1">
      <c r="A19" s="146">
        <v>560800</v>
      </c>
      <c r="B19" s="185" t="s">
        <v>283</v>
      </c>
      <c r="C19" s="146" t="s">
        <v>273</v>
      </c>
      <c r="D19" s="147">
        <v>18.78</v>
      </c>
      <c r="E19" s="139"/>
      <c r="F19" s="139">
        <f t="shared" si="0"/>
        <v>0</v>
      </c>
      <c r="G19" s="139"/>
      <c r="H19" s="139">
        <f t="shared" si="1"/>
        <v>0</v>
      </c>
    </row>
    <row r="20" spans="1:8" s="9" customFormat="1">
      <c r="A20" s="146">
        <v>560300</v>
      </c>
      <c r="B20" s="185" t="s">
        <v>284</v>
      </c>
      <c r="C20" s="146" t="s">
        <v>273</v>
      </c>
      <c r="D20" s="147">
        <v>12.08</v>
      </c>
      <c r="E20" s="139"/>
      <c r="F20" s="139">
        <f t="shared" si="0"/>
        <v>0</v>
      </c>
      <c r="G20" s="139"/>
      <c r="H20" s="139">
        <f t="shared" si="1"/>
        <v>0</v>
      </c>
    </row>
    <row r="21" spans="1:8" s="9" customFormat="1">
      <c r="A21" s="146">
        <v>560102</v>
      </c>
      <c r="B21" s="185" t="s">
        <v>285</v>
      </c>
      <c r="C21" s="146" t="s">
        <v>273</v>
      </c>
      <c r="D21" s="147">
        <v>19.89</v>
      </c>
      <c r="E21" s="139"/>
      <c r="F21" s="139">
        <f t="shared" si="0"/>
        <v>0</v>
      </c>
      <c r="G21" s="139"/>
      <c r="H21" s="139">
        <f t="shared" si="1"/>
        <v>0</v>
      </c>
    </row>
    <row r="22" spans="1:8" s="9" customFormat="1" ht="22.5">
      <c r="A22" s="146">
        <v>560301</v>
      </c>
      <c r="B22" s="185" t="s">
        <v>286</v>
      </c>
      <c r="C22" s="146" t="s">
        <v>273</v>
      </c>
      <c r="D22" s="147">
        <v>13.31</v>
      </c>
      <c r="E22" s="139"/>
      <c r="F22" s="139">
        <f t="shared" si="0"/>
        <v>0</v>
      </c>
      <c r="G22" s="139"/>
      <c r="H22" s="139">
        <f t="shared" si="1"/>
        <v>0</v>
      </c>
    </row>
    <row r="23" spans="1:8" s="9" customFormat="1" ht="22.5">
      <c r="A23" s="146">
        <v>510110</v>
      </c>
      <c r="B23" s="185" t="s">
        <v>287</v>
      </c>
      <c r="C23" s="146" t="s">
        <v>52</v>
      </c>
      <c r="D23" s="147" t="s">
        <v>288</v>
      </c>
      <c r="E23" s="139"/>
      <c r="F23" s="139" t="e">
        <f t="shared" si="0"/>
        <v>#VALUE!</v>
      </c>
      <c r="G23" s="139"/>
      <c r="H23" s="139" t="e">
        <f t="shared" si="1"/>
        <v>#VALUE!</v>
      </c>
    </row>
    <row r="24" spans="1:8" s="9" customFormat="1" ht="22.5">
      <c r="A24" s="146">
        <v>510200</v>
      </c>
      <c r="B24" s="185" t="s">
        <v>289</v>
      </c>
      <c r="C24" s="146" t="s">
        <v>273</v>
      </c>
      <c r="D24" s="147" t="s">
        <v>290</v>
      </c>
      <c r="E24" s="139">
        <v>0</v>
      </c>
      <c r="F24" s="139" t="e">
        <f t="shared" si="0"/>
        <v>#VALUE!</v>
      </c>
      <c r="G24" s="139">
        <v>1000</v>
      </c>
      <c r="H24" s="139" t="e">
        <f t="shared" si="1"/>
        <v>#VALUE!</v>
      </c>
    </row>
    <row r="25" spans="1:8" s="9" customFormat="1" ht="22.5">
      <c r="A25" s="146">
        <v>510299</v>
      </c>
      <c r="B25" s="185" t="s">
        <v>291</v>
      </c>
      <c r="C25" s="146" t="s">
        <v>273</v>
      </c>
      <c r="D25" s="147" t="s">
        <v>292</v>
      </c>
      <c r="E25" s="139">
        <v>0</v>
      </c>
      <c r="F25" s="139" t="e">
        <f t="shared" si="0"/>
        <v>#VALUE!</v>
      </c>
      <c r="G25" s="139">
        <v>1000</v>
      </c>
      <c r="H25" s="139" t="e">
        <f t="shared" si="1"/>
        <v>#VALUE!</v>
      </c>
    </row>
    <row r="26" spans="1:8" s="9" customFormat="1" ht="22.5">
      <c r="A26" s="146">
        <v>510500</v>
      </c>
      <c r="B26" s="185" t="s">
        <v>293</v>
      </c>
      <c r="C26" s="146" t="s">
        <v>52</v>
      </c>
      <c r="D26" s="147" t="s">
        <v>294</v>
      </c>
      <c r="E26" s="139"/>
      <c r="F26" s="139" t="e">
        <f t="shared" si="0"/>
        <v>#VALUE!</v>
      </c>
      <c r="G26" s="139"/>
      <c r="H26" s="139" t="e">
        <f t="shared" si="1"/>
        <v>#VALUE!</v>
      </c>
    </row>
    <row r="27" spans="1:8" s="9" customFormat="1">
      <c r="A27" s="146">
        <v>520100</v>
      </c>
      <c r="B27" s="185" t="s">
        <v>295</v>
      </c>
      <c r="C27" s="146" t="s">
        <v>273</v>
      </c>
      <c r="D27" s="147">
        <v>10.66</v>
      </c>
      <c r="E27" s="139"/>
      <c r="F27" s="139">
        <f t="shared" si="0"/>
        <v>0</v>
      </c>
      <c r="G27" s="139"/>
      <c r="H27" s="139">
        <f t="shared" si="1"/>
        <v>0</v>
      </c>
    </row>
    <row r="28" spans="1:8" s="9" customFormat="1">
      <c r="A28" s="146">
        <v>520101</v>
      </c>
      <c r="B28" s="185" t="s">
        <v>296</v>
      </c>
      <c r="C28" s="146" t="s">
        <v>273</v>
      </c>
      <c r="D28" s="147">
        <v>20.02</v>
      </c>
      <c r="E28" s="139"/>
      <c r="F28" s="139">
        <f t="shared" si="0"/>
        <v>0</v>
      </c>
      <c r="G28" s="139"/>
      <c r="H28" s="139">
        <f t="shared" si="1"/>
        <v>0</v>
      </c>
    </row>
    <row r="29" spans="1:8" s="9" customFormat="1">
      <c r="A29" s="146">
        <v>520102</v>
      </c>
      <c r="B29" s="185" t="s">
        <v>297</v>
      </c>
      <c r="C29" s="146" t="s">
        <v>273</v>
      </c>
      <c r="D29" s="147">
        <v>17.690000000000001</v>
      </c>
      <c r="E29" s="139"/>
      <c r="F29" s="139">
        <f t="shared" si="0"/>
        <v>0</v>
      </c>
      <c r="G29" s="139"/>
      <c r="H29" s="139">
        <f t="shared" si="1"/>
        <v>0</v>
      </c>
    </row>
    <row r="30" spans="1:8" s="9" customFormat="1">
      <c r="A30" s="146">
        <v>521000</v>
      </c>
      <c r="B30" s="185" t="s">
        <v>298</v>
      </c>
      <c r="C30" s="146" t="s">
        <v>52</v>
      </c>
      <c r="D30" s="148">
        <v>2950.57</v>
      </c>
      <c r="E30" s="139"/>
      <c r="F30" s="139">
        <f t="shared" si="0"/>
        <v>0</v>
      </c>
      <c r="G30" s="139"/>
      <c r="H30" s="139">
        <f t="shared" si="1"/>
        <v>0</v>
      </c>
    </row>
    <row r="31" spans="1:8" s="9" customFormat="1">
      <c r="A31" s="146">
        <v>510000</v>
      </c>
      <c r="B31" s="185" t="s">
        <v>299</v>
      </c>
      <c r="C31" s="146" t="s">
        <v>52</v>
      </c>
      <c r="D31" s="148">
        <v>7928.48</v>
      </c>
      <c r="E31" s="139"/>
      <c r="F31" s="139">
        <f t="shared" si="0"/>
        <v>0</v>
      </c>
      <c r="G31" s="139"/>
      <c r="H31" s="139">
        <f t="shared" si="1"/>
        <v>0</v>
      </c>
    </row>
    <row r="32" spans="1:8" s="9" customFormat="1" ht="22.5">
      <c r="A32" s="146">
        <v>570100</v>
      </c>
      <c r="B32" s="185" t="s">
        <v>300</v>
      </c>
      <c r="C32" s="146" t="s">
        <v>52</v>
      </c>
      <c r="D32" s="147" t="s">
        <v>301</v>
      </c>
      <c r="E32" s="139"/>
      <c r="F32" s="139" t="e">
        <f t="shared" si="0"/>
        <v>#VALUE!</v>
      </c>
      <c r="G32" s="139"/>
      <c r="H32" s="139" t="e">
        <f t="shared" si="1"/>
        <v>#VALUE!</v>
      </c>
    </row>
    <row r="33" spans="1:15" s="9" customFormat="1">
      <c r="A33" s="146">
        <v>580100</v>
      </c>
      <c r="B33" s="185" t="s">
        <v>302</v>
      </c>
      <c r="C33" s="146" t="s">
        <v>273</v>
      </c>
      <c r="D33" s="147">
        <v>13.31</v>
      </c>
      <c r="E33" s="139"/>
      <c r="F33" s="139">
        <f t="shared" si="0"/>
        <v>0</v>
      </c>
      <c r="G33" s="139"/>
      <c r="H33" s="139">
        <f t="shared" si="1"/>
        <v>0</v>
      </c>
    </row>
    <row r="34" spans="1:15" s="9" customFormat="1">
      <c r="A34" s="146">
        <v>580101</v>
      </c>
      <c r="B34" s="185" t="s">
        <v>303</v>
      </c>
      <c r="C34" s="146" t="s">
        <v>273</v>
      </c>
      <c r="D34" s="147">
        <v>10.23</v>
      </c>
      <c r="E34" s="139"/>
      <c r="F34" s="139">
        <f t="shared" si="0"/>
        <v>0</v>
      </c>
      <c r="G34" s="139"/>
      <c r="H34" s="139">
        <f t="shared" si="1"/>
        <v>0</v>
      </c>
    </row>
    <row r="35" spans="1:15" s="9" customFormat="1">
      <c r="A35" s="146">
        <v>580102</v>
      </c>
      <c r="B35" s="185" t="s">
        <v>304</v>
      </c>
      <c r="C35" s="146" t="s">
        <v>273</v>
      </c>
      <c r="D35" s="147">
        <v>12.99</v>
      </c>
      <c r="E35" s="139"/>
      <c r="F35" s="139">
        <f t="shared" si="0"/>
        <v>0</v>
      </c>
      <c r="G35" s="139"/>
      <c r="H35" s="139">
        <f t="shared" si="1"/>
        <v>0</v>
      </c>
    </row>
    <row r="36" spans="1:15" s="9" customFormat="1" ht="22.5">
      <c r="A36" s="146">
        <v>590100</v>
      </c>
      <c r="B36" s="185" t="s">
        <v>305</v>
      </c>
      <c r="C36" s="146" t="s">
        <v>273</v>
      </c>
      <c r="D36" s="147">
        <v>26.6</v>
      </c>
      <c r="E36" s="139"/>
      <c r="F36" s="139">
        <f t="shared" si="0"/>
        <v>0</v>
      </c>
      <c r="G36" s="139"/>
      <c r="H36" s="139">
        <f t="shared" si="1"/>
        <v>0</v>
      </c>
    </row>
    <row r="37" spans="1:15" s="9" customFormat="1" ht="32.25" customHeight="1">
      <c r="A37" s="253"/>
      <c r="B37" s="994" t="s">
        <v>362</v>
      </c>
      <c r="C37" s="995"/>
      <c r="D37" s="995"/>
      <c r="E37" s="995"/>
      <c r="F37" s="995"/>
      <c r="G37" s="995"/>
      <c r="H37" s="996"/>
    </row>
    <row r="38" spans="1:15">
      <c r="A38" s="146">
        <v>590101</v>
      </c>
      <c r="B38" s="185" t="s">
        <v>272</v>
      </c>
      <c r="C38" s="146" t="s">
        <v>273</v>
      </c>
      <c r="D38" s="147">
        <v>6.38</v>
      </c>
      <c r="E38" s="254"/>
      <c r="F38" s="139">
        <f t="shared" ref="F38:F64" si="2">D38*E38</f>
        <v>0</v>
      </c>
      <c r="G38" s="254"/>
      <c r="H38" s="139">
        <f t="shared" ref="H38:H64" si="3">D38*G38</f>
        <v>0</v>
      </c>
      <c r="I38" s="8"/>
      <c r="J38" s="7"/>
      <c r="K38" s="7"/>
      <c r="N38" s="7"/>
      <c r="O38" s="7"/>
    </row>
    <row r="39" spans="1:15">
      <c r="A39" s="146">
        <v>590102</v>
      </c>
      <c r="B39" s="185" t="s">
        <v>274</v>
      </c>
      <c r="C39" s="146" t="s">
        <v>273</v>
      </c>
      <c r="D39" s="147">
        <v>7.82</v>
      </c>
      <c r="E39" s="254"/>
      <c r="F39" s="139">
        <f t="shared" si="2"/>
        <v>0</v>
      </c>
      <c r="G39" s="254"/>
      <c r="H39" s="139">
        <f t="shared" si="3"/>
        <v>0</v>
      </c>
      <c r="I39" s="10"/>
    </row>
    <row r="40" spans="1:15">
      <c r="A40" s="146">
        <v>590103</v>
      </c>
      <c r="B40" s="185" t="s">
        <v>275</v>
      </c>
      <c r="C40" s="146" t="s">
        <v>273</v>
      </c>
      <c r="D40" s="147">
        <v>9.8000000000000007</v>
      </c>
      <c r="E40" s="254"/>
      <c r="F40" s="139">
        <f t="shared" si="2"/>
        <v>0</v>
      </c>
      <c r="G40" s="254"/>
      <c r="H40" s="139">
        <f t="shared" si="3"/>
        <v>0</v>
      </c>
      <c r="I40" s="10"/>
    </row>
    <row r="41" spans="1:15">
      <c r="A41" s="146">
        <v>590104</v>
      </c>
      <c r="B41" s="185" t="s">
        <v>276</v>
      </c>
      <c r="C41" s="146" t="s">
        <v>273</v>
      </c>
      <c r="D41" s="147">
        <v>8.08</v>
      </c>
      <c r="E41" s="255"/>
      <c r="F41" s="139">
        <f t="shared" si="2"/>
        <v>0</v>
      </c>
      <c r="G41" s="255"/>
      <c r="H41" s="139">
        <f t="shared" si="3"/>
        <v>0</v>
      </c>
    </row>
    <row r="42" spans="1:15">
      <c r="A42" s="146">
        <v>590105</v>
      </c>
      <c r="B42" s="185" t="s">
        <v>277</v>
      </c>
      <c r="C42" s="146" t="s">
        <v>273</v>
      </c>
      <c r="D42" s="147">
        <v>6.53</v>
      </c>
      <c r="E42" s="255"/>
      <c r="F42" s="139">
        <f t="shared" si="2"/>
        <v>0</v>
      </c>
      <c r="G42" s="255"/>
      <c r="H42" s="139">
        <f t="shared" si="3"/>
        <v>0</v>
      </c>
    </row>
    <row r="43" spans="1:15" ht="22.5">
      <c r="A43" s="146">
        <v>590106</v>
      </c>
      <c r="B43" s="185" t="s">
        <v>278</v>
      </c>
      <c r="C43" s="146" t="s">
        <v>273</v>
      </c>
      <c r="D43" s="147">
        <v>6.88</v>
      </c>
      <c r="E43" s="255"/>
      <c r="F43" s="139">
        <f t="shared" si="2"/>
        <v>0</v>
      </c>
      <c r="G43" s="255"/>
      <c r="H43" s="139">
        <f t="shared" si="3"/>
        <v>0</v>
      </c>
    </row>
    <row r="44" spans="1:15">
      <c r="A44" s="146">
        <v>590107</v>
      </c>
      <c r="B44" s="185" t="s">
        <v>279</v>
      </c>
      <c r="C44" s="146" t="s">
        <v>273</v>
      </c>
      <c r="D44" s="147">
        <v>6.38</v>
      </c>
      <c r="E44" s="255">
        <v>66576</v>
      </c>
      <c r="F44" s="139">
        <f t="shared" si="2"/>
        <v>424754.88</v>
      </c>
      <c r="G44" s="255">
        <v>100000</v>
      </c>
      <c r="H44" s="139">
        <f t="shared" si="3"/>
        <v>638000</v>
      </c>
    </row>
    <row r="45" spans="1:15" ht="22.5">
      <c r="A45" s="146">
        <v>590108</v>
      </c>
      <c r="B45" s="185" t="s">
        <v>280</v>
      </c>
      <c r="C45" s="146" t="s">
        <v>273</v>
      </c>
      <c r="D45" s="147" t="s">
        <v>355</v>
      </c>
      <c r="E45" s="255">
        <v>28722</v>
      </c>
      <c r="F45" s="139" t="e">
        <f t="shared" si="2"/>
        <v>#VALUE!</v>
      </c>
      <c r="G45" s="255">
        <v>50000</v>
      </c>
      <c r="H45" s="139" t="e">
        <f t="shared" si="3"/>
        <v>#VALUE!</v>
      </c>
    </row>
    <row r="46" spans="1:15">
      <c r="A46" s="146">
        <v>590109</v>
      </c>
      <c r="B46" s="185" t="s">
        <v>282</v>
      </c>
      <c r="C46" s="146" t="s">
        <v>273</v>
      </c>
      <c r="D46" s="147">
        <v>9.84</v>
      </c>
      <c r="E46" s="255"/>
      <c r="F46" s="139">
        <f t="shared" si="2"/>
        <v>0</v>
      </c>
      <c r="G46" s="255"/>
      <c r="H46" s="139">
        <f t="shared" si="3"/>
        <v>0</v>
      </c>
    </row>
    <row r="47" spans="1:15">
      <c r="A47" s="146">
        <v>590110</v>
      </c>
      <c r="B47" s="185" t="s">
        <v>283</v>
      </c>
      <c r="C47" s="146" t="s">
        <v>273</v>
      </c>
      <c r="D47" s="147">
        <v>10.7</v>
      </c>
      <c r="E47" s="255"/>
      <c r="F47" s="139">
        <f t="shared" si="2"/>
        <v>0</v>
      </c>
      <c r="G47" s="255"/>
      <c r="H47" s="139">
        <f t="shared" si="3"/>
        <v>0</v>
      </c>
    </row>
    <row r="48" spans="1:15">
      <c r="A48" s="146">
        <v>590111</v>
      </c>
      <c r="B48" s="185" t="s">
        <v>284</v>
      </c>
      <c r="C48" s="146" t="s">
        <v>273</v>
      </c>
      <c r="D48" s="147">
        <v>6.88</v>
      </c>
      <c r="E48" s="255">
        <v>1031514</v>
      </c>
      <c r="F48" s="139">
        <f t="shared" si="2"/>
        <v>7096816.3200000003</v>
      </c>
      <c r="G48" s="255">
        <v>1000000</v>
      </c>
      <c r="H48" s="139">
        <f t="shared" si="3"/>
        <v>6880000</v>
      </c>
    </row>
    <row r="49" spans="1:8">
      <c r="A49" s="146">
        <v>590112</v>
      </c>
      <c r="B49" s="185" t="s">
        <v>285</v>
      </c>
      <c r="C49" s="146" t="s">
        <v>273</v>
      </c>
      <c r="D49" s="147">
        <v>11.34</v>
      </c>
      <c r="E49" s="255"/>
      <c r="F49" s="139">
        <f t="shared" si="2"/>
        <v>0</v>
      </c>
      <c r="G49" s="255"/>
      <c r="H49" s="139">
        <f t="shared" si="3"/>
        <v>0</v>
      </c>
    </row>
    <row r="50" spans="1:8" ht="22.5">
      <c r="A50" s="146">
        <v>590113</v>
      </c>
      <c r="B50" s="185" t="s">
        <v>286</v>
      </c>
      <c r="C50" s="146" t="s">
        <v>273</v>
      </c>
      <c r="D50" s="147">
        <v>7.59</v>
      </c>
      <c r="E50" s="255"/>
      <c r="F50" s="139">
        <f t="shared" si="2"/>
        <v>0</v>
      </c>
      <c r="G50" s="255"/>
      <c r="H50" s="139">
        <f t="shared" si="3"/>
        <v>0</v>
      </c>
    </row>
    <row r="51" spans="1:8" ht="22.5">
      <c r="A51" s="146">
        <v>590114</v>
      </c>
      <c r="B51" s="185" t="s">
        <v>287</v>
      </c>
      <c r="C51" s="146" t="s">
        <v>52</v>
      </c>
      <c r="D51" s="147" t="s">
        <v>356</v>
      </c>
      <c r="E51" s="255">
        <v>978</v>
      </c>
      <c r="F51" s="139" t="e">
        <f t="shared" si="2"/>
        <v>#VALUE!</v>
      </c>
      <c r="G51" s="255">
        <v>1000</v>
      </c>
      <c r="H51" s="139" t="e">
        <f t="shared" si="3"/>
        <v>#VALUE!</v>
      </c>
    </row>
    <row r="52" spans="1:8" ht="22.5">
      <c r="A52" s="146">
        <v>590115</v>
      </c>
      <c r="B52" s="185" t="s">
        <v>289</v>
      </c>
      <c r="C52" s="146" t="s">
        <v>273</v>
      </c>
      <c r="D52" s="147" t="s">
        <v>357</v>
      </c>
      <c r="E52" s="255"/>
      <c r="F52" s="139" t="e">
        <f t="shared" si="2"/>
        <v>#VALUE!</v>
      </c>
      <c r="G52" s="255"/>
      <c r="H52" s="139" t="e">
        <f t="shared" si="3"/>
        <v>#VALUE!</v>
      </c>
    </row>
    <row r="53" spans="1:8" ht="22.5">
      <c r="A53" s="146">
        <v>590116</v>
      </c>
      <c r="B53" s="185" t="s">
        <v>291</v>
      </c>
      <c r="C53" s="146" t="s">
        <v>273</v>
      </c>
      <c r="D53" s="147" t="s">
        <v>358</v>
      </c>
      <c r="E53" s="255"/>
      <c r="F53" s="139" t="e">
        <f t="shared" si="2"/>
        <v>#VALUE!</v>
      </c>
      <c r="G53" s="255"/>
      <c r="H53" s="139" t="e">
        <f t="shared" si="3"/>
        <v>#VALUE!</v>
      </c>
    </row>
    <row r="54" spans="1:8" ht="22.5">
      <c r="A54" s="146">
        <v>590117</v>
      </c>
      <c r="B54" s="185" t="s">
        <v>293</v>
      </c>
      <c r="C54" s="146" t="s">
        <v>52</v>
      </c>
      <c r="D54" s="147" t="s">
        <v>359</v>
      </c>
      <c r="E54" s="255"/>
      <c r="F54" s="139" t="e">
        <f t="shared" si="2"/>
        <v>#VALUE!</v>
      </c>
      <c r="G54" s="255"/>
      <c r="H54" s="139" t="e">
        <f t="shared" si="3"/>
        <v>#VALUE!</v>
      </c>
    </row>
    <row r="55" spans="1:8">
      <c r="A55" s="146">
        <v>590118</v>
      </c>
      <c r="B55" s="185" t="s">
        <v>295</v>
      </c>
      <c r="C55" s="146" t="s">
        <v>273</v>
      </c>
      <c r="D55" s="147">
        <v>6.07</v>
      </c>
      <c r="E55" s="255">
        <v>191114</v>
      </c>
      <c r="F55" s="139">
        <f t="shared" si="2"/>
        <v>1160061.98</v>
      </c>
      <c r="G55" s="255">
        <v>200000</v>
      </c>
      <c r="H55" s="139">
        <f t="shared" si="3"/>
        <v>1214000</v>
      </c>
    </row>
    <row r="56" spans="1:8">
      <c r="A56" s="146">
        <v>590119</v>
      </c>
      <c r="B56" s="185" t="s">
        <v>296</v>
      </c>
      <c r="C56" s="146" t="s">
        <v>273</v>
      </c>
      <c r="D56" s="147">
        <v>11.41</v>
      </c>
      <c r="E56" s="255"/>
      <c r="F56" s="139">
        <f t="shared" si="2"/>
        <v>0</v>
      </c>
      <c r="G56" s="255"/>
      <c r="H56" s="139">
        <f t="shared" si="3"/>
        <v>0</v>
      </c>
    </row>
    <row r="57" spans="1:8">
      <c r="A57" s="146">
        <v>590120</v>
      </c>
      <c r="B57" s="185" t="s">
        <v>297</v>
      </c>
      <c r="C57" s="146" t="s">
        <v>273</v>
      </c>
      <c r="D57" s="147">
        <v>10.08</v>
      </c>
      <c r="E57" s="255"/>
      <c r="F57" s="139">
        <f t="shared" si="2"/>
        <v>0</v>
      </c>
      <c r="G57" s="255"/>
      <c r="H57" s="139">
        <f t="shared" si="3"/>
        <v>0</v>
      </c>
    </row>
    <row r="58" spans="1:8">
      <c r="A58" s="146">
        <v>590121</v>
      </c>
      <c r="B58" s="185" t="s">
        <v>298</v>
      </c>
      <c r="C58" s="146" t="s">
        <v>52</v>
      </c>
      <c r="D58" s="147">
        <v>1681.83</v>
      </c>
      <c r="E58" s="255"/>
      <c r="F58" s="139">
        <f t="shared" si="2"/>
        <v>0</v>
      </c>
      <c r="G58" s="255"/>
      <c r="H58" s="139">
        <f t="shared" si="3"/>
        <v>0</v>
      </c>
    </row>
    <row r="59" spans="1:8">
      <c r="A59" s="146">
        <v>590122</v>
      </c>
      <c r="B59" s="185" t="s">
        <v>299</v>
      </c>
      <c r="C59" s="146" t="s">
        <v>52</v>
      </c>
      <c r="D59" s="147">
        <v>4519.2299999999996</v>
      </c>
      <c r="E59" s="255"/>
      <c r="F59" s="139">
        <f t="shared" si="2"/>
        <v>0</v>
      </c>
      <c r="G59" s="255"/>
      <c r="H59" s="139">
        <f t="shared" si="3"/>
        <v>0</v>
      </c>
    </row>
    <row r="60" spans="1:8" ht="22.5">
      <c r="A60" s="146">
        <v>590123</v>
      </c>
      <c r="B60" s="185" t="s">
        <v>300</v>
      </c>
      <c r="C60" s="146" t="s">
        <v>52</v>
      </c>
      <c r="D60" s="147" t="s">
        <v>360</v>
      </c>
      <c r="E60" s="255"/>
      <c r="F60" s="139" t="e">
        <f t="shared" si="2"/>
        <v>#VALUE!</v>
      </c>
      <c r="G60" s="255"/>
      <c r="H60" s="139" t="e">
        <f t="shared" si="3"/>
        <v>#VALUE!</v>
      </c>
    </row>
    <row r="61" spans="1:8">
      <c r="A61" s="146">
        <v>590124</v>
      </c>
      <c r="B61" s="185" t="s">
        <v>302</v>
      </c>
      <c r="C61" s="146" t="s">
        <v>273</v>
      </c>
      <c r="D61" s="147">
        <v>7.59</v>
      </c>
      <c r="E61" s="255"/>
      <c r="F61" s="139">
        <f t="shared" si="2"/>
        <v>0</v>
      </c>
      <c r="G61" s="255"/>
      <c r="H61" s="139">
        <f t="shared" si="3"/>
        <v>0</v>
      </c>
    </row>
    <row r="62" spans="1:8">
      <c r="A62" s="146">
        <v>590125</v>
      </c>
      <c r="B62" s="185" t="s">
        <v>303</v>
      </c>
      <c r="C62" s="146" t="s">
        <v>273</v>
      </c>
      <c r="D62" s="147">
        <v>5.83</v>
      </c>
      <c r="E62" s="255"/>
      <c r="F62" s="139">
        <f t="shared" si="2"/>
        <v>0</v>
      </c>
      <c r="G62" s="255"/>
      <c r="H62" s="139">
        <f t="shared" si="3"/>
        <v>0</v>
      </c>
    </row>
    <row r="63" spans="1:8">
      <c r="A63" s="146">
        <v>590126</v>
      </c>
      <c r="B63" s="185" t="s">
        <v>304</v>
      </c>
      <c r="C63" s="146" t="s">
        <v>273</v>
      </c>
      <c r="D63" s="147">
        <v>7.4</v>
      </c>
      <c r="E63" s="255"/>
      <c r="F63" s="139">
        <f t="shared" si="2"/>
        <v>0</v>
      </c>
      <c r="G63" s="255"/>
      <c r="H63" s="139">
        <f t="shared" si="3"/>
        <v>0</v>
      </c>
    </row>
    <row r="64" spans="1:8" ht="22.5">
      <c r="A64" s="146">
        <v>590127</v>
      </c>
      <c r="B64" s="185" t="s">
        <v>305</v>
      </c>
      <c r="C64" s="146" t="s">
        <v>273</v>
      </c>
      <c r="D64" s="147">
        <v>15.16</v>
      </c>
      <c r="E64" s="255"/>
      <c r="F64" s="139">
        <f t="shared" si="2"/>
        <v>0</v>
      </c>
      <c r="G64" s="255"/>
      <c r="H64" s="139">
        <f t="shared" si="3"/>
        <v>0</v>
      </c>
    </row>
  </sheetData>
  <mergeCells count="9">
    <mergeCell ref="B9:H9"/>
    <mergeCell ref="B37:H37"/>
    <mergeCell ref="D6:D8"/>
    <mergeCell ref="A6:A8"/>
    <mergeCell ref="B6:B8"/>
    <mergeCell ref="C6:C8"/>
    <mergeCell ref="E6:H6"/>
    <mergeCell ref="E7:F7"/>
    <mergeCell ref="G7:H7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C00000"/>
  </sheetPr>
  <dimension ref="A1:R36"/>
  <sheetViews>
    <sheetView topLeftCell="A12" zoomScaleSheetLayoutView="100" workbookViewId="0">
      <selection activeCell="K34" sqref="K34"/>
    </sheetView>
  </sheetViews>
  <sheetFormatPr defaultRowHeight="12.75"/>
  <cols>
    <col min="1" max="1" width="20.5703125" style="6" customWidth="1"/>
    <col min="2" max="2" width="7.85546875" style="6" customWidth="1"/>
    <col min="3" max="3" width="22.7109375" style="6" customWidth="1"/>
    <col min="4" max="4" width="12.5703125" style="6" customWidth="1"/>
    <col min="5" max="5" width="10.85546875" style="6" customWidth="1"/>
    <col min="6" max="6" width="8.85546875" style="6" customWidth="1"/>
    <col min="7" max="7" width="10" style="6" customWidth="1"/>
    <col min="8" max="8" width="18.5703125" style="6" customWidth="1"/>
    <col min="9" max="9" width="8.85546875" style="6" customWidth="1"/>
    <col min="10" max="10" width="8.7109375" style="6" customWidth="1"/>
    <col min="11" max="11" width="20.42578125" style="6" customWidth="1"/>
    <col min="12" max="16384" width="9.140625" style="6"/>
  </cols>
  <sheetData>
    <row r="1" spans="1:18">
      <c r="A1" s="177"/>
      <c r="B1" s="178" t="s">
        <v>200</v>
      </c>
      <c r="C1" s="169" t="str">
        <f>Kadar.ode.!C1</f>
        <v>ОБ"Студеница" Краљево</v>
      </c>
      <c r="D1" s="173"/>
      <c r="E1" s="173"/>
      <c r="F1" s="173"/>
      <c r="G1" s="175"/>
    </row>
    <row r="2" spans="1:18">
      <c r="A2" s="177"/>
      <c r="B2" s="178" t="s">
        <v>201</v>
      </c>
      <c r="C2" s="169">
        <f>Kadar.ode.!C2</f>
        <v>17870092</v>
      </c>
      <c r="D2" s="173"/>
      <c r="E2" s="173"/>
      <c r="F2" s="173"/>
      <c r="G2" s="175"/>
    </row>
    <row r="3" spans="1:18">
      <c r="A3" s="177"/>
      <c r="B3" s="178"/>
      <c r="C3" s="169"/>
      <c r="D3" s="173"/>
      <c r="E3" s="173"/>
      <c r="F3" s="173"/>
      <c r="G3" s="175"/>
    </row>
    <row r="4" spans="1:18" ht="14.25">
      <c r="A4" s="177"/>
      <c r="B4" s="178" t="s">
        <v>202</v>
      </c>
      <c r="C4" s="170" t="s">
        <v>315</v>
      </c>
      <c r="D4" s="174"/>
      <c r="E4" s="174"/>
      <c r="F4" s="174"/>
      <c r="G4" s="176"/>
    </row>
    <row r="5" spans="1:18" ht="15.75">
      <c r="J5" s="228"/>
      <c r="K5" s="228"/>
      <c r="L5" s="27"/>
      <c r="M5" s="27"/>
      <c r="N5" s="4"/>
    </row>
    <row r="6" spans="1:18" ht="12.75" customHeight="1">
      <c r="A6" s="952" t="s">
        <v>8</v>
      </c>
      <c r="B6" s="952" t="s">
        <v>9</v>
      </c>
      <c r="C6" s="952" t="s">
        <v>10</v>
      </c>
      <c r="D6" s="952" t="s">
        <v>11</v>
      </c>
      <c r="E6" s="952" t="s">
        <v>12</v>
      </c>
      <c r="F6" s="1000" t="s">
        <v>366</v>
      </c>
      <c r="G6" s="1000"/>
      <c r="H6" s="1000"/>
      <c r="I6" s="1000" t="s">
        <v>367</v>
      </c>
      <c r="J6" s="1000"/>
      <c r="K6" s="1000"/>
      <c r="L6" s="27"/>
      <c r="M6" s="27"/>
      <c r="N6" s="4"/>
    </row>
    <row r="7" spans="1:18" ht="23.25" thickBot="1">
      <c r="A7" s="952"/>
      <c r="B7" s="952"/>
      <c r="C7" s="952"/>
      <c r="D7" s="952"/>
      <c r="E7" s="952"/>
      <c r="F7" s="139" t="s">
        <v>13</v>
      </c>
      <c r="G7" s="145" t="s">
        <v>14</v>
      </c>
      <c r="H7" s="238" t="s">
        <v>15</v>
      </c>
      <c r="I7" s="139" t="s">
        <v>13</v>
      </c>
      <c r="J7" s="145" t="s">
        <v>14</v>
      </c>
      <c r="K7" s="238" t="s">
        <v>15</v>
      </c>
      <c r="L7" s="4"/>
      <c r="M7" s="4"/>
      <c r="N7" s="4"/>
    </row>
    <row r="8" spans="1:18" ht="13.5" thickBot="1">
      <c r="A8" s="142" t="s">
        <v>80</v>
      </c>
      <c r="B8" s="142"/>
      <c r="C8" s="142"/>
      <c r="D8" s="142"/>
      <c r="E8" s="142"/>
      <c r="F8" s="142"/>
      <c r="G8" s="227"/>
      <c r="H8" s="160">
        <v>21740000</v>
      </c>
      <c r="I8" s="236"/>
      <c r="J8" s="234"/>
      <c r="K8" s="160">
        <v>22000000</v>
      </c>
      <c r="L8" s="4"/>
      <c r="M8" s="4"/>
      <c r="N8" s="4"/>
    </row>
    <row r="9" spans="1:18" ht="11.1" customHeight="1">
      <c r="A9" s="161"/>
      <c r="B9" s="161"/>
      <c r="C9" s="161"/>
      <c r="D9" s="161"/>
      <c r="E9" s="161"/>
      <c r="F9" s="161"/>
      <c r="G9" s="161"/>
      <c r="H9" s="162"/>
      <c r="I9" s="161"/>
      <c r="J9" s="163"/>
      <c r="K9" s="162"/>
    </row>
    <row r="10" spans="1:18" ht="11.1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3"/>
      <c r="K10" s="161"/>
      <c r="Q10" s="159"/>
      <c r="R10" s="159"/>
    </row>
    <row r="11" spans="1:18" ht="11.1" customHeight="1" thickBot="1">
      <c r="A11" s="161"/>
      <c r="B11" s="161"/>
      <c r="C11" s="161"/>
      <c r="D11" s="161"/>
      <c r="E11" s="161"/>
      <c r="F11" s="161"/>
      <c r="G11" s="161"/>
      <c r="H11" s="239"/>
      <c r="I11" s="161"/>
      <c r="J11" s="163"/>
      <c r="K11" s="239"/>
      <c r="Q11" s="159"/>
      <c r="R11" s="159"/>
    </row>
    <row r="12" spans="1:18" ht="15.75" thickBot="1">
      <c r="A12" s="111" t="s">
        <v>1805</v>
      </c>
      <c r="B12" s="111"/>
      <c r="C12" s="111"/>
      <c r="D12" s="111"/>
      <c r="E12" s="142"/>
      <c r="F12" s="142"/>
      <c r="G12" s="227"/>
      <c r="H12" s="160">
        <v>10206748.1</v>
      </c>
      <c r="I12" s="236"/>
      <c r="J12" s="234"/>
      <c r="K12" s="160">
        <v>10300000</v>
      </c>
      <c r="Q12" s="159"/>
      <c r="R12" s="159"/>
    </row>
    <row r="13" spans="1:18" ht="11.1" customHeight="1">
      <c r="A13" s="161"/>
      <c r="B13" s="164"/>
      <c r="C13" s="164"/>
      <c r="D13" s="164"/>
      <c r="E13" s="164"/>
      <c r="F13" s="161"/>
      <c r="G13" s="161"/>
      <c r="H13" s="162"/>
      <c r="I13" s="161"/>
      <c r="J13" s="163"/>
      <c r="K13" s="162"/>
      <c r="Q13" s="159"/>
      <c r="R13" s="159"/>
    </row>
    <row r="14" spans="1:18" ht="11.1" customHeight="1">
      <c r="A14" s="161"/>
      <c r="B14" s="164"/>
      <c r="C14" s="164"/>
      <c r="D14" s="164"/>
      <c r="E14" s="164"/>
      <c r="F14" s="161"/>
      <c r="G14" s="161"/>
      <c r="H14" s="161"/>
      <c r="I14" s="161"/>
      <c r="J14" s="163"/>
      <c r="K14" s="161"/>
      <c r="Q14" s="159"/>
      <c r="R14" s="159"/>
    </row>
    <row r="15" spans="1:18" ht="11.1" customHeight="1" thickBot="1">
      <c r="A15" s="161"/>
      <c r="B15" s="164"/>
      <c r="C15" s="164"/>
      <c r="D15" s="164"/>
      <c r="E15" s="164"/>
      <c r="F15" s="161"/>
      <c r="G15" s="161"/>
      <c r="H15" s="239"/>
      <c r="I15" s="161"/>
      <c r="J15" s="163"/>
      <c r="K15" s="239"/>
      <c r="Q15" s="159"/>
      <c r="R15" s="159"/>
    </row>
    <row r="16" spans="1:18" ht="15.75" thickBot="1">
      <c r="A16" s="142" t="s">
        <v>81</v>
      </c>
      <c r="B16" s="142"/>
      <c r="C16" s="142"/>
      <c r="D16" s="142"/>
      <c r="E16" s="142"/>
      <c r="F16" s="142"/>
      <c r="G16" s="227"/>
      <c r="H16" s="160">
        <v>4670971</v>
      </c>
      <c r="I16" s="236"/>
      <c r="J16" s="234"/>
      <c r="K16" s="160">
        <v>6600000</v>
      </c>
      <c r="Q16" s="159"/>
      <c r="R16" s="159"/>
    </row>
    <row r="17" spans="1:11" ht="11.1" customHeight="1">
      <c r="A17" s="161"/>
      <c r="B17" s="164"/>
      <c r="C17" s="164"/>
      <c r="D17" s="164"/>
      <c r="E17" s="164"/>
      <c r="F17" s="161"/>
      <c r="G17" s="161"/>
      <c r="H17" s="162"/>
      <c r="I17" s="161"/>
      <c r="J17" s="163"/>
      <c r="K17" s="162"/>
    </row>
    <row r="18" spans="1:11" ht="11.1" customHeight="1" thickBot="1">
      <c r="A18" s="161"/>
      <c r="B18" s="164"/>
      <c r="C18" s="164"/>
      <c r="D18" s="164"/>
      <c r="E18" s="164"/>
      <c r="F18" s="161"/>
      <c r="G18" s="161"/>
      <c r="H18" s="239"/>
      <c r="I18" s="161"/>
      <c r="J18" s="163"/>
      <c r="K18" s="239"/>
    </row>
    <row r="19" spans="1:11" ht="13.5" thickBot="1">
      <c r="A19" s="142" t="s">
        <v>82</v>
      </c>
      <c r="B19" s="142"/>
      <c r="C19" s="142"/>
      <c r="D19" s="142"/>
      <c r="E19" s="142"/>
      <c r="F19" s="142"/>
      <c r="G19" s="227"/>
      <c r="H19" s="160"/>
      <c r="I19" s="236"/>
      <c r="J19" s="234"/>
      <c r="K19" s="160"/>
    </row>
    <row r="20" spans="1:11" ht="13.5" customHeight="1">
      <c r="A20" s="142" t="s">
        <v>66</v>
      </c>
      <c r="B20" s="164" t="s">
        <v>113</v>
      </c>
      <c r="C20" s="157"/>
      <c r="D20" s="157"/>
      <c r="E20" s="157"/>
      <c r="F20" s="157"/>
      <c r="G20" s="157"/>
      <c r="H20" s="162"/>
      <c r="I20" s="229"/>
      <c r="J20" s="230"/>
      <c r="K20" s="162"/>
    </row>
    <row r="21" spans="1:11" ht="13.5" customHeight="1">
      <c r="A21" s="142" t="s">
        <v>67</v>
      </c>
      <c r="B21" s="164" t="s">
        <v>316</v>
      </c>
      <c r="C21" s="157"/>
      <c r="D21" s="157"/>
      <c r="E21" s="157"/>
      <c r="F21" s="157"/>
      <c r="G21" s="157"/>
      <c r="H21" s="161"/>
      <c r="I21" s="229"/>
      <c r="J21" s="230"/>
      <c r="K21" s="161"/>
    </row>
    <row r="22" spans="1:11" ht="13.5" customHeight="1">
      <c r="A22" s="142" t="s">
        <v>68</v>
      </c>
      <c r="B22" s="164" t="s">
        <v>115</v>
      </c>
      <c r="C22" s="157"/>
      <c r="D22" s="157"/>
      <c r="E22" s="157"/>
      <c r="F22" s="157"/>
      <c r="G22" s="157"/>
      <c r="H22" s="161"/>
      <c r="I22" s="229"/>
      <c r="J22" s="230"/>
      <c r="K22" s="161"/>
    </row>
    <row r="23" spans="1:11" ht="13.5" customHeight="1">
      <c r="A23" s="142" t="s">
        <v>69</v>
      </c>
      <c r="B23" s="164" t="s">
        <v>116</v>
      </c>
      <c r="C23" s="157"/>
      <c r="D23" s="157"/>
      <c r="E23" s="157"/>
      <c r="F23" s="157"/>
      <c r="G23" s="157"/>
      <c r="H23" s="161"/>
      <c r="I23" s="229"/>
      <c r="J23" s="230"/>
      <c r="K23" s="161"/>
    </row>
    <row r="24" spans="1:11" ht="24.75" customHeight="1">
      <c r="A24" s="142" t="s">
        <v>70</v>
      </c>
      <c r="B24" s="164" t="s">
        <v>114</v>
      </c>
      <c r="C24" s="157"/>
      <c r="D24" s="157"/>
      <c r="E24" s="157"/>
      <c r="F24" s="157"/>
      <c r="G24" s="157"/>
      <c r="H24" s="161"/>
      <c r="I24" s="229"/>
      <c r="J24" s="230"/>
      <c r="K24" s="161"/>
    </row>
    <row r="25" spans="1:11" ht="13.5" customHeight="1">
      <c r="A25" s="142" t="s">
        <v>71</v>
      </c>
      <c r="B25" s="164" t="s">
        <v>86</v>
      </c>
      <c r="C25" s="157"/>
      <c r="D25" s="157"/>
      <c r="E25" s="157"/>
      <c r="F25" s="157"/>
      <c r="G25" s="157"/>
      <c r="H25" s="161"/>
      <c r="I25" s="229"/>
      <c r="J25" s="230"/>
      <c r="K25" s="161"/>
    </row>
    <row r="26" spans="1:11" ht="13.5" customHeight="1">
      <c r="A26" s="142" t="s">
        <v>72</v>
      </c>
      <c r="B26" s="164" t="s">
        <v>83</v>
      </c>
      <c r="C26" s="157"/>
      <c r="D26" s="157"/>
      <c r="E26" s="157"/>
      <c r="F26" s="157"/>
      <c r="G26" s="157"/>
      <c r="H26" s="161"/>
      <c r="I26" s="229"/>
      <c r="J26" s="230"/>
      <c r="K26" s="161"/>
    </row>
    <row r="27" spans="1:11" ht="13.5" customHeight="1">
      <c r="A27" s="142" t="s">
        <v>73</v>
      </c>
      <c r="B27" s="164" t="s">
        <v>84</v>
      </c>
      <c r="C27" s="157"/>
      <c r="D27" s="157"/>
      <c r="E27" s="157"/>
      <c r="F27" s="157"/>
      <c r="G27" s="157"/>
      <c r="H27" s="161"/>
      <c r="I27" s="229"/>
      <c r="J27" s="230"/>
      <c r="K27" s="161"/>
    </row>
    <row r="28" spans="1:11" ht="13.5" customHeight="1">
      <c r="A28" s="142" t="s">
        <v>74</v>
      </c>
      <c r="B28" s="164" t="s">
        <v>117</v>
      </c>
      <c r="C28" s="157"/>
      <c r="D28" s="157"/>
      <c r="E28" s="157"/>
      <c r="F28" s="157"/>
      <c r="G28" s="157"/>
      <c r="H28" s="161"/>
      <c r="I28" s="229"/>
      <c r="J28" s="230"/>
      <c r="K28" s="161"/>
    </row>
    <row r="29" spans="1:11" ht="13.5" customHeight="1">
      <c r="A29" s="142" t="s">
        <v>75</v>
      </c>
      <c r="B29" s="164" t="s">
        <v>112</v>
      </c>
      <c r="C29" s="157"/>
      <c r="D29" s="157"/>
      <c r="E29" s="157"/>
      <c r="F29" s="157"/>
      <c r="G29" s="157"/>
      <c r="H29" s="161"/>
      <c r="I29" s="229"/>
      <c r="J29" s="230"/>
      <c r="K29" s="161"/>
    </row>
    <row r="30" spans="1:11" ht="13.5" customHeight="1">
      <c r="A30" s="142" t="s">
        <v>76</v>
      </c>
      <c r="B30" s="164" t="s">
        <v>87</v>
      </c>
      <c r="C30" s="157"/>
      <c r="D30" s="157"/>
      <c r="E30" s="157"/>
      <c r="F30" s="157"/>
      <c r="G30" s="157"/>
      <c r="H30" s="161"/>
      <c r="I30" s="229"/>
      <c r="J30" s="229"/>
      <c r="K30" s="161"/>
    </row>
    <row r="31" spans="1:11" ht="13.5" customHeight="1">
      <c r="A31" s="142" t="s">
        <v>77</v>
      </c>
      <c r="B31" s="164" t="s">
        <v>118</v>
      </c>
      <c r="C31" s="157"/>
      <c r="D31" s="157"/>
      <c r="E31" s="157"/>
      <c r="F31" s="157"/>
      <c r="G31" s="157"/>
      <c r="H31" s="161"/>
      <c r="I31" s="229"/>
      <c r="J31" s="229"/>
      <c r="K31" s="161"/>
    </row>
    <row r="32" spans="1:11" ht="13.5" customHeight="1">
      <c r="A32" s="142" t="s">
        <v>78</v>
      </c>
      <c r="B32" s="164" t="s">
        <v>119</v>
      </c>
      <c r="C32" s="157"/>
      <c r="D32" s="157"/>
      <c r="E32" s="157"/>
      <c r="F32" s="157"/>
      <c r="G32" s="157"/>
      <c r="H32" s="161"/>
      <c r="I32" s="229"/>
      <c r="J32" s="229"/>
      <c r="K32" s="161"/>
    </row>
    <row r="33" spans="1:11" ht="13.5" thickBot="1">
      <c r="A33" s="142" t="s">
        <v>79</v>
      </c>
      <c r="B33" s="164" t="s">
        <v>85</v>
      </c>
      <c r="C33" s="157"/>
      <c r="D33" s="157"/>
      <c r="E33" s="157"/>
      <c r="F33" s="157"/>
      <c r="G33" s="157"/>
      <c r="H33" s="239"/>
      <c r="I33" s="229"/>
      <c r="J33" s="229"/>
      <c r="K33" s="239"/>
    </row>
    <row r="34" spans="1:11" ht="15" thickBot="1">
      <c r="A34" s="231" t="s">
        <v>88</v>
      </c>
      <c r="B34" s="232"/>
      <c r="C34" s="232"/>
      <c r="D34" s="232"/>
      <c r="E34" s="232"/>
      <c r="F34" s="233"/>
      <c r="G34" s="235"/>
      <c r="H34" s="240">
        <v>128124298.40000001</v>
      </c>
      <c r="I34" s="237"/>
      <c r="J34" s="235"/>
      <c r="K34" s="165">
        <v>134600000</v>
      </c>
    </row>
    <row r="35" spans="1:1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s="11" customFormat="1" ht="15.75">
      <c r="B36" s="5"/>
      <c r="C36" s="5"/>
      <c r="D36" s="5"/>
      <c r="E36" s="5"/>
      <c r="F36" s="5"/>
      <c r="G36" s="5"/>
      <c r="H36" s="5"/>
      <c r="I36" s="5"/>
      <c r="J36" s="5"/>
      <c r="K36" s="5"/>
    </row>
  </sheetData>
  <mergeCells count="7">
    <mergeCell ref="E6:E7"/>
    <mergeCell ref="I6:K6"/>
    <mergeCell ref="F6:H6"/>
    <mergeCell ref="A6:A7"/>
    <mergeCell ref="B6:B7"/>
    <mergeCell ref="C6:C7"/>
    <mergeCell ref="D6:D7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fitToHeight="0" orientation="landscape" horizontalDpi="1200" verticalDpi="1200" r:id="rId1"/>
  <headerFooter alignWithMargins="0">
    <oddFooter>&amp;R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50"/>
  </sheetPr>
  <dimension ref="A1:I88"/>
  <sheetViews>
    <sheetView topLeftCell="A73" zoomScaleSheetLayoutView="100" workbookViewId="0">
      <selection activeCell="D94" sqref="D94"/>
    </sheetView>
  </sheetViews>
  <sheetFormatPr defaultRowHeight="11.25"/>
  <cols>
    <col min="1" max="1" width="13.140625" style="739" customWidth="1"/>
    <col min="2" max="2" width="28" style="739" customWidth="1"/>
    <col min="3" max="3" width="10.7109375" style="785" customWidth="1"/>
    <col min="4" max="4" width="13.42578125" style="785" customWidth="1"/>
    <col min="5" max="5" width="15.85546875" style="786" customWidth="1"/>
    <col min="6" max="6" width="9" style="739" customWidth="1"/>
    <col min="7" max="7" width="9.85546875" style="739" customWidth="1"/>
    <col min="8" max="8" width="9.5703125" style="739" customWidth="1"/>
    <col min="9" max="9" width="16.7109375" style="739" customWidth="1"/>
    <col min="10" max="16384" width="9.140625" style="739"/>
  </cols>
  <sheetData>
    <row r="1" spans="1:8" ht="12">
      <c r="A1" s="733"/>
      <c r="B1" s="734" t="s">
        <v>200</v>
      </c>
      <c r="C1" s="735" t="str">
        <f>[7]Kadar.ode.!C1</f>
        <v>OБ "Студеница" Краљево</v>
      </c>
      <c r="D1" s="736"/>
      <c r="E1" s="737"/>
      <c r="F1" s="738"/>
    </row>
    <row r="2" spans="1:8" ht="12">
      <c r="A2" s="733"/>
      <c r="B2" s="734" t="s">
        <v>201</v>
      </c>
      <c r="C2" s="964">
        <f>[7]Kadar.ode.!C2</f>
        <v>17870092</v>
      </c>
      <c r="D2" s="965"/>
      <c r="E2" s="737"/>
      <c r="F2" s="738"/>
    </row>
    <row r="3" spans="1:8" ht="12">
      <c r="A3" s="733"/>
      <c r="B3" s="734" t="s">
        <v>203</v>
      </c>
      <c r="C3" s="740" t="s">
        <v>2013</v>
      </c>
      <c r="D3" s="736"/>
      <c r="E3" s="737"/>
      <c r="F3" s="738"/>
    </row>
    <row r="4" spans="1:8" ht="14.25">
      <c r="A4" s="733"/>
      <c r="B4" s="734" t="s">
        <v>202</v>
      </c>
      <c r="C4" s="741" t="s">
        <v>317</v>
      </c>
      <c r="D4" s="742"/>
      <c r="E4" s="743"/>
      <c r="F4" s="744"/>
    </row>
    <row r="5" spans="1:8" s="745" customFormat="1" ht="15.75">
      <c r="C5" s="746"/>
      <c r="D5" s="746"/>
      <c r="E5" s="747"/>
    </row>
    <row r="6" spans="1:8" ht="11.25" customHeight="1">
      <c r="A6" s="968" t="s">
        <v>53</v>
      </c>
      <c r="B6" s="968" t="s">
        <v>346</v>
      </c>
      <c r="C6" s="1001" t="s">
        <v>6951</v>
      </c>
      <c r="D6" s="1001"/>
      <c r="E6" s="1001"/>
      <c r="F6" s="1001" t="s">
        <v>6952</v>
      </c>
      <c r="G6" s="1001"/>
      <c r="H6" s="1001"/>
    </row>
    <row r="7" spans="1:8" ht="22.5">
      <c r="A7" s="968"/>
      <c r="B7" s="968"/>
      <c r="C7" s="748" t="s">
        <v>13</v>
      </c>
      <c r="D7" s="311" t="s">
        <v>50</v>
      </c>
      <c r="E7" s="749" t="s">
        <v>51</v>
      </c>
      <c r="F7" s="748" t="s">
        <v>13</v>
      </c>
      <c r="G7" s="311" t="s">
        <v>50</v>
      </c>
      <c r="H7" s="311" t="s">
        <v>51</v>
      </c>
    </row>
    <row r="8" spans="1:8" ht="12.75">
      <c r="A8" s="750" t="s">
        <v>363</v>
      </c>
      <c r="B8" s="751"/>
      <c r="C8" s="752"/>
      <c r="D8" s="752"/>
      <c r="E8" s="753"/>
      <c r="F8" s="754"/>
      <c r="G8" s="754"/>
      <c r="H8" s="754"/>
    </row>
    <row r="9" spans="1:8" ht="12.75">
      <c r="A9" s="750" t="s">
        <v>6802</v>
      </c>
      <c r="B9" s="751" t="s">
        <v>6803</v>
      </c>
      <c r="C9" s="755">
        <v>28</v>
      </c>
      <c r="D9" s="755">
        <v>1478662.6800000002</v>
      </c>
      <c r="E9" s="756">
        <f t="shared" ref="E9:E15" si="0">D9/C9</f>
        <v>52809.381428571432</v>
      </c>
      <c r="F9" s="853">
        <v>31</v>
      </c>
      <c r="G9" s="755">
        <f t="shared" ref="G9:G14" si="1">F9*H9</f>
        <v>1637090.8242857144</v>
      </c>
      <c r="H9" s="754">
        <v>52809.381428571432</v>
      </c>
    </row>
    <row r="10" spans="1:8" ht="12.75">
      <c r="A10" s="750" t="s">
        <v>6804</v>
      </c>
      <c r="B10" s="751" t="s">
        <v>6805</v>
      </c>
      <c r="C10" s="755">
        <v>1</v>
      </c>
      <c r="D10" s="849">
        <v>19642.82</v>
      </c>
      <c r="E10" s="756">
        <f t="shared" si="0"/>
        <v>19642.82</v>
      </c>
      <c r="F10" s="853">
        <v>1</v>
      </c>
      <c r="G10" s="755">
        <f t="shared" si="1"/>
        <v>19642.82</v>
      </c>
      <c r="H10" s="754">
        <v>19642.82</v>
      </c>
    </row>
    <row r="11" spans="1:8" ht="12.75">
      <c r="A11" s="750" t="s">
        <v>6798</v>
      </c>
      <c r="B11" s="751" t="s">
        <v>6799</v>
      </c>
      <c r="C11" s="848">
        <v>423</v>
      </c>
      <c r="D11" s="755">
        <v>815276</v>
      </c>
      <c r="E11" s="756">
        <f t="shared" si="0"/>
        <v>1927.3664302600473</v>
      </c>
      <c r="F11" s="853">
        <v>500</v>
      </c>
      <c r="G11" s="755">
        <f t="shared" si="1"/>
        <v>963683.21513002366</v>
      </c>
      <c r="H11" s="754">
        <v>1927.3664302600473</v>
      </c>
    </row>
    <row r="12" spans="1:8" ht="12.75">
      <c r="A12" s="750" t="s">
        <v>6800</v>
      </c>
      <c r="B12" s="751" t="s">
        <v>6801</v>
      </c>
      <c r="C12" s="755">
        <v>1</v>
      </c>
      <c r="D12" s="849">
        <v>68200</v>
      </c>
      <c r="E12" s="756">
        <f t="shared" si="0"/>
        <v>68200</v>
      </c>
      <c r="F12" s="853">
        <v>1</v>
      </c>
      <c r="G12" s="755">
        <f t="shared" si="1"/>
        <v>68200</v>
      </c>
      <c r="H12" s="754">
        <v>68200</v>
      </c>
    </row>
    <row r="13" spans="1:8" ht="12.75">
      <c r="A13" s="750" t="s">
        <v>6806</v>
      </c>
      <c r="B13" s="751" t="s">
        <v>6807</v>
      </c>
      <c r="C13" s="755">
        <v>145</v>
      </c>
      <c r="D13" s="755">
        <v>2132382.94</v>
      </c>
      <c r="E13" s="756">
        <f t="shared" si="0"/>
        <v>14706.08924137931</v>
      </c>
      <c r="F13" s="853">
        <v>160</v>
      </c>
      <c r="G13" s="755">
        <f t="shared" si="1"/>
        <v>2352974.2786206896</v>
      </c>
      <c r="H13" s="754">
        <v>14706.08924137931</v>
      </c>
    </row>
    <row r="14" spans="1:8" ht="12.75">
      <c r="A14" s="750" t="s">
        <v>6808</v>
      </c>
      <c r="B14" s="751" t="s">
        <v>6809</v>
      </c>
      <c r="C14" s="755">
        <v>277</v>
      </c>
      <c r="D14" s="757">
        <v>330416.68000000075</v>
      </c>
      <c r="E14" s="756">
        <f t="shared" si="0"/>
        <v>1192.8400000000026</v>
      </c>
      <c r="F14" s="853">
        <v>300</v>
      </c>
      <c r="G14" s="755">
        <f t="shared" si="1"/>
        <v>357852.00000000081</v>
      </c>
      <c r="H14" s="755">
        <v>1192.8400000000026</v>
      </c>
    </row>
    <row r="15" spans="1:8" ht="25.5">
      <c r="A15" s="758" t="s">
        <v>6810</v>
      </c>
      <c r="B15" s="758" t="s">
        <v>6811</v>
      </c>
      <c r="C15" s="758">
        <v>20</v>
      </c>
      <c r="D15" s="849">
        <v>23856.799999999999</v>
      </c>
      <c r="E15" s="756">
        <f t="shared" si="0"/>
        <v>1192.8399999999999</v>
      </c>
      <c r="F15" s="758">
        <v>20</v>
      </c>
      <c r="G15" s="509">
        <f>H15*F15</f>
        <v>23856.799999999999</v>
      </c>
      <c r="H15" s="758">
        <v>1192.8399999999999</v>
      </c>
    </row>
    <row r="16" spans="1:8" ht="12.75">
      <c r="A16" s="750"/>
      <c r="B16" s="751"/>
      <c r="C16" s="755"/>
      <c r="D16" s="755"/>
      <c r="E16" s="756"/>
      <c r="F16" s="853"/>
      <c r="G16" s="851">
        <f>SUM(G9:G15)</f>
        <v>5423299.9380364288</v>
      </c>
      <c r="H16" s="755"/>
    </row>
    <row r="17" spans="1:8" ht="12.75">
      <c r="A17" s="759" t="s">
        <v>364</v>
      </c>
      <c r="B17" s="751"/>
      <c r="C17" s="755"/>
      <c r="D17" s="755"/>
      <c r="E17" s="756"/>
      <c r="F17" s="853"/>
      <c r="G17" s="755"/>
      <c r="H17" s="755"/>
    </row>
    <row r="18" spans="1:8" ht="38.25">
      <c r="A18" s="758" t="s">
        <v>6814</v>
      </c>
      <c r="B18" s="758" t="s">
        <v>6815</v>
      </c>
      <c r="C18" s="758">
        <v>0</v>
      </c>
      <c r="D18" s="787"/>
      <c r="E18" s="756"/>
      <c r="F18" s="852">
        <v>1</v>
      </c>
      <c r="G18" s="509">
        <f>H18*F18</f>
        <v>15312</v>
      </c>
      <c r="H18" s="509">
        <v>15312</v>
      </c>
    </row>
    <row r="19" spans="1:8" ht="51">
      <c r="A19" s="760" t="s">
        <v>6881</v>
      </c>
      <c r="B19" s="761" t="s">
        <v>6882</v>
      </c>
      <c r="C19" s="762">
        <v>5</v>
      </c>
      <c r="D19" s="788">
        <f>E19*C19</f>
        <v>84780</v>
      </c>
      <c r="E19" s="847">
        <v>16956</v>
      </c>
      <c r="F19" s="760">
        <v>1</v>
      </c>
      <c r="G19" s="906">
        <f>H19*F19</f>
        <v>16956</v>
      </c>
      <c r="H19" s="754">
        <v>16956</v>
      </c>
    </row>
    <row r="20" spans="1:8" ht="76.5">
      <c r="A20" s="750" t="s">
        <v>6812</v>
      </c>
      <c r="B20" s="731" t="s">
        <v>6813</v>
      </c>
      <c r="C20" s="755"/>
      <c r="D20" s="755"/>
      <c r="E20" s="756"/>
      <c r="F20" s="853">
        <v>1</v>
      </c>
      <c r="G20" s="755">
        <f>H20*F20</f>
        <v>18436</v>
      </c>
      <c r="H20" s="755">
        <v>18436</v>
      </c>
    </row>
    <row r="21" spans="1:8" s="754" customFormat="1" ht="114.75">
      <c r="A21" s="754" t="s">
        <v>6883</v>
      </c>
      <c r="B21" s="763" t="s">
        <v>6884</v>
      </c>
      <c r="C21" s="752">
        <v>0</v>
      </c>
      <c r="D21" s="752"/>
      <c r="E21" s="753"/>
      <c r="F21" s="754">
        <v>1</v>
      </c>
      <c r="G21" s="509">
        <f>H21*F21</f>
        <v>16956</v>
      </c>
      <c r="H21" s="754">
        <v>16956</v>
      </c>
    </row>
    <row r="22" spans="1:8" ht="12.75">
      <c r="A22" s="750"/>
      <c r="B22" s="751"/>
      <c r="C22" s="755"/>
      <c r="D22" s="755"/>
      <c r="E22" s="756"/>
      <c r="F22" s="853"/>
      <c r="G22" s="851">
        <f>SUM(G18:G21)</f>
        <v>67660</v>
      </c>
      <c r="H22" s="755"/>
    </row>
    <row r="23" spans="1:8" ht="12.75">
      <c r="A23" s="759" t="s">
        <v>6816</v>
      </c>
      <c r="B23" s="751"/>
      <c r="C23" s="755"/>
      <c r="D23" s="755"/>
      <c r="E23" s="756"/>
      <c r="F23" s="853"/>
      <c r="G23" s="755"/>
      <c r="H23" s="755"/>
    </row>
    <row r="24" spans="1:8" ht="38.25">
      <c r="A24" s="509" t="s">
        <v>6817</v>
      </c>
      <c r="B24" s="509" t="s">
        <v>6818</v>
      </c>
      <c r="C24" s="790">
        <v>35</v>
      </c>
      <c r="D24" s="791">
        <v>125097.5</v>
      </c>
      <c r="E24" s="756">
        <f>D24/C24</f>
        <v>3574.2142857142858</v>
      </c>
      <c r="F24" s="852">
        <v>29</v>
      </c>
      <c r="G24" s="509">
        <f t="shared" ref="G24:G39" si="2">H24*F24</f>
        <v>120741.5</v>
      </c>
      <c r="H24" s="509">
        <v>4163.5</v>
      </c>
    </row>
    <row r="25" spans="1:8" ht="38.25">
      <c r="A25" s="750" t="s">
        <v>6823</v>
      </c>
      <c r="B25" s="731" t="s">
        <v>6824</v>
      </c>
      <c r="C25" s="764">
        <v>20</v>
      </c>
      <c r="D25" s="849">
        <v>979000</v>
      </c>
      <c r="E25" s="756">
        <f>D25/C25</f>
        <v>48950</v>
      </c>
      <c r="F25" s="853">
        <v>10</v>
      </c>
      <c r="G25" s="755">
        <f t="shared" si="2"/>
        <v>489500</v>
      </c>
      <c r="H25" s="756">
        <v>48950</v>
      </c>
    </row>
    <row r="26" spans="1:8" ht="25.5">
      <c r="A26" s="750" t="s">
        <v>6819</v>
      </c>
      <c r="B26" s="731" t="s">
        <v>6820</v>
      </c>
      <c r="C26" s="764">
        <v>19</v>
      </c>
      <c r="D26" s="849">
        <v>1247521</v>
      </c>
      <c r="E26" s="756">
        <f>D26/C26</f>
        <v>65659</v>
      </c>
      <c r="F26" s="853">
        <v>12</v>
      </c>
      <c r="G26" s="755">
        <f t="shared" si="2"/>
        <v>787908</v>
      </c>
      <c r="H26" s="756">
        <v>65659</v>
      </c>
    </row>
    <row r="27" spans="1:8" ht="63.75">
      <c r="A27" s="750" t="s">
        <v>6826</v>
      </c>
      <c r="B27" s="731" t="s">
        <v>6827</v>
      </c>
      <c r="C27" s="789">
        <v>1</v>
      </c>
      <c r="D27" s="849">
        <v>444290</v>
      </c>
      <c r="E27" s="756">
        <f>D27/C27</f>
        <v>444290</v>
      </c>
      <c r="F27" s="853">
        <v>1</v>
      </c>
      <c r="G27" s="755">
        <f t="shared" si="2"/>
        <v>444290</v>
      </c>
      <c r="H27" s="756">
        <v>444290</v>
      </c>
    </row>
    <row r="28" spans="1:8" ht="76.5">
      <c r="A28" s="793" t="s">
        <v>6885</v>
      </c>
      <c r="B28" s="763" t="s">
        <v>6886</v>
      </c>
      <c r="C28" s="794"/>
      <c r="D28" s="795"/>
      <c r="E28" s="753"/>
      <c r="F28" s="754">
        <v>1</v>
      </c>
      <c r="G28" s="509">
        <f t="shared" si="2"/>
        <v>296395</v>
      </c>
      <c r="H28" s="754">
        <v>296395</v>
      </c>
    </row>
    <row r="29" spans="1:8" ht="38.25">
      <c r="A29" s="750" t="s">
        <v>6825</v>
      </c>
      <c r="B29" s="731" t="s">
        <v>6822</v>
      </c>
      <c r="C29" s="796">
        <v>17</v>
      </c>
      <c r="D29" s="849">
        <v>283305</v>
      </c>
      <c r="E29" s="756">
        <f>D29/C29</f>
        <v>16665</v>
      </c>
      <c r="F29" s="853">
        <v>1</v>
      </c>
      <c r="G29" s="755">
        <f t="shared" si="2"/>
        <v>16665</v>
      </c>
      <c r="H29" s="756">
        <v>16665</v>
      </c>
    </row>
    <row r="30" spans="1:8" ht="38.25">
      <c r="A30" s="750" t="s">
        <v>6821</v>
      </c>
      <c r="B30" s="731" t="s">
        <v>6822</v>
      </c>
      <c r="C30" s="796">
        <v>38</v>
      </c>
      <c r="D30" s="849">
        <v>633270</v>
      </c>
      <c r="E30" s="756">
        <f>D30/C30</f>
        <v>16665</v>
      </c>
      <c r="F30" s="853">
        <v>1</v>
      </c>
      <c r="G30" s="755">
        <f t="shared" si="2"/>
        <v>16665</v>
      </c>
      <c r="H30" s="756">
        <v>16665</v>
      </c>
    </row>
    <row r="31" spans="1:8" ht="76.5">
      <c r="A31" s="750" t="s">
        <v>6828</v>
      </c>
      <c r="B31" s="731" t="s">
        <v>6829</v>
      </c>
      <c r="C31" s="755"/>
      <c r="D31" s="755"/>
      <c r="E31" s="756"/>
      <c r="F31" s="853">
        <v>1</v>
      </c>
      <c r="G31" s="755">
        <f t="shared" si="2"/>
        <v>105380</v>
      </c>
      <c r="H31" s="756">
        <v>105380</v>
      </c>
    </row>
    <row r="32" spans="1:8" ht="38.25">
      <c r="A32" s="755" t="s">
        <v>6887</v>
      </c>
      <c r="B32" s="509" t="s">
        <v>6888</v>
      </c>
      <c r="C32" s="755">
        <v>7</v>
      </c>
      <c r="D32" s="849">
        <v>357973</v>
      </c>
      <c r="E32" s="756">
        <f t="shared" ref="E32:E36" si="3">D32/C32</f>
        <v>51139</v>
      </c>
      <c r="F32" s="853">
        <v>8</v>
      </c>
      <c r="G32" s="509">
        <f t="shared" si="2"/>
        <v>371920</v>
      </c>
      <c r="H32" s="755">
        <v>46490</v>
      </c>
    </row>
    <row r="33" spans="1:8" ht="89.25">
      <c r="A33" s="755" t="s">
        <v>6889</v>
      </c>
      <c r="B33" s="509" t="s">
        <v>6890</v>
      </c>
      <c r="C33" s="755"/>
      <c r="D33" s="755"/>
      <c r="E33" s="756"/>
      <c r="F33" s="853">
        <v>1</v>
      </c>
      <c r="G33" s="509">
        <f t="shared" si="2"/>
        <v>62990</v>
      </c>
      <c r="H33" s="755">
        <v>62990</v>
      </c>
    </row>
    <row r="34" spans="1:8" ht="76.5">
      <c r="A34" s="755" t="s">
        <v>6891</v>
      </c>
      <c r="B34" s="509" t="s">
        <v>6892</v>
      </c>
      <c r="C34" s="755"/>
      <c r="D34" s="755"/>
      <c r="E34" s="756" t="e">
        <f t="shared" si="3"/>
        <v>#DIV/0!</v>
      </c>
      <c r="F34" s="853">
        <v>1</v>
      </c>
      <c r="G34" s="509">
        <f t="shared" si="2"/>
        <v>62990</v>
      </c>
      <c r="H34" s="755">
        <v>62990</v>
      </c>
    </row>
    <row r="35" spans="1:8" ht="51">
      <c r="A35" s="755" t="s">
        <v>6893</v>
      </c>
      <c r="B35" s="509" t="s">
        <v>6894</v>
      </c>
      <c r="C35" s="755">
        <v>1</v>
      </c>
      <c r="D35" s="849">
        <v>466180</v>
      </c>
      <c r="E35" s="756">
        <f t="shared" si="3"/>
        <v>466180</v>
      </c>
      <c r="F35" s="853">
        <v>1</v>
      </c>
      <c r="G35" s="509">
        <f t="shared" si="2"/>
        <v>423800</v>
      </c>
      <c r="H35" s="755">
        <v>423800</v>
      </c>
    </row>
    <row r="36" spans="1:8" ht="51">
      <c r="A36" s="755" t="s">
        <v>6895</v>
      </c>
      <c r="B36" s="509" t="s">
        <v>6896</v>
      </c>
      <c r="C36" s="755"/>
      <c r="D36" s="755"/>
      <c r="E36" s="756" t="e">
        <f t="shared" si="3"/>
        <v>#DIV/0!</v>
      </c>
      <c r="F36" s="853">
        <v>2</v>
      </c>
      <c r="G36" s="509">
        <f t="shared" si="2"/>
        <v>31900</v>
      </c>
      <c r="H36" s="755">
        <v>15950</v>
      </c>
    </row>
    <row r="37" spans="1:8" ht="51">
      <c r="A37" s="755" t="s">
        <v>6897</v>
      </c>
      <c r="B37" s="509" t="s">
        <v>6898</v>
      </c>
      <c r="C37" s="755"/>
      <c r="D37" s="755"/>
      <c r="E37" s="756"/>
      <c r="F37" s="853">
        <v>15</v>
      </c>
      <c r="G37" s="509">
        <f t="shared" si="2"/>
        <v>239250</v>
      </c>
      <c r="H37" s="755">
        <v>15950</v>
      </c>
    </row>
    <row r="38" spans="1:8" ht="76.5">
      <c r="A38" s="755" t="s">
        <v>6899</v>
      </c>
      <c r="B38" s="509" t="s">
        <v>6900</v>
      </c>
      <c r="C38" s="755"/>
      <c r="D38" s="755"/>
      <c r="E38" s="756"/>
      <c r="F38" s="853">
        <v>20</v>
      </c>
      <c r="G38" s="509">
        <f t="shared" si="2"/>
        <v>322000</v>
      </c>
      <c r="H38" s="755">
        <v>16100</v>
      </c>
    </row>
    <row r="39" spans="1:8" ht="51">
      <c r="A39" s="755" t="s">
        <v>6901</v>
      </c>
      <c r="B39" s="509" t="s">
        <v>6902</v>
      </c>
      <c r="C39" s="755"/>
      <c r="D39" s="755"/>
      <c r="E39" s="756"/>
      <c r="F39" s="853">
        <v>2</v>
      </c>
      <c r="G39" s="509">
        <f t="shared" si="2"/>
        <v>32200</v>
      </c>
      <c r="H39" s="755">
        <v>16100</v>
      </c>
    </row>
    <row r="40" spans="1:8" ht="12.75">
      <c r="A40" s="750"/>
      <c r="B40" s="731"/>
      <c r="C40" s="755"/>
      <c r="D40" s="755"/>
      <c r="E40" s="756"/>
      <c r="F40" s="853"/>
      <c r="G40" s="851">
        <f>SUM(G24:G39)</f>
        <v>3824594.5</v>
      </c>
      <c r="H40" s="756"/>
    </row>
    <row r="41" spans="1:8" ht="12.75">
      <c r="A41" s="750"/>
      <c r="B41" s="731"/>
      <c r="C41" s="755"/>
      <c r="D41" s="755"/>
      <c r="E41" s="756"/>
      <c r="F41" s="853"/>
      <c r="G41" s="755"/>
      <c r="H41" s="756"/>
    </row>
    <row r="42" spans="1:8" ht="12.75">
      <c r="A42" s="750"/>
      <c r="B42" s="731"/>
      <c r="C42" s="755"/>
      <c r="D42" s="755"/>
      <c r="E42" s="756"/>
      <c r="F42" s="853"/>
      <c r="G42" s="755"/>
      <c r="H42" s="756"/>
    </row>
    <row r="43" spans="1:8" ht="15">
      <c r="A43" s="766" t="s">
        <v>6830</v>
      </c>
      <c r="B43" s="750"/>
      <c r="C43" s="755"/>
      <c r="D43" s="755">
        <f>E43*C43</f>
        <v>0</v>
      </c>
      <c r="E43" s="756"/>
      <c r="F43" s="853"/>
      <c r="G43" s="755"/>
      <c r="H43" s="755"/>
    </row>
    <row r="44" spans="1:8" ht="12.75">
      <c r="A44" s="579" t="s">
        <v>6831</v>
      </c>
      <c r="B44" s="579" t="s">
        <v>6832</v>
      </c>
      <c r="C44" s="755">
        <v>112</v>
      </c>
      <c r="D44" s="765">
        <v>3465000</v>
      </c>
      <c r="E44" s="756">
        <f t="shared" ref="E44:E50" si="4">D44/C44</f>
        <v>30937.5</v>
      </c>
      <c r="F44" s="853">
        <v>110</v>
      </c>
      <c r="G44" s="765">
        <f t="shared" ref="G44:G50" si="5">H44*F44</f>
        <v>3403125</v>
      </c>
      <c r="H44" s="756">
        <v>30937.5</v>
      </c>
    </row>
    <row r="45" spans="1:8" ht="12.75">
      <c r="A45" s="579" t="s">
        <v>6833</v>
      </c>
      <c r="B45" s="579" t="s">
        <v>6834</v>
      </c>
      <c r="C45" s="755">
        <v>182</v>
      </c>
      <c r="D45" s="792">
        <v>3392950</v>
      </c>
      <c r="E45" s="756">
        <f t="shared" si="4"/>
        <v>18642.582417582416</v>
      </c>
      <c r="F45" s="853">
        <v>185</v>
      </c>
      <c r="G45" s="765">
        <f t="shared" si="5"/>
        <v>3448877.747252747</v>
      </c>
      <c r="H45" s="756">
        <v>18642.582417582416</v>
      </c>
    </row>
    <row r="46" spans="1:8" ht="12.75">
      <c r="A46" s="579" t="s">
        <v>6837</v>
      </c>
      <c r="B46" s="579" t="s">
        <v>6838</v>
      </c>
      <c r="C46" s="755">
        <v>144</v>
      </c>
      <c r="D46" s="755">
        <v>5509020</v>
      </c>
      <c r="E46" s="756">
        <f t="shared" si="4"/>
        <v>38257.083333333336</v>
      </c>
      <c r="F46" s="853">
        <v>145</v>
      </c>
      <c r="G46" s="765">
        <f t="shared" si="5"/>
        <v>5547277.083333334</v>
      </c>
      <c r="H46" s="756">
        <v>38257.083333333336</v>
      </c>
    </row>
    <row r="47" spans="1:8" ht="12.75">
      <c r="A47" s="579" t="s">
        <v>6839</v>
      </c>
      <c r="B47" s="579" t="s">
        <v>6840</v>
      </c>
      <c r="C47" s="755">
        <v>164</v>
      </c>
      <c r="D47" s="755">
        <v>3147650</v>
      </c>
      <c r="E47" s="756">
        <f t="shared" si="4"/>
        <v>19192.987804878048</v>
      </c>
      <c r="F47" s="853">
        <v>163</v>
      </c>
      <c r="G47" s="765">
        <f t="shared" si="5"/>
        <v>3128457.012195122</v>
      </c>
      <c r="H47" s="756">
        <v>19192.987804878048</v>
      </c>
    </row>
    <row r="48" spans="1:8" ht="12.75">
      <c r="A48" s="579" t="s">
        <v>6841</v>
      </c>
      <c r="B48" s="750" t="s">
        <v>6842</v>
      </c>
      <c r="C48" s="755">
        <v>172</v>
      </c>
      <c r="D48" s="755">
        <v>386870</v>
      </c>
      <c r="E48" s="756">
        <f t="shared" si="4"/>
        <v>2249.2441860465115</v>
      </c>
      <c r="F48" s="853">
        <v>175</v>
      </c>
      <c r="G48" s="765">
        <f t="shared" si="5"/>
        <v>393617.73255813948</v>
      </c>
      <c r="H48" s="756">
        <v>2249.2441860465115</v>
      </c>
    </row>
    <row r="49" spans="1:9" ht="12.75">
      <c r="A49" s="579" t="s">
        <v>6843</v>
      </c>
      <c r="B49" s="750" t="s">
        <v>6844</v>
      </c>
      <c r="C49" s="755">
        <v>69</v>
      </c>
      <c r="D49" s="755">
        <v>5086796</v>
      </c>
      <c r="E49" s="756">
        <f t="shared" si="4"/>
        <v>73721.681159420288</v>
      </c>
      <c r="F49" s="853">
        <v>70</v>
      </c>
      <c r="G49" s="765">
        <f t="shared" si="5"/>
        <v>5160517.6811594199</v>
      </c>
      <c r="H49" s="756">
        <v>73721.681159420288</v>
      </c>
      <c r="I49" s="767"/>
    </row>
    <row r="50" spans="1:9" ht="12.75">
      <c r="A50" s="579" t="s">
        <v>6835</v>
      </c>
      <c r="B50" s="750" t="s">
        <v>6836</v>
      </c>
      <c r="C50" s="755">
        <v>37</v>
      </c>
      <c r="D50" s="765">
        <v>661320</v>
      </c>
      <c r="E50" s="756">
        <f t="shared" si="4"/>
        <v>17873.513513513513</v>
      </c>
      <c r="F50" s="853">
        <v>40</v>
      </c>
      <c r="G50" s="765">
        <f t="shared" si="5"/>
        <v>714940.54054054059</v>
      </c>
      <c r="H50" s="756">
        <v>17873.513513513513</v>
      </c>
      <c r="I50" s="767"/>
    </row>
    <row r="51" spans="1:9" ht="12.75">
      <c r="A51" s="579"/>
      <c r="B51" s="750"/>
      <c r="C51" s="755"/>
      <c r="D51" s="755"/>
      <c r="E51" s="756"/>
      <c r="F51" s="853"/>
      <c r="G51" s="765">
        <f t="shared" ref="G51:G52" si="6">H51*F51</f>
        <v>0</v>
      </c>
      <c r="H51" s="755"/>
      <c r="I51" s="767"/>
    </row>
    <row r="52" spans="1:9" s="745" customFormat="1" ht="15.75">
      <c r="A52" s="766" t="s">
        <v>6845</v>
      </c>
      <c r="B52" s="768" t="s">
        <v>6846</v>
      </c>
      <c r="C52" s="755">
        <v>64</v>
      </c>
      <c r="D52" s="755">
        <v>1971200</v>
      </c>
      <c r="E52" s="756">
        <f t="shared" ref="E52" si="7">D52/C52</f>
        <v>30800</v>
      </c>
      <c r="F52" s="853">
        <v>65</v>
      </c>
      <c r="G52" s="765">
        <f t="shared" si="6"/>
        <v>2000626.4150943395</v>
      </c>
      <c r="H52" s="755">
        <v>30778.867924528302</v>
      </c>
      <c r="I52" s="769"/>
    </row>
    <row r="53" spans="1:9" s="745" customFormat="1" ht="15.75">
      <c r="A53" s="579"/>
      <c r="B53" s="579"/>
      <c r="C53" s="755"/>
      <c r="D53" s="755"/>
      <c r="E53" s="756"/>
      <c r="F53" s="853"/>
      <c r="G53" s="865">
        <f>SUM(G44:G52)</f>
        <v>23797439.212133639</v>
      </c>
      <c r="H53" s="755"/>
      <c r="I53" s="769"/>
    </row>
    <row r="54" spans="1:9" s="745" customFormat="1" ht="15.75">
      <c r="A54" s="579"/>
      <c r="B54" s="766" t="s">
        <v>6847</v>
      </c>
      <c r="C54" s="755"/>
      <c r="D54" s="755"/>
      <c r="E54" s="756"/>
      <c r="F54" s="853"/>
      <c r="G54" s="755"/>
      <c r="H54" s="755"/>
      <c r="I54" s="769"/>
    </row>
    <row r="55" spans="1:9" s="745" customFormat="1" ht="15.75">
      <c r="A55" s="770" t="s">
        <v>6848</v>
      </c>
      <c r="B55" s="771" t="s">
        <v>6849</v>
      </c>
      <c r="C55" s="772">
        <v>283</v>
      </c>
      <c r="D55" s="772">
        <v>43582</v>
      </c>
      <c r="E55" s="773">
        <f>D55/C55</f>
        <v>154</v>
      </c>
      <c r="F55" s="772">
        <v>500</v>
      </c>
      <c r="G55" s="772">
        <f t="shared" ref="G55:G68" si="8">H55*F55</f>
        <v>77000</v>
      </c>
      <c r="H55" s="772">
        <v>154</v>
      </c>
      <c r="I55" s="769"/>
    </row>
    <row r="56" spans="1:9" s="745" customFormat="1" ht="15.75">
      <c r="A56" s="770" t="s">
        <v>6850</v>
      </c>
      <c r="B56" s="771" t="s">
        <v>6851</v>
      </c>
      <c r="C56" s="774"/>
      <c r="D56" s="775"/>
      <c r="E56" s="773"/>
      <c r="F56" s="772">
        <v>1</v>
      </c>
      <c r="G56" s="772">
        <f t="shared" si="8"/>
        <v>45100</v>
      </c>
      <c r="H56" s="772">
        <v>45100</v>
      </c>
      <c r="I56" s="769"/>
    </row>
    <row r="57" spans="1:9" s="745" customFormat="1" ht="15.75">
      <c r="A57" s="770" t="s">
        <v>6852</v>
      </c>
      <c r="B57" s="771" t="s">
        <v>6853</v>
      </c>
      <c r="C57" s="774">
        <v>27</v>
      </c>
      <c r="D57" s="775">
        <v>29403</v>
      </c>
      <c r="E57" s="773">
        <f t="shared" ref="E57:E63" si="9">D57/C57</f>
        <v>1089</v>
      </c>
      <c r="F57" s="772">
        <v>20</v>
      </c>
      <c r="G57" s="772">
        <f t="shared" si="8"/>
        <v>21780</v>
      </c>
      <c r="H57" s="773">
        <v>1089</v>
      </c>
      <c r="I57" s="769"/>
    </row>
    <row r="58" spans="1:9" s="745" customFormat="1" ht="15" customHeight="1">
      <c r="A58" s="770" t="s">
        <v>6854</v>
      </c>
      <c r="B58" s="772" t="s">
        <v>6855</v>
      </c>
      <c r="C58" s="772">
        <v>53</v>
      </c>
      <c r="D58" s="850">
        <v>5110050</v>
      </c>
      <c r="E58" s="773">
        <f t="shared" si="9"/>
        <v>96416.037735849051</v>
      </c>
      <c r="F58" s="772">
        <v>40</v>
      </c>
      <c r="G58" s="772">
        <f t="shared" si="8"/>
        <v>3856641.5094339619</v>
      </c>
      <c r="H58" s="773">
        <v>96416.037735849051</v>
      </c>
      <c r="I58" s="777"/>
    </row>
    <row r="59" spans="1:9" s="745" customFormat="1" ht="15" customHeight="1">
      <c r="A59" s="770" t="s">
        <v>6870</v>
      </c>
      <c r="B59" s="772" t="s">
        <v>6871</v>
      </c>
      <c r="C59" s="772">
        <v>23</v>
      </c>
      <c r="D59" s="798">
        <v>99000</v>
      </c>
      <c r="E59" s="773">
        <f t="shared" si="9"/>
        <v>4304.347826086957</v>
      </c>
      <c r="F59" s="772">
        <v>20</v>
      </c>
      <c r="G59" s="772">
        <f t="shared" si="8"/>
        <v>86086.956521739135</v>
      </c>
      <c r="H59" s="773">
        <v>4304.347826086957</v>
      </c>
      <c r="I59" s="777"/>
    </row>
    <row r="60" spans="1:9" s="745" customFormat="1" ht="15" customHeight="1">
      <c r="A60" s="770" t="s">
        <v>6856</v>
      </c>
      <c r="B60" s="772" t="s">
        <v>6857</v>
      </c>
      <c r="C60" s="772">
        <v>30</v>
      </c>
      <c r="D60" s="776">
        <v>33165</v>
      </c>
      <c r="E60" s="773">
        <f t="shared" si="9"/>
        <v>1105.5</v>
      </c>
      <c r="F60" s="772">
        <v>35</v>
      </c>
      <c r="G60" s="772">
        <f t="shared" si="8"/>
        <v>38692.5</v>
      </c>
      <c r="H60" s="773">
        <v>1105.5</v>
      </c>
      <c r="I60" s="777"/>
    </row>
    <row r="61" spans="1:9" s="745" customFormat="1" ht="15" customHeight="1">
      <c r="A61" s="770" t="s">
        <v>6872</v>
      </c>
      <c r="B61" s="772" t="s">
        <v>6873</v>
      </c>
      <c r="C61" s="774">
        <v>14.5</v>
      </c>
      <c r="D61" s="799">
        <v>638</v>
      </c>
      <c r="E61" s="773">
        <f t="shared" si="9"/>
        <v>44</v>
      </c>
      <c r="F61" s="772">
        <v>20</v>
      </c>
      <c r="G61" s="772">
        <f t="shared" si="8"/>
        <v>880</v>
      </c>
      <c r="H61" s="773">
        <v>44</v>
      </c>
      <c r="I61" s="777"/>
    </row>
    <row r="62" spans="1:9" s="745" customFormat="1" ht="15" customHeight="1">
      <c r="A62" s="770" t="s">
        <v>6858</v>
      </c>
      <c r="B62" s="772" t="s">
        <v>6859</v>
      </c>
      <c r="C62" s="772">
        <v>634</v>
      </c>
      <c r="D62" s="772">
        <v>168580.5</v>
      </c>
      <c r="E62" s="773">
        <f t="shared" si="9"/>
        <v>265.89984227129338</v>
      </c>
      <c r="F62" s="772">
        <v>700</v>
      </c>
      <c r="G62" s="772">
        <f t="shared" si="8"/>
        <v>186129.88958990536</v>
      </c>
      <c r="H62" s="773">
        <v>265.89984227129338</v>
      </c>
      <c r="I62" s="777"/>
    </row>
    <row r="63" spans="1:9" s="745" customFormat="1" ht="15" customHeight="1">
      <c r="A63" s="770" t="s">
        <v>6860</v>
      </c>
      <c r="B63" s="772" t="s">
        <v>6861</v>
      </c>
      <c r="C63" s="772">
        <v>22</v>
      </c>
      <c r="D63" s="772">
        <v>1915322.1</v>
      </c>
      <c r="E63" s="773">
        <f t="shared" si="9"/>
        <v>87060.095454545459</v>
      </c>
      <c r="F63" s="772">
        <v>10</v>
      </c>
      <c r="G63" s="772">
        <f t="shared" si="8"/>
        <v>870600.95454545459</v>
      </c>
      <c r="H63" s="773">
        <v>87060.095454545459</v>
      </c>
      <c r="I63" s="777"/>
    </row>
    <row r="64" spans="1:9" ht="15" customHeight="1">
      <c r="A64" s="770" t="s">
        <v>6862</v>
      </c>
      <c r="B64" s="772" t="s">
        <v>6863</v>
      </c>
      <c r="C64" s="797"/>
      <c r="D64" s="800"/>
      <c r="E64" s="773"/>
      <c r="F64" s="772">
        <v>50</v>
      </c>
      <c r="G64" s="772">
        <f t="shared" si="8"/>
        <v>79757.291666666657</v>
      </c>
      <c r="H64" s="773">
        <v>1595.1458333333333</v>
      </c>
      <c r="I64" s="781"/>
    </row>
    <row r="65" spans="1:9" ht="15" customHeight="1">
      <c r="A65" s="770" t="s">
        <v>6874</v>
      </c>
      <c r="B65" s="772" t="s">
        <v>6875</v>
      </c>
      <c r="C65" s="778"/>
      <c r="D65" s="772"/>
      <c r="E65" s="773"/>
      <c r="F65" s="772">
        <v>10</v>
      </c>
      <c r="G65" s="772">
        <f t="shared" si="8"/>
        <v>9891.5</v>
      </c>
      <c r="H65" s="772">
        <v>989.15</v>
      </c>
      <c r="I65" s="777"/>
    </row>
    <row r="66" spans="1:9" ht="15" customHeight="1">
      <c r="A66" s="770" t="s">
        <v>6864</v>
      </c>
      <c r="B66" s="772" t="s">
        <v>6865</v>
      </c>
      <c r="C66" s="778"/>
      <c r="D66" s="772"/>
      <c r="E66" s="773"/>
      <c r="F66" s="772">
        <v>2</v>
      </c>
      <c r="G66" s="772">
        <f t="shared" si="8"/>
        <v>81162.8</v>
      </c>
      <c r="H66" s="773">
        <v>40581.4</v>
      </c>
      <c r="I66" s="777"/>
    </row>
    <row r="67" spans="1:9" ht="15" customHeight="1">
      <c r="A67" s="770" t="s">
        <v>6866</v>
      </c>
      <c r="B67" s="772" t="s">
        <v>6867</v>
      </c>
      <c r="C67" s="779"/>
      <c r="D67" s="780"/>
      <c r="E67" s="773"/>
      <c r="F67" s="772">
        <v>20</v>
      </c>
      <c r="G67" s="772">
        <f t="shared" si="8"/>
        <v>750860</v>
      </c>
      <c r="H67" s="773">
        <v>37543</v>
      </c>
      <c r="I67" s="777"/>
    </row>
    <row r="68" spans="1:9" ht="15" customHeight="1">
      <c r="A68" s="770" t="s">
        <v>6868</v>
      </c>
      <c r="B68" s="772" t="s">
        <v>6869</v>
      </c>
      <c r="C68" s="778" t="s">
        <v>6953</v>
      </c>
      <c r="D68" s="772">
        <v>950352</v>
      </c>
      <c r="E68" s="773">
        <f>D68/C68</f>
        <v>4975.6649214659683</v>
      </c>
      <c r="F68" s="772">
        <v>156</v>
      </c>
      <c r="G68" s="772">
        <f t="shared" si="8"/>
        <v>776203.7277486911</v>
      </c>
      <c r="H68" s="773">
        <v>4975.6649214659683</v>
      </c>
      <c r="I68" s="777"/>
    </row>
    <row r="69" spans="1:9" ht="15" customHeight="1">
      <c r="A69" s="782"/>
      <c r="B69" s="579"/>
      <c r="C69" s="783"/>
      <c r="D69" s="755"/>
      <c r="E69" s="756"/>
      <c r="F69" s="853"/>
      <c r="G69" s="851">
        <f>SUM(G55:G68)</f>
        <v>6880787.1295064194</v>
      </c>
      <c r="H69" s="755"/>
      <c r="I69" s="777"/>
    </row>
    <row r="70" spans="1:9" ht="15">
      <c r="A70" s="782"/>
      <c r="B70" s="766" t="s">
        <v>6876</v>
      </c>
      <c r="C70" s="783"/>
      <c r="D70" s="755"/>
      <c r="E70" s="756"/>
      <c r="F70" s="853"/>
      <c r="G70" s="755"/>
      <c r="H70" s="755"/>
      <c r="I70" s="777"/>
    </row>
    <row r="71" spans="1:9" ht="12.75">
      <c r="A71" s="782" t="s">
        <v>6877</v>
      </c>
      <c r="B71" s="750" t="s">
        <v>6878</v>
      </c>
      <c r="C71" s="787">
        <v>46</v>
      </c>
      <c r="D71" s="787">
        <v>38456</v>
      </c>
      <c r="E71" s="756">
        <f>D71/C71</f>
        <v>836</v>
      </c>
      <c r="F71" s="853">
        <v>80</v>
      </c>
      <c r="G71" s="755">
        <f>H71*F71</f>
        <v>73040</v>
      </c>
      <c r="H71" s="755">
        <v>913</v>
      </c>
    </row>
    <row r="72" spans="1:9" ht="102">
      <c r="A72" s="758" t="s">
        <v>6879</v>
      </c>
      <c r="B72" s="758" t="s">
        <v>6880</v>
      </c>
      <c r="C72" s="764">
        <v>878</v>
      </c>
      <c r="D72" s="757">
        <v>2028180</v>
      </c>
      <c r="E72" s="756">
        <f>D72/C72</f>
        <v>2310</v>
      </c>
      <c r="F72" s="758">
        <v>37</v>
      </c>
      <c r="G72" s="509">
        <f>H72*F72</f>
        <v>85470</v>
      </c>
      <c r="H72" s="758">
        <v>2310</v>
      </c>
    </row>
    <row r="73" spans="1:9" ht="63.75">
      <c r="A73" s="758" t="s">
        <v>6954</v>
      </c>
      <c r="B73" s="758" t="s">
        <v>6964</v>
      </c>
      <c r="C73" s="863"/>
      <c r="D73" s="864"/>
      <c r="E73" s="756"/>
      <c r="F73" s="758">
        <v>850</v>
      </c>
      <c r="G73" s="852">
        <f>H73*F73</f>
        <v>2802450</v>
      </c>
      <c r="H73" s="758">
        <v>3297</v>
      </c>
    </row>
    <row r="74" spans="1:9" ht="12.75">
      <c r="A74" s="579"/>
      <c r="B74" s="750"/>
      <c r="C74" s="755"/>
      <c r="D74" s="755"/>
      <c r="E74" s="756"/>
      <c r="F74" s="853"/>
      <c r="G74" s="851">
        <f>SUM(G71:G73)</f>
        <v>2960960</v>
      </c>
      <c r="H74" s="755"/>
    </row>
    <row r="75" spans="1:9" ht="12.75">
      <c r="A75" s="755" t="s">
        <v>88</v>
      </c>
      <c r="B75" s="755"/>
      <c r="C75" s="784">
        <f>SUM(C8:C74)</f>
        <v>3992.5</v>
      </c>
      <c r="D75" s="784">
        <f>SUM(D8:D74)</f>
        <v>43527389.020000003</v>
      </c>
      <c r="E75" s="784" t="e">
        <f>SUM(E8:E74)</f>
        <v>#DIV/0!</v>
      </c>
      <c r="F75" s="765">
        <f>SUM(F8:F74)</f>
        <v>4627</v>
      </c>
      <c r="G75" s="765">
        <f>SUM(G9:G74)</f>
        <v>85909481.559352979</v>
      </c>
      <c r="H75" s="765">
        <f>G75/F75</f>
        <v>18566.994069451692</v>
      </c>
    </row>
    <row r="76" spans="1:9" ht="12.75">
      <c r="A76" s="760"/>
      <c r="B76" s="760"/>
      <c r="C76" s="762"/>
      <c r="D76" s="762"/>
      <c r="E76" s="908"/>
      <c r="F76" s="760"/>
      <c r="G76" s="760"/>
      <c r="H76" s="760"/>
    </row>
    <row r="77" spans="1:9" ht="12.75">
      <c r="A77" s="760"/>
      <c r="B77" s="909"/>
      <c r="C77" s="762"/>
      <c r="D77" s="762"/>
      <c r="E77" s="908"/>
      <c r="F77" s="760"/>
      <c r="G77" s="760"/>
      <c r="H77" s="760"/>
    </row>
    <row r="78" spans="1:9" ht="15.75">
      <c r="A78" s="910"/>
      <c r="B78" s="913" t="s">
        <v>6978</v>
      </c>
      <c r="C78" s="911"/>
      <c r="D78" s="911"/>
      <c r="E78" s="912"/>
      <c r="F78" s="910"/>
      <c r="G78" s="910"/>
      <c r="H78" s="910"/>
    </row>
    <row r="79" spans="1:9">
      <c r="A79" s="910"/>
      <c r="B79" s="910"/>
      <c r="C79" s="911"/>
      <c r="D79" s="911"/>
      <c r="E79" s="912"/>
      <c r="F79" s="910"/>
      <c r="G79" s="910"/>
      <c r="H79" s="910"/>
    </row>
    <row r="80" spans="1:9" s="921" customFormat="1" ht="38.25">
      <c r="A80" s="914" t="s">
        <v>6986</v>
      </c>
      <c r="B80" s="915" t="s">
        <v>6987</v>
      </c>
      <c r="C80" s="916">
        <v>0</v>
      </c>
      <c r="D80" s="917">
        <f>E80*C80</f>
        <v>0</v>
      </c>
      <c r="E80" s="918">
        <v>17270</v>
      </c>
      <c r="F80" s="914">
        <v>3</v>
      </c>
      <c r="G80" s="919">
        <f>H80*F80</f>
        <v>51810</v>
      </c>
      <c r="H80" s="920">
        <v>17270</v>
      </c>
    </row>
    <row r="81" spans="1:8">
      <c r="A81" s="910"/>
      <c r="B81" s="910"/>
      <c r="C81" s="911"/>
      <c r="D81" s="911"/>
      <c r="E81" s="912"/>
      <c r="F81" s="910"/>
      <c r="G81" s="910"/>
      <c r="H81" s="910"/>
    </row>
    <row r="82" spans="1:8">
      <c r="A82" s="910"/>
      <c r="B82" s="910"/>
      <c r="C82" s="911"/>
      <c r="D82" s="911"/>
      <c r="E82" s="912"/>
      <c r="F82" s="910"/>
      <c r="G82" s="910"/>
      <c r="H82" s="910"/>
    </row>
    <row r="83" spans="1:8">
      <c r="A83" s="910"/>
      <c r="B83" s="910"/>
      <c r="C83" s="911"/>
      <c r="D83" s="911"/>
      <c r="E83" s="912"/>
      <c r="F83" s="910"/>
      <c r="G83" s="910"/>
      <c r="H83" s="910"/>
    </row>
    <row r="84" spans="1:8">
      <c r="A84" s="910"/>
      <c r="B84" s="910"/>
      <c r="C84" s="911"/>
      <c r="D84" s="911"/>
      <c r="E84" s="912"/>
      <c r="F84" s="910"/>
      <c r="G84" s="910"/>
      <c r="H84" s="910"/>
    </row>
    <row r="85" spans="1:8">
      <c r="A85" s="910"/>
      <c r="B85" s="910"/>
      <c r="C85" s="911"/>
      <c r="D85" s="911"/>
      <c r="E85" s="912"/>
      <c r="F85" s="910"/>
      <c r="G85" s="910"/>
      <c r="H85" s="910"/>
    </row>
    <row r="86" spans="1:8">
      <c r="A86" s="910"/>
      <c r="B86" s="910"/>
      <c r="C86" s="911"/>
      <c r="D86" s="911"/>
      <c r="E86" s="912"/>
      <c r="F86" s="910"/>
      <c r="G86" s="910"/>
      <c r="H86" s="910"/>
    </row>
    <row r="87" spans="1:8">
      <c r="A87" s="910"/>
      <c r="B87" s="910"/>
      <c r="C87" s="911"/>
      <c r="D87" s="911"/>
      <c r="E87" s="912"/>
      <c r="F87" s="910"/>
      <c r="G87" s="910"/>
      <c r="H87" s="910"/>
    </row>
    <row r="88" spans="1:8">
      <c r="A88" s="910"/>
      <c r="B88" s="910"/>
      <c r="C88" s="911"/>
      <c r="D88" s="911"/>
      <c r="E88" s="912"/>
      <c r="F88" s="910"/>
      <c r="G88" s="910"/>
      <c r="H88" s="910"/>
    </row>
  </sheetData>
  <mergeCells count="5">
    <mergeCell ref="A6:A7"/>
    <mergeCell ref="B6:B7"/>
    <mergeCell ref="C2:D2"/>
    <mergeCell ref="C6:E6"/>
    <mergeCell ref="F6:H6"/>
  </mergeCells>
  <phoneticPr fontId="11" type="noConversion"/>
  <pageMargins left="0.23622047244094499" right="0.23622047244094499" top="0.35433070866141703" bottom="0.35433070866141703" header="0.31496062992126" footer="0.31496062992126"/>
  <pageSetup paperSize="9" fitToHeight="0" orientation="portrait" horizontalDpi="1200" verticalDpi="1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C00000"/>
  </sheetPr>
  <dimension ref="A1:G15"/>
  <sheetViews>
    <sheetView zoomScaleSheetLayoutView="100" workbookViewId="0">
      <selection activeCell="E23" sqref="E23"/>
    </sheetView>
  </sheetViews>
  <sheetFormatPr defaultRowHeight="11.25"/>
  <cols>
    <col min="1" max="1" width="5.42578125" style="10" customWidth="1"/>
    <col min="2" max="2" width="40" style="10" customWidth="1"/>
    <col min="3" max="3" width="12.7109375" style="10" customWidth="1"/>
    <col min="4" max="4" width="12.5703125" style="10" customWidth="1"/>
    <col min="5" max="16384" width="9.140625" style="10"/>
  </cols>
  <sheetData>
    <row r="1" spans="1:7" s="11" customFormat="1" ht="15.75">
      <c r="A1" s="177"/>
      <c r="B1" s="178" t="s">
        <v>200</v>
      </c>
      <c r="C1" s="169" t="str">
        <f>Kadar.ode.!C1</f>
        <v>ОБ"Студеница" Краљево</v>
      </c>
      <c r="D1" s="173"/>
      <c r="E1" s="173"/>
      <c r="F1" s="173"/>
      <c r="G1" s="175"/>
    </row>
    <row r="2" spans="1:7" s="11" customFormat="1" ht="15.75">
      <c r="A2" s="177"/>
      <c r="B2" s="178" t="s">
        <v>201</v>
      </c>
      <c r="C2" s="169">
        <f>Kadar.ode.!C2</f>
        <v>17870092</v>
      </c>
      <c r="D2" s="173"/>
      <c r="E2" s="173"/>
      <c r="F2" s="173"/>
      <c r="G2" s="175"/>
    </row>
    <row r="3" spans="1:7" s="11" customFormat="1" ht="15.75">
      <c r="A3" s="177"/>
      <c r="B3" s="178"/>
      <c r="C3" s="169"/>
      <c r="D3" s="173"/>
      <c r="E3" s="173"/>
      <c r="F3" s="173"/>
      <c r="G3" s="175"/>
    </row>
    <row r="4" spans="1:7" ht="14.25">
      <c r="A4" s="177"/>
      <c r="B4" s="178" t="s">
        <v>202</v>
      </c>
      <c r="C4" s="170" t="s">
        <v>318</v>
      </c>
      <c r="D4" s="174"/>
      <c r="E4" s="174"/>
      <c r="F4" s="174"/>
      <c r="G4" s="176"/>
    </row>
    <row r="5" spans="1:7" ht="15.75">
      <c r="A5" s="59"/>
      <c r="B5" s="166"/>
      <c r="C5" s="93"/>
      <c r="D5" s="57"/>
    </row>
    <row r="6" spans="1:7" ht="12.75">
      <c r="A6" s="999" t="s">
        <v>6</v>
      </c>
      <c r="B6" s="952" t="s">
        <v>16</v>
      </c>
      <c r="C6" s="952" t="s">
        <v>15</v>
      </c>
      <c r="D6" s="952"/>
    </row>
    <row r="7" spans="1:7" ht="22.5">
      <c r="A7" s="999"/>
      <c r="B7" s="952"/>
      <c r="C7" s="145" t="s">
        <v>366</v>
      </c>
      <c r="D7" s="145" t="s">
        <v>367</v>
      </c>
    </row>
    <row r="8" spans="1:7">
      <c r="A8" s="187" t="s">
        <v>90</v>
      </c>
      <c r="B8" s="186" t="s">
        <v>101</v>
      </c>
      <c r="C8" s="187"/>
      <c r="D8" s="187"/>
    </row>
    <row r="9" spans="1:7">
      <c r="A9" s="242" t="s">
        <v>91</v>
      </c>
      <c r="B9" s="186" t="s">
        <v>102</v>
      </c>
      <c r="C9" s="187"/>
      <c r="D9" s="187"/>
    </row>
    <row r="10" spans="1:7" ht="22.5">
      <c r="A10" s="187" t="s">
        <v>92</v>
      </c>
      <c r="B10" s="186" t="s">
        <v>103</v>
      </c>
      <c r="C10" s="187"/>
      <c r="D10" s="187"/>
    </row>
    <row r="11" spans="1:7">
      <c r="A11" s="187" t="s">
        <v>93</v>
      </c>
      <c r="B11" s="188" t="s">
        <v>104</v>
      </c>
      <c r="C11" s="187"/>
      <c r="D11" s="187"/>
    </row>
    <row r="12" spans="1:7" s="11" customFormat="1" ht="15.75">
      <c r="A12" s="187" t="s">
        <v>94</v>
      </c>
      <c r="B12" s="186" t="s">
        <v>106</v>
      </c>
      <c r="C12" s="187"/>
      <c r="D12" s="187"/>
    </row>
    <row r="13" spans="1:7" s="11" customFormat="1" ht="23.25">
      <c r="A13" s="243" t="s">
        <v>95</v>
      </c>
      <c r="B13" s="186" t="s">
        <v>105</v>
      </c>
      <c r="C13" s="189"/>
      <c r="D13" s="242"/>
    </row>
    <row r="14" spans="1:7" s="11" customFormat="1" ht="23.25">
      <c r="A14" s="187" t="s">
        <v>96</v>
      </c>
      <c r="B14" s="186" t="s">
        <v>107</v>
      </c>
      <c r="C14" s="187"/>
      <c r="D14" s="187"/>
    </row>
    <row r="15" spans="1:7" ht="22.5">
      <c r="A15" s="187" t="s">
        <v>89</v>
      </c>
      <c r="B15" s="186" t="s">
        <v>108</v>
      </c>
      <c r="C15" s="187">
        <v>145467080</v>
      </c>
      <c r="D15" s="187">
        <v>132000000</v>
      </c>
    </row>
  </sheetData>
  <mergeCells count="3">
    <mergeCell ref="A6:A7"/>
    <mergeCell ref="B6:B7"/>
    <mergeCell ref="C6:D6"/>
  </mergeCells>
  <phoneticPr fontId="11" type="noConversion"/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3"/>
  <sheetViews>
    <sheetView topLeftCell="A16" zoomScaleSheetLayoutView="100" workbookViewId="0">
      <selection activeCell="E41" sqref="E41"/>
    </sheetView>
  </sheetViews>
  <sheetFormatPr defaultRowHeight="12.75"/>
  <cols>
    <col min="1" max="1" width="8.85546875" style="36" customWidth="1"/>
    <col min="2" max="2" width="53" style="36" customWidth="1"/>
    <col min="3" max="3" width="9.42578125" style="37" bestFit="1" customWidth="1"/>
    <col min="4" max="4" width="11.5703125" style="37" customWidth="1"/>
    <col min="5" max="6" width="11.7109375" style="37" customWidth="1"/>
    <col min="7" max="7" width="9.42578125" style="37" customWidth="1"/>
    <col min="8" max="8" width="9.42578125" style="35" customWidth="1"/>
    <col min="9" max="9" width="12.42578125" style="35" customWidth="1"/>
    <col min="10" max="16384" width="9.140625" style="35"/>
  </cols>
  <sheetData>
    <row r="1" spans="1:9" ht="15.75">
      <c r="A1" s="177"/>
      <c r="B1" s="178" t="s">
        <v>200</v>
      </c>
      <c r="C1" s="169" t="str">
        <f>[8]Kadar.ode.!C1</f>
        <v>ОБ"Студеница" Краљево</v>
      </c>
      <c r="D1" s="173"/>
      <c r="E1" s="173"/>
      <c r="F1" s="175"/>
      <c r="G1" s="11"/>
    </row>
    <row r="2" spans="1:9" ht="15.75">
      <c r="A2" s="177"/>
      <c r="B2" s="178" t="s">
        <v>201</v>
      </c>
      <c r="C2" s="938">
        <f>[8]Kadar.ode.!C2</f>
        <v>17870092</v>
      </c>
      <c r="D2" s="939"/>
      <c r="E2" s="173"/>
      <c r="F2" s="175"/>
      <c r="G2" s="11"/>
    </row>
    <row r="3" spans="1:9" ht="15.75">
      <c r="A3" s="177"/>
      <c r="B3" s="178"/>
      <c r="C3" s="169"/>
      <c r="D3" s="173"/>
      <c r="E3" s="173"/>
      <c r="F3" s="175"/>
      <c r="G3" s="11"/>
    </row>
    <row r="4" spans="1:9" ht="15.75">
      <c r="A4" s="177"/>
      <c r="B4" s="178" t="s">
        <v>202</v>
      </c>
      <c r="C4" s="170" t="s">
        <v>319</v>
      </c>
      <c r="D4" s="174"/>
      <c r="E4" s="174"/>
      <c r="F4" s="176"/>
      <c r="G4" s="5"/>
    </row>
    <row r="5" spans="1:9" ht="15.75">
      <c r="A5" s="11"/>
      <c r="B5" s="6"/>
      <c r="C5" s="6"/>
      <c r="D5" s="6"/>
      <c r="F5" s="34"/>
      <c r="G5" s="34"/>
    </row>
    <row r="6" spans="1:9" s="4" customFormat="1" ht="93.75" customHeight="1">
      <c r="A6" s="855" t="s">
        <v>120</v>
      </c>
      <c r="B6" s="855" t="s">
        <v>347</v>
      </c>
      <c r="C6" s="861" t="s">
        <v>6903</v>
      </c>
      <c r="D6" s="861" t="s">
        <v>6961</v>
      </c>
      <c r="E6" s="861" t="s">
        <v>6962</v>
      </c>
      <c r="F6" s="861" t="s">
        <v>6963</v>
      </c>
      <c r="G6" s="861" t="s">
        <v>6904</v>
      </c>
      <c r="H6" s="861" t="s">
        <v>6905</v>
      </c>
      <c r="I6" s="861" t="s">
        <v>6906</v>
      </c>
    </row>
    <row r="7" spans="1:9">
      <c r="A7" s="111" t="s">
        <v>323</v>
      </c>
      <c r="B7" s="111"/>
      <c r="C7" s="896">
        <v>3</v>
      </c>
      <c r="D7" s="896">
        <v>315</v>
      </c>
      <c r="E7" s="896">
        <v>2105</v>
      </c>
      <c r="F7" s="897">
        <v>180</v>
      </c>
      <c r="G7" s="897">
        <v>113.38</v>
      </c>
      <c r="H7" s="193">
        <v>700</v>
      </c>
      <c r="I7" s="38">
        <v>650</v>
      </c>
    </row>
    <row r="8" spans="1:9">
      <c r="A8" s="193"/>
      <c r="B8" s="855"/>
      <c r="C8" s="191"/>
      <c r="D8" s="191"/>
      <c r="E8" s="191"/>
      <c r="F8" s="193"/>
      <c r="G8" s="897"/>
      <c r="H8" s="193"/>
      <c r="I8" s="38"/>
    </row>
    <row r="9" spans="1:9">
      <c r="A9" s="111" t="s">
        <v>324</v>
      </c>
      <c r="B9" s="111"/>
      <c r="C9" s="896">
        <v>247</v>
      </c>
      <c r="D9" s="896">
        <v>490</v>
      </c>
      <c r="E9" s="896">
        <v>920</v>
      </c>
      <c r="F9" s="897">
        <v>1070</v>
      </c>
      <c r="G9" s="897">
        <v>72.38</v>
      </c>
      <c r="H9" s="193">
        <v>700</v>
      </c>
      <c r="I9" s="38">
        <v>650</v>
      </c>
    </row>
    <row r="10" spans="1:9">
      <c r="A10" s="193"/>
      <c r="B10" s="855"/>
      <c r="C10" s="191"/>
      <c r="D10" s="191"/>
      <c r="E10" s="191"/>
      <c r="F10" s="193"/>
      <c r="G10" s="193"/>
      <c r="H10" s="193"/>
      <c r="I10" s="38"/>
    </row>
    <row r="11" spans="1:9">
      <c r="A11" s="111" t="s">
        <v>325</v>
      </c>
      <c r="B11" s="111"/>
      <c r="C11" s="191"/>
      <c r="D11" s="191"/>
      <c r="E11" s="191"/>
      <c r="F11" s="193"/>
      <c r="G11" s="193"/>
      <c r="H11" s="193"/>
      <c r="I11" s="38"/>
    </row>
    <row r="12" spans="1:9">
      <c r="A12" s="193"/>
      <c r="B12" s="855"/>
      <c r="C12" s="191"/>
      <c r="D12" s="191"/>
      <c r="E12" s="191"/>
      <c r="F12" s="193"/>
      <c r="G12" s="193"/>
      <c r="H12" s="193"/>
      <c r="I12" s="38"/>
    </row>
    <row r="13" spans="1:9">
      <c r="A13" s="193"/>
      <c r="B13" s="855"/>
      <c r="C13" s="191"/>
      <c r="D13" s="191"/>
      <c r="E13" s="191"/>
      <c r="F13" s="193"/>
      <c r="G13" s="193"/>
      <c r="H13" s="193"/>
      <c r="I13" s="38"/>
    </row>
    <row r="14" spans="1:9">
      <c r="A14" s="111" t="s">
        <v>326</v>
      </c>
      <c r="B14" s="111"/>
      <c r="C14" s="191"/>
      <c r="D14" s="191"/>
      <c r="E14" s="191"/>
      <c r="F14" s="193"/>
      <c r="G14" s="193"/>
      <c r="H14" s="193"/>
      <c r="I14" s="38"/>
    </row>
    <row r="15" spans="1:9">
      <c r="A15" s="198" t="s">
        <v>327</v>
      </c>
      <c r="B15" s="855"/>
      <c r="C15" s="191"/>
      <c r="D15" s="191"/>
      <c r="E15" s="191"/>
      <c r="F15" s="193"/>
      <c r="G15" s="193"/>
      <c r="H15" s="193"/>
      <c r="I15" s="38"/>
    </row>
    <row r="16" spans="1:9">
      <c r="A16" s="198"/>
      <c r="B16" s="855"/>
      <c r="C16" s="191"/>
      <c r="D16" s="191"/>
      <c r="E16" s="191"/>
      <c r="F16" s="193"/>
      <c r="G16" s="193"/>
      <c r="H16" s="193"/>
      <c r="I16" s="38"/>
    </row>
    <row r="17" spans="1:9">
      <c r="A17" s="198"/>
      <c r="B17" s="855"/>
      <c r="C17" s="191"/>
      <c r="D17" s="191"/>
      <c r="E17" s="191"/>
      <c r="F17" s="193"/>
      <c r="G17" s="193"/>
      <c r="H17" s="193"/>
      <c r="I17" s="38"/>
    </row>
    <row r="18" spans="1:9">
      <c r="A18" s="198" t="s">
        <v>328</v>
      </c>
      <c r="B18" s="855"/>
      <c r="C18" s="191"/>
      <c r="D18" s="191"/>
      <c r="E18" s="191"/>
      <c r="F18" s="193"/>
      <c r="G18" s="193"/>
      <c r="H18" s="193"/>
      <c r="I18" s="38"/>
    </row>
    <row r="19" spans="1:9">
      <c r="A19" s="198"/>
      <c r="B19" s="855"/>
      <c r="C19" s="191"/>
      <c r="D19" s="191"/>
      <c r="E19" s="191"/>
      <c r="F19" s="193"/>
      <c r="G19" s="193"/>
      <c r="H19" s="193"/>
      <c r="I19" s="38"/>
    </row>
    <row r="20" spans="1:9">
      <c r="A20" s="198"/>
      <c r="B20" s="855"/>
      <c r="C20" s="191"/>
      <c r="D20" s="191"/>
      <c r="E20" s="191"/>
      <c r="F20" s="193"/>
      <c r="G20" s="193"/>
      <c r="H20" s="193"/>
      <c r="I20" s="38"/>
    </row>
    <row r="21" spans="1:9">
      <c r="A21" s="111" t="s">
        <v>329</v>
      </c>
      <c r="B21" s="111"/>
      <c r="C21" s="896">
        <v>12</v>
      </c>
      <c r="D21" s="896">
        <v>5</v>
      </c>
      <c r="E21" s="896">
        <v>5</v>
      </c>
      <c r="F21" s="897">
        <v>17</v>
      </c>
      <c r="G21" s="897">
        <v>66.83</v>
      </c>
      <c r="H21" s="193"/>
      <c r="I21" s="38"/>
    </row>
    <row r="22" spans="1:9">
      <c r="A22" s="193"/>
      <c r="B22" s="855"/>
      <c r="C22" s="191"/>
      <c r="D22" s="191"/>
      <c r="E22" s="191"/>
      <c r="F22" s="193"/>
      <c r="G22" s="193"/>
      <c r="H22" s="193"/>
      <c r="I22" s="38"/>
    </row>
    <row r="23" spans="1:9">
      <c r="A23" s="193"/>
      <c r="B23" s="855"/>
      <c r="C23" s="191"/>
      <c r="D23" s="191"/>
      <c r="E23" s="191"/>
      <c r="F23" s="193"/>
      <c r="G23" s="193"/>
      <c r="H23" s="193"/>
      <c r="I23" s="38"/>
    </row>
    <row r="24" spans="1:9">
      <c r="A24" s="111" t="s">
        <v>330</v>
      </c>
      <c r="B24" s="111"/>
      <c r="C24" s="191"/>
      <c r="D24" s="191"/>
      <c r="E24" s="191"/>
      <c r="F24" s="193"/>
      <c r="G24" s="193"/>
      <c r="H24" s="193"/>
      <c r="I24" s="38"/>
    </row>
    <row r="25" spans="1:9">
      <c r="A25" s="193"/>
      <c r="B25" s="855"/>
      <c r="C25" s="191"/>
      <c r="D25" s="191"/>
      <c r="E25" s="191"/>
      <c r="F25" s="193"/>
      <c r="G25" s="193"/>
      <c r="H25" s="193"/>
      <c r="I25" s="38"/>
    </row>
    <row r="26" spans="1:9">
      <c r="A26" s="193"/>
      <c r="B26" s="855"/>
      <c r="C26" s="191"/>
      <c r="D26" s="191"/>
      <c r="E26" s="191"/>
      <c r="F26" s="193"/>
      <c r="G26" s="193"/>
      <c r="H26" s="193"/>
      <c r="I26" s="38"/>
    </row>
    <row r="27" spans="1:9">
      <c r="A27" s="111" t="s">
        <v>331</v>
      </c>
      <c r="B27" s="111"/>
      <c r="C27" s="191"/>
      <c r="D27" s="191"/>
      <c r="E27" s="191"/>
      <c r="F27" s="193"/>
      <c r="G27" s="193"/>
      <c r="H27" s="193"/>
      <c r="I27" s="38"/>
    </row>
    <row r="28" spans="1:9">
      <c r="A28" s="193"/>
      <c r="B28" s="855"/>
      <c r="C28" s="191"/>
      <c r="D28" s="191"/>
      <c r="E28" s="191"/>
      <c r="F28" s="193"/>
      <c r="G28" s="193"/>
      <c r="H28" s="193"/>
      <c r="I28" s="38"/>
    </row>
    <row r="29" spans="1:9">
      <c r="A29" s="193"/>
      <c r="B29" s="855"/>
      <c r="C29" s="191"/>
      <c r="D29" s="191"/>
      <c r="E29" s="191"/>
      <c r="F29" s="193"/>
      <c r="G29" s="193"/>
      <c r="H29" s="193"/>
      <c r="I29" s="38"/>
    </row>
    <row r="30" spans="1:9" s="55" customFormat="1">
      <c r="A30" s="111" t="s">
        <v>332</v>
      </c>
      <c r="B30" s="111"/>
      <c r="C30" s="896">
        <v>242</v>
      </c>
      <c r="D30" s="896">
        <v>711</v>
      </c>
      <c r="E30" s="896">
        <v>858</v>
      </c>
      <c r="F30" s="898">
        <v>849</v>
      </c>
      <c r="G30" s="898">
        <v>74.89</v>
      </c>
      <c r="H30" s="197">
        <v>1000</v>
      </c>
      <c r="I30" s="199">
        <v>1000</v>
      </c>
    </row>
    <row r="31" spans="1:9">
      <c r="A31" s="193"/>
      <c r="B31" s="855"/>
      <c r="C31" s="191"/>
      <c r="D31" s="191"/>
      <c r="E31" s="191"/>
      <c r="F31" s="193"/>
      <c r="G31" s="193"/>
      <c r="H31" s="193"/>
      <c r="I31" s="38"/>
    </row>
    <row r="32" spans="1:9">
      <c r="A32" s="193"/>
      <c r="B32" s="855"/>
      <c r="C32" s="191"/>
      <c r="D32" s="191"/>
      <c r="E32" s="191"/>
      <c r="F32" s="193"/>
      <c r="G32" s="193"/>
      <c r="H32" s="193"/>
      <c r="I32" s="38"/>
    </row>
    <row r="33" spans="1:9">
      <c r="A33" s="111" t="s">
        <v>333</v>
      </c>
      <c r="B33" s="111"/>
      <c r="C33" s="896">
        <v>230</v>
      </c>
      <c r="D33" s="896">
        <v>143</v>
      </c>
      <c r="E33" s="896">
        <v>170</v>
      </c>
      <c r="F33" s="897">
        <v>201</v>
      </c>
      <c r="G33" s="897">
        <v>167.19</v>
      </c>
      <c r="H33" s="193">
        <v>150</v>
      </c>
      <c r="I33" s="38">
        <v>150</v>
      </c>
    </row>
    <row r="34" spans="1:9">
      <c r="A34" s="193"/>
      <c r="B34" s="855"/>
      <c r="C34" s="191"/>
      <c r="D34" s="191"/>
      <c r="E34" s="191"/>
      <c r="F34" s="193"/>
      <c r="G34" s="193"/>
      <c r="H34" s="193"/>
      <c r="I34" s="38"/>
    </row>
    <row r="35" spans="1:9">
      <c r="A35" s="193"/>
      <c r="B35" s="855"/>
      <c r="C35" s="191"/>
      <c r="D35" s="191"/>
      <c r="E35" s="191"/>
      <c r="F35" s="193"/>
      <c r="G35" s="193"/>
      <c r="H35" s="193"/>
      <c r="I35" s="38"/>
    </row>
    <row r="36" spans="1:9">
      <c r="A36" s="1002" t="s">
        <v>88</v>
      </c>
      <c r="B36" s="1002"/>
      <c r="C36" s="194">
        <f>SUM(C7:C35)</f>
        <v>734</v>
      </c>
      <c r="D36" s="194">
        <f t="shared" ref="D36:I36" si="0">SUM(D7:D35)</f>
        <v>1664</v>
      </c>
      <c r="E36" s="194">
        <f t="shared" si="0"/>
        <v>4058</v>
      </c>
      <c r="F36" s="194">
        <f t="shared" si="0"/>
        <v>2317</v>
      </c>
      <c r="G36" s="194">
        <f t="shared" si="0"/>
        <v>494.66999999999996</v>
      </c>
      <c r="H36" s="194">
        <f t="shared" si="0"/>
        <v>2550</v>
      </c>
      <c r="I36" s="194">
        <f t="shared" si="0"/>
        <v>2450</v>
      </c>
    </row>
    <row r="37" spans="1:9">
      <c r="A37" s="195"/>
      <c r="B37" s="195"/>
      <c r="C37" s="196"/>
      <c r="D37" s="196"/>
      <c r="E37" s="196"/>
      <c r="F37" s="196"/>
      <c r="G37" s="196"/>
      <c r="H37" s="192"/>
      <c r="I37" s="192"/>
    </row>
    <row r="49" spans="1:7">
      <c r="A49" s="35"/>
      <c r="B49" s="35"/>
      <c r="C49" s="35"/>
      <c r="D49" s="35"/>
      <c r="E49" s="35"/>
      <c r="F49" s="35"/>
      <c r="G49" s="35"/>
    </row>
    <row r="50" spans="1:7">
      <c r="A50" s="35"/>
      <c r="B50" s="35"/>
      <c r="C50" s="35"/>
      <c r="D50" s="35"/>
      <c r="E50" s="35"/>
      <c r="F50" s="35"/>
      <c r="G50" s="35"/>
    </row>
    <row r="51" spans="1:7">
      <c r="A51" s="35"/>
      <c r="B51" s="35"/>
      <c r="C51" s="35"/>
      <c r="D51" s="35"/>
      <c r="E51" s="35"/>
      <c r="F51" s="35"/>
      <c r="G51" s="35"/>
    </row>
    <row r="52" spans="1:7">
      <c r="A52" s="35"/>
      <c r="B52" s="35"/>
      <c r="C52" s="35"/>
      <c r="D52" s="35"/>
      <c r="E52" s="35"/>
      <c r="F52" s="35"/>
      <c r="G52" s="35"/>
    </row>
    <row r="53" spans="1:7">
      <c r="A53" s="35"/>
      <c r="B53" s="35"/>
      <c r="C53" s="35"/>
      <c r="D53" s="35"/>
      <c r="E53" s="35"/>
      <c r="F53" s="35"/>
      <c r="G53" s="35"/>
    </row>
    <row r="54" spans="1:7">
      <c r="A54" s="35"/>
      <c r="B54" s="35"/>
      <c r="C54" s="35"/>
      <c r="D54" s="35"/>
      <c r="E54" s="35"/>
      <c r="F54" s="35"/>
      <c r="G54" s="35"/>
    </row>
    <row r="55" spans="1:7">
      <c r="A55" s="35"/>
      <c r="B55" s="35"/>
      <c r="C55" s="35"/>
      <c r="D55" s="35"/>
      <c r="E55" s="35"/>
      <c r="F55" s="35"/>
      <c r="G55" s="35"/>
    </row>
    <row r="56" spans="1:7">
      <c r="A56" s="35"/>
      <c r="B56" s="35"/>
      <c r="C56" s="35"/>
      <c r="D56" s="35"/>
      <c r="E56" s="35"/>
      <c r="F56" s="35"/>
      <c r="G56" s="35"/>
    </row>
    <row r="57" spans="1:7">
      <c r="A57" s="35"/>
      <c r="B57" s="35"/>
      <c r="C57" s="35"/>
      <c r="D57" s="35"/>
      <c r="E57" s="35"/>
      <c r="F57" s="35"/>
      <c r="G57" s="35"/>
    </row>
    <row r="58" spans="1:7">
      <c r="A58" s="35"/>
      <c r="B58" s="35"/>
      <c r="C58" s="35"/>
      <c r="D58" s="35"/>
      <c r="E58" s="35"/>
      <c r="F58" s="35"/>
      <c r="G58" s="35"/>
    </row>
    <row r="59" spans="1:7">
      <c r="A59" s="35"/>
      <c r="B59" s="35"/>
      <c r="C59" s="35"/>
      <c r="D59" s="35"/>
      <c r="E59" s="35"/>
      <c r="F59" s="35"/>
      <c r="G59" s="35"/>
    </row>
    <row r="60" spans="1:7">
      <c r="A60" s="35"/>
      <c r="B60" s="35"/>
      <c r="C60" s="35"/>
      <c r="D60" s="35"/>
      <c r="E60" s="35"/>
      <c r="F60" s="35"/>
      <c r="G60" s="35"/>
    </row>
    <row r="61" spans="1:7">
      <c r="A61" s="35"/>
      <c r="B61" s="35"/>
      <c r="C61" s="35"/>
      <c r="D61" s="35"/>
      <c r="E61" s="35"/>
      <c r="F61" s="35"/>
      <c r="G61" s="35"/>
    </row>
    <row r="62" spans="1:7">
      <c r="A62" s="35"/>
      <c r="B62" s="35"/>
      <c r="C62" s="35"/>
      <c r="D62" s="35"/>
      <c r="E62" s="35"/>
      <c r="F62" s="35"/>
      <c r="G62" s="35"/>
    </row>
    <row r="63" spans="1:7">
      <c r="A63" s="35"/>
      <c r="B63" s="35"/>
      <c r="C63" s="35"/>
      <c r="D63" s="35"/>
      <c r="E63" s="35"/>
      <c r="F63" s="35"/>
      <c r="G63" s="35"/>
    </row>
    <row r="64" spans="1:7">
      <c r="A64" s="35"/>
      <c r="B64" s="35"/>
      <c r="C64" s="35"/>
      <c r="D64" s="35"/>
      <c r="E64" s="35"/>
      <c r="F64" s="35"/>
      <c r="G64" s="35"/>
    </row>
    <row r="65" spans="1:7">
      <c r="A65" s="35"/>
      <c r="B65" s="35"/>
      <c r="C65" s="35"/>
      <c r="D65" s="35"/>
      <c r="E65" s="35"/>
      <c r="F65" s="35"/>
      <c r="G65" s="35"/>
    </row>
    <row r="66" spans="1:7">
      <c r="A66" s="35"/>
      <c r="B66" s="35"/>
      <c r="C66" s="35"/>
      <c r="D66" s="35"/>
      <c r="E66" s="35"/>
      <c r="F66" s="35"/>
      <c r="G66" s="35"/>
    </row>
    <row r="67" spans="1:7">
      <c r="A67" s="35"/>
      <c r="B67" s="35"/>
      <c r="C67" s="35"/>
      <c r="D67" s="35"/>
      <c r="E67" s="35"/>
      <c r="F67" s="35"/>
      <c r="G67" s="35"/>
    </row>
    <row r="68" spans="1:7">
      <c r="A68" s="35"/>
      <c r="B68" s="35"/>
      <c r="C68" s="35"/>
      <c r="D68" s="35"/>
      <c r="E68" s="35"/>
      <c r="F68" s="35"/>
      <c r="G68" s="35"/>
    </row>
    <row r="69" spans="1:7">
      <c r="A69" s="35"/>
      <c r="B69" s="35"/>
      <c r="C69" s="35"/>
      <c r="D69" s="35"/>
      <c r="E69" s="35"/>
      <c r="F69" s="35"/>
      <c r="G69" s="35"/>
    </row>
    <row r="70" spans="1:7">
      <c r="A70" s="35"/>
      <c r="B70" s="35"/>
      <c r="C70" s="35"/>
      <c r="D70" s="35"/>
      <c r="E70" s="35"/>
      <c r="F70" s="35"/>
      <c r="G70" s="35"/>
    </row>
    <row r="71" spans="1:7">
      <c r="A71" s="35"/>
      <c r="B71" s="35"/>
      <c r="C71" s="35"/>
      <c r="D71" s="35"/>
      <c r="E71" s="35"/>
      <c r="F71" s="35"/>
      <c r="G71" s="35"/>
    </row>
    <row r="72" spans="1:7">
      <c r="A72" s="35"/>
      <c r="B72" s="35"/>
      <c r="C72" s="35"/>
      <c r="D72" s="35"/>
      <c r="E72" s="35"/>
      <c r="F72" s="35"/>
      <c r="G72" s="35"/>
    </row>
    <row r="73" spans="1:7">
      <c r="A73" s="35"/>
      <c r="B73" s="35"/>
      <c r="C73" s="35"/>
      <c r="D73" s="35"/>
      <c r="E73" s="35"/>
      <c r="F73" s="35"/>
      <c r="G73" s="35"/>
    </row>
    <row r="74" spans="1:7">
      <c r="A74" s="35"/>
      <c r="B74" s="35"/>
      <c r="C74" s="35"/>
      <c r="D74" s="35"/>
      <c r="E74" s="35"/>
      <c r="F74" s="35"/>
      <c r="G74" s="35"/>
    </row>
    <row r="75" spans="1:7">
      <c r="A75" s="35"/>
      <c r="B75" s="35"/>
      <c r="C75" s="35"/>
      <c r="D75" s="35"/>
      <c r="E75" s="35"/>
      <c r="F75" s="35"/>
      <c r="G75" s="35"/>
    </row>
    <row r="76" spans="1:7">
      <c r="A76" s="35"/>
      <c r="B76" s="35"/>
      <c r="C76" s="35"/>
      <c r="D76" s="35"/>
      <c r="E76" s="35"/>
      <c r="F76" s="35"/>
      <c r="G76" s="35"/>
    </row>
    <row r="77" spans="1:7">
      <c r="A77" s="35"/>
      <c r="B77" s="35"/>
      <c r="C77" s="35"/>
      <c r="D77" s="35"/>
      <c r="E77" s="35"/>
      <c r="F77" s="35"/>
      <c r="G77" s="35"/>
    </row>
    <row r="78" spans="1:7">
      <c r="A78" s="35"/>
      <c r="B78" s="35"/>
      <c r="C78" s="35"/>
      <c r="D78" s="35"/>
      <c r="E78" s="35"/>
      <c r="F78" s="35"/>
      <c r="G78" s="35"/>
    </row>
    <row r="79" spans="1:7">
      <c r="A79" s="35"/>
      <c r="B79" s="35"/>
      <c r="C79" s="35"/>
      <c r="D79" s="35"/>
      <c r="E79" s="35"/>
      <c r="F79" s="35"/>
      <c r="G79" s="35"/>
    </row>
    <row r="80" spans="1:7">
      <c r="A80" s="35"/>
      <c r="B80" s="35"/>
      <c r="C80" s="35"/>
      <c r="D80" s="35"/>
      <c r="E80" s="35"/>
      <c r="F80" s="35"/>
      <c r="G80" s="35"/>
    </row>
    <row r="81" spans="1:7">
      <c r="A81" s="35"/>
      <c r="B81" s="35"/>
      <c r="C81" s="35"/>
      <c r="D81" s="35"/>
      <c r="E81" s="35"/>
      <c r="F81" s="35"/>
      <c r="G81" s="35"/>
    </row>
    <row r="82" spans="1:7">
      <c r="A82" s="35"/>
      <c r="B82" s="35"/>
      <c r="C82" s="35"/>
      <c r="D82" s="35"/>
      <c r="E82" s="35"/>
      <c r="F82" s="35"/>
      <c r="G82" s="35"/>
    </row>
    <row r="83" spans="1:7">
      <c r="A83" s="35"/>
      <c r="B83" s="35"/>
      <c r="C83" s="35"/>
      <c r="D83" s="35"/>
      <c r="E83" s="35"/>
      <c r="F83" s="35"/>
      <c r="G83" s="35"/>
    </row>
    <row r="84" spans="1:7">
      <c r="A84" s="35"/>
      <c r="B84" s="35"/>
      <c r="C84" s="35"/>
      <c r="D84" s="35"/>
      <c r="E84" s="35"/>
      <c r="F84" s="35"/>
      <c r="G84" s="35"/>
    </row>
    <row r="85" spans="1:7">
      <c r="A85" s="35"/>
      <c r="B85" s="35"/>
      <c r="C85" s="35"/>
      <c r="D85" s="35"/>
      <c r="E85" s="35"/>
      <c r="F85" s="35"/>
      <c r="G85" s="35"/>
    </row>
    <row r="86" spans="1:7">
      <c r="A86" s="35"/>
      <c r="B86" s="35"/>
      <c r="C86" s="35"/>
      <c r="D86" s="35"/>
      <c r="E86" s="35"/>
      <c r="F86" s="35"/>
      <c r="G86" s="35"/>
    </row>
    <row r="87" spans="1:7">
      <c r="A87" s="35"/>
      <c r="B87" s="35"/>
      <c r="C87" s="35"/>
      <c r="D87" s="35"/>
      <c r="E87" s="35"/>
      <c r="F87" s="35"/>
      <c r="G87" s="35"/>
    </row>
    <row r="88" spans="1:7">
      <c r="A88" s="35"/>
      <c r="B88" s="35"/>
      <c r="C88" s="35"/>
      <c r="D88" s="35"/>
      <c r="E88" s="35"/>
      <c r="F88" s="35"/>
      <c r="G88" s="35"/>
    </row>
    <row r="89" spans="1:7">
      <c r="A89" s="35"/>
      <c r="B89" s="35"/>
      <c r="C89" s="35"/>
      <c r="D89" s="35"/>
      <c r="E89" s="35"/>
      <c r="F89" s="35"/>
      <c r="G89" s="35"/>
    </row>
    <row r="90" spans="1:7">
      <c r="A90" s="35"/>
      <c r="B90" s="35"/>
      <c r="C90" s="35"/>
      <c r="D90" s="35"/>
      <c r="E90" s="35"/>
      <c r="F90" s="35"/>
      <c r="G90" s="35"/>
    </row>
    <row r="91" spans="1:7">
      <c r="A91" s="35"/>
      <c r="B91" s="35"/>
      <c r="C91" s="35"/>
      <c r="D91" s="35"/>
      <c r="E91" s="35"/>
      <c r="F91" s="35"/>
      <c r="G91" s="35"/>
    </row>
    <row r="92" spans="1:7">
      <c r="A92" s="35"/>
      <c r="B92" s="35"/>
      <c r="C92" s="35"/>
      <c r="D92" s="35"/>
      <c r="E92" s="35"/>
      <c r="F92" s="35"/>
      <c r="G92" s="35"/>
    </row>
    <row r="93" spans="1:7">
      <c r="A93" s="35"/>
      <c r="B93" s="35"/>
      <c r="C93" s="35"/>
      <c r="D93" s="35"/>
      <c r="E93" s="35"/>
      <c r="F93" s="35"/>
      <c r="G93" s="35"/>
    </row>
    <row r="94" spans="1:7">
      <c r="A94" s="35"/>
      <c r="B94" s="35"/>
      <c r="C94" s="35"/>
      <c r="D94" s="35"/>
      <c r="E94" s="35"/>
      <c r="F94" s="35"/>
      <c r="G94" s="35"/>
    </row>
    <row r="95" spans="1:7">
      <c r="A95" s="35"/>
      <c r="B95" s="35"/>
      <c r="C95" s="35"/>
      <c r="D95" s="35"/>
      <c r="E95" s="35"/>
      <c r="F95" s="35"/>
      <c r="G95" s="35"/>
    </row>
    <row r="96" spans="1:7">
      <c r="A96" s="35"/>
      <c r="B96" s="35"/>
      <c r="C96" s="35"/>
      <c r="D96" s="35"/>
      <c r="E96" s="35"/>
      <c r="F96" s="35"/>
      <c r="G96" s="35"/>
    </row>
    <row r="97" spans="1:7">
      <c r="A97" s="35"/>
      <c r="B97" s="35"/>
      <c r="C97" s="35"/>
      <c r="D97" s="35"/>
      <c r="E97" s="35"/>
      <c r="F97" s="35"/>
      <c r="G97" s="35"/>
    </row>
    <row r="98" spans="1:7">
      <c r="A98" s="35"/>
      <c r="B98" s="35"/>
      <c r="C98" s="35"/>
      <c r="D98" s="35"/>
      <c r="E98" s="35"/>
      <c r="F98" s="35"/>
      <c r="G98" s="35"/>
    </row>
    <row r="99" spans="1:7">
      <c r="A99" s="35"/>
      <c r="B99" s="35"/>
      <c r="C99" s="35"/>
      <c r="D99" s="35"/>
      <c r="E99" s="35"/>
      <c r="F99" s="35"/>
      <c r="G99" s="35"/>
    </row>
    <row r="100" spans="1:7">
      <c r="A100" s="35"/>
      <c r="B100" s="35"/>
      <c r="C100" s="35"/>
      <c r="D100" s="35"/>
      <c r="E100" s="35"/>
      <c r="F100" s="35"/>
      <c r="G100" s="35"/>
    </row>
    <row r="101" spans="1:7">
      <c r="A101" s="35"/>
      <c r="B101" s="35"/>
      <c r="C101" s="35"/>
      <c r="D101" s="35"/>
      <c r="E101" s="35"/>
      <c r="F101" s="35"/>
      <c r="G101" s="35"/>
    </row>
    <row r="102" spans="1:7">
      <c r="A102" s="35"/>
      <c r="B102" s="35"/>
      <c r="C102" s="35"/>
      <c r="D102" s="35"/>
      <c r="E102" s="35"/>
      <c r="F102" s="35"/>
      <c r="G102" s="35"/>
    </row>
    <row r="103" spans="1:7">
      <c r="A103" s="35"/>
      <c r="B103" s="35"/>
      <c r="C103" s="35"/>
      <c r="D103" s="35"/>
      <c r="E103" s="35"/>
      <c r="F103" s="35"/>
      <c r="G103" s="35"/>
    </row>
    <row r="104" spans="1:7">
      <c r="A104" s="35"/>
      <c r="B104" s="35"/>
      <c r="C104" s="35"/>
      <c r="D104" s="35"/>
      <c r="E104" s="35"/>
      <c r="F104" s="35"/>
      <c r="G104" s="35"/>
    </row>
    <row r="105" spans="1:7">
      <c r="A105" s="35"/>
      <c r="B105" s="35"/>
      <c r="C105" s="35"/>
      <c r="D105" s="35"/>
      <c r="E105" s="35"/>
      <c r="F105" s="35"/>
      <c r="G105" s="35"/>
    </row>
    <row r="106" spans="1:7">
      <c r="A106" s="35"/>
      <c r="B106" s="35"/>
      <c r="C106" s="35"/>
      <c r="D106" s="35"/>
      <c r="E106" s="35"/>
      <c r="F106" s="35"/>
      <c r="G106" s="35"/>
    </row>
    <row r="107" spans="1:7">
      <c r="A107" s="35"/>
      <c r="B107" s="35"/>
      <c r="C107" s="35"/>
      <c r="D107" s="35"/>
      <c r="E107" s="35"/>
      <c r="F107" s="35"/>
      <c r="G107" s="35"/>
    </row>
    <row r="108" spans="1:7">
      <c r="A108" s="35"/>
      <c r="B108" s="35"/>
      <c r="C108" s="35"/>
      <c r="D108" s="35"/>
      <c r="E108" s="35"/>
      <c r="F108" s="35"/>
      <c r="G108" s="35"/>
    </row>
    <row r="109" spans="1:7">
      <c r="A109" s="35"/>
      <c r="B109" s="35"/>
      <c r="C109" s="35"/>
      <c r="D109" s="35"/>
      <c r="E109" s="35"/>
      <c r="F109" s="35"/>
      <c r="G109" s="35"/>
    </row>
    <row r="110" spans="1:7">
      <c r="A110" s="35"/>
      <c r="B110" s="35"/>
      <c r="C110" s="35"/>
      <c r="D110" s="35"/>
      <c r="E110" s="35"/>
      <c r="F110" s="35"/>
      <c r="G110" s="35"/>
    </row>
    <row r="111" spans="1:7">
      <c r="A111" s="35"/>
      <c r="B111" s="35"/>
      <c r="C111" s="35"/>
      <c r="D111" s="35"/>
      <c r="E111" s="35"/>
      <c r="F111" s="35"/>
      <c r="G111" s="35"/>
    </row>
    <row r="112" spans="1:7">
      <c r="A112" s="35"/>
      <c r="B112" s="35"/>
      <c r="C112" s="35"/>
      <c r="D112" s="35"/>
      <c r="E112" s="35"/>
      <c r="F112" s="35"/>
      <c r="G112" s="35"/>
    </row>
    <row r="113" spans="1:7">
      <c r="A113" s="35"/>
      <c r="B113" s="35"/>
      <c r="C113" s="35"/>
      <c r="D113" s="35"/>
      <c r="E113" s="35"/>
      <c r="F113" s="35"/>
      <c r="G113" s="35"/>
    </row>
    <row r="114" spans="1:7">
      <c r="A114" s="35"/>
      <c r="B114" s="35"/>
      <c r="C114" s="35"/>
      <c r="D114" s="35"/>
      <c r="E114" s="35"/>
      <c r="F114" s="35"/>
      <c r="G114" s="35"/>
    </row>
    <row r="115" spans="1:7">
      <c r="A115" s="35"/>
      <c r="B115" s="35"/>
      <c r="C115" s="35"/>
      <c r="D115" s="35"/>
      <c r="E115" s="35"/>
      <c r="F115" s="35"/>
      <c r="G115" s="35"/>
    </row>
    <row r="116" spans="1:7">
      <c r="A116" s="35"/>
      <c r="B116" s="35"/>
      <c r="C116" s="35"/>
      <c r="D116" s="35"/>
      <c r="E116" s="35"/>
      <c r="F116" s="35"/>
      <c r="G116" s="35"/>
    </row>
    <row r="117" spans="1:7">
      <c r="A117" s="35"/>
      <c r="B117" s="35"/>
      <c r="C117" s="35"/>
      <c r="D117" s="35"/>
      <c r="E117" s="35"/>
      <c r="F117" s="35"/>
      <c r="G117" s="35"/>
    </row>
    <row r="118" spans="1:7">
      <c r="A118" s="35"/>
      <c r="B118" s="35"/>
      <c r="C118" s="35"/>
      <c r="D118" s="35"/>
      <c r="E118" s="35"/>
      <c r="F118" s="35"/>
      <c r="G118" s="35"/>
    </row>
    <row r="119" spans="1:7">
      <c r="A119" s="35"/>
      <c r="B119" s="35"/>
      <c r="C119" s="35"/>
      <c r="D119" s="35"/>
      <c r="E119" s="35"/>
      <c r="F119" s="35"/>
      <c r="G119" s="35"/>
    </row>
    <row r="120" spans="1:7">
      <c r="A120" s="35"/>
      <c r="B120" s="35"/>
      <c r="C120" s="35"/>
      <c r="D120" s="35"/>
      <c r="E120" s="35"/>
      <c r="F120" s="35"/>
      <c r="G120" s="35"/>
    </row>
    <row r="121" spans="1:7">
      <c r="A121" s="35"/>
      <c r="B121" s="35"/>
      <c r="C121" s="35"/>
      <c r="D121" s="35"/>
      <c r="E121" s="35"/>
      <c r="F121" s="35"/>
      <c r="G121" s="35"/>
    </row>
    <row r="122" spans="1:7">
      <c r="A122" s="35"/>
      <c r="B122" s="35"/>
      <c r="C122" s="35"/>
      <c r="D122" s="35"/>
      <c r="E122" s="35"/>
      <c r="F122" s="35"/>
      <c r="G122" s="35"/>
    </row>
    <row r="123" spans="1:7">
      <c r="A123" s="35"/>
      <c r="B123" s="35"/>
      <c r="C123" s="35"/>
      <c r="D123" s="35"/>
      <c r="E123" s="35"/>
      <c r="F123" s="35"/>
      <c r="G123" s="35"/>
    </row>
  </sheetData>
  <sortState ref="A9:H15">
    <sortCondition ref="A9:A15"/>
  </sortState>
  <mergeCells count="2">
    <mergeCell ref="A36:B36"/>
    <mergeCell ref="C2:D2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13</vt:i4>
      </vt:variant>
    </vt:vector>
  </HeadingPairs>
  <TitlesOfParts>
    <vt:vector size="57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Pregledi</vt:lpstr>
      <vt:lpstr>Operacije</vt:lpstr>
      <vt:lpstr>DSG</vt:lpstr>
      <vt:lpstr>VASKULARNA</vt:lpstr>
      <vt:lpstr>P. HIRURGIJA</vt:lpstr>
      <vt:lpstr>HIRURGIJA</vt:lpstr>
      <vt:lpstr>UROLOGIJA</vt:lpstr>
      <vt:lpstr>PULMOLOGIJA</vt:lpstr>
      <vt:lpstr>ORTOPEDIJA</vt:lpstr>
      <vt:lpstr>OFTALMOLOGIJA</vt:lpstr>
      <vt:lpstr>ORL</vt:lpstr>
      <vt:lpstr>D.HIRURGIJA</vt:lpstr>
      <vt:lpstr>GINEKOLOGIJA</vt:lpstr>
      <vt:lpstr>NEUROLOGIJA</vt:lpstr>
      <vt:lpstr>PSIHIJATRIJA</vt:lpstr>
      <vt:lpstr>ANESTEZIJA</vt:lpstr>
      <vt:lpstr>INFEKTIVNO SA DERMOM</vt:lpstr>
      <vt:lpstr>FIZIKALNA</vt:lpstr>
      <vt:lpstr>PEDIJATRIJA</vt:lpstr>
      <vt:lpstr>INTERNO</vt:lpstr>
      <vt:lpstr>KARDIOLOGIJA</vt:lpstr>
      <vt:lpstr>GASTRO</vt:lpstr>
      <vt:lpstr>NEFROLOGIJA</vt:lpstr>
      <vt:lpstr>ONKOLOGIJA</vt:lpstr>
      <vt:lpstr>TRANSFUZIJA</vt:lpstr>
      <vt:lpstr>URGENTNI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Sanitet.mat!Print_Area</vt:lpstr>
      <vt:lpstr>Dijagnostika!Print_Titles</vt:lpstr>
      <vt:lpstr>Implantati!Print_Titles</vt:lpstr>
      <vt:lpstr>Kadar.zaj.med.del.!Print_Titles</vt:lpstr>
      <vt:lpstr>Lab!Print_Titles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Dragan Kaljevic</cp:lastModifiedBy>
  <cp:lastPrinted>2018-02-27T08:22:32Z</cp:lastPrinted>
  <dcterms:created xsi:type="dcterms:W3CDTF">1998-03-25T08:50:17Z</dcterms:created>
  <dcterms:modified xsi:type="dcterms:W3CDTF">2018-09-25T06:45:38Z</dcterms:modified>
</cp:coreProperties>
</file>